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Corrections after 5-8\"/>
    </mc:Choice>
  </mc:AlternateContent>
  <xr:revisionPtr revIDLastSave="0" documentId="13_ncr:1_{4A2F6EA2-55F8-4484-8369-AE9D94B9E864}" xr6:coauthVersionLast="47" xr6:coauthVersionMax="47" xr10:uidLastSave="{00000000-0000-0000-0000-000000000000}"/>
  <bookViews>
    <workbookView xWindow="47130" yWindow="345" windowWidth="19485" windowHeight="15675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41" i="7" l="1"/>
  <c r="AV119" i="7"/>
  <c r="AV118" i="7"/>
  <c r="AV117" i="7"/>
  <c r="AV116" i="7"/>
  <c r="AV115" i="7"/>
  <c r="AV113" i="7"/>
  <c r="AV106" i="7"/>
  <c r="AV120" i="7" s="1"/>
  <c r="AV106" i="8"/>
  <c r="AV113" i="8"/>
  <c r="AV113" i="9"/>
  <c r="AV106" i="9"/>
  <c r="AV141" i="8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<sst xmlns="http://schemas.openxmlformats.org/spreadsheetml/2006/main" count="678" uniqueCount="71">
  <si>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</si>
  <si>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</si>
  <si>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</si>
  <si>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</si>
  <si>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</si>
  <si>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</si>
  <si>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</si>
  <si>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</si>
  <si>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</si>
  <si>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</si>
  <si>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</si>
  <si>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</si>
  <si>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</si>
  <si>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</si>
  <si>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</si>
  <si>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</si>
  <si>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</si>
  <si>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</si>
  <si>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</si>
  <si>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</si>
  <si>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</si>
  <si>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</si>
  <si>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</si>
  <si>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</si>
  <si>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</si>
  <si>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</si>
  <si>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</si>
  <si>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</si>
  <si>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</si>
  <si>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</si>
  <si>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</si>
  <si>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</si>
  <si>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</si>
  <si>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</si>
  <si>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</si>
  <si>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</si>
  <si>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</si>
  <si>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</si>
  <si>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</si>
  <si>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</si>
  <si>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</si>
  <si>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</si>
  <si>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</si>
  <si>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</si>
  <si>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</si>
  <si>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</si>
  <si>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</si>
  <si>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</si>
  <si>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</si>
  <si>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</si>
  <si>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</si>
  <si>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</si>
  <si>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</si>
  <si>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</si>
  <si>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</si>
  <si>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</si>
  <si>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</si>
  <si>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</si>
  <si>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</si>
  <si>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</si>
  <si>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</si>
  <si>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</si>
  <si>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</si>
  <si>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</si>
  <si>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</si>
  <si>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</si>
  <si>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</si>
  <si>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</si>
  <si>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</si>
  <si>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12/01/22</t>
  </si>
  <si>
    <t xml:space="preserve"> $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</si>
</sst>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5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52" xfId="0" applyFont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37" xfId="0" applyFont="1" applyBorder="1"/>
    <xf numFmtId="0" fontId="2" fillId="0" borderId="28" xfId="0" applyFont="1" applyBorder="1"/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/>
    <xf numFmtId="38" fontId="4" fillId="0" borderId="12" xfId="0" applyNumberFormat="1" applyFont="1" applyBorder="1"/>
    <xf numFmtId="38" fontId="4" fillId="0" borderId="14" xfId="0" applyNumberFormat="1" applyFont="1" applyBorder="1"/>
    <xf numFmtId="6" fontId="4" fillId="0" borderId="14" xfId="0" applyNumberFormat="1" applyFont="1" applyBorder="1"/>
    <xf numFmtId="3" fontId="4" fillId="0" borderId="14" xfId="0" applyNumberFormat="1" applyFont="1" applyBorder="1"/>
    <xf numFmtId="6" fontId="4" fillId="0" borderId="18" xfId="0" applyNumberFormat="1" applyFont="1" applyBorder="1"/>
    <xf numFmtId="3" fontId="4" fillId="0" borderId="18" xfId="0" applyNumberFormat="1" applyFont="1" applyBorder="1"/>
    <xf numFmtId="38" fontId="4" fillId="0" borderId="36" xfId="0" applyNumberFormat="1" applyFont="1" applyBorder="1"/>
    <xf numFmtId="0" fontId="4" fillId="0" borderId="30" xfId="0" applyFont="1" applyBorder="1"/>
    <xf numFmtId="6" fontId="4" fillId="0" borderId="27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0" fontId="4" fillId="0" borderId="14" xfId="0" applyFont="1" applyBorder="1"/>
    <xf numFmtId="0" fontId="4" fillId="0" borderId="18" xfId="0" applyFont="1" applyBorder="1"/>
    <xf numFmtId="0" fontId="4" fillId="0" borderId="16" xfId="0" applyFont="1" applyBorder="1"/>
    <xf numFmtId="6" fontId="4" fillId="0" borderId="39" xfId="0" applyNumberFormat="1" applyFont="1" applyBorder="1"/>
    <xf numFmtId="6" fontId="4" fillId="0" borderId="43" xfId="0" applyNumberFormat="1" applyFont="1" applyBorder="1"/>
    <xf numFmtId="6" fontId="4" fillId="0" borderId="16" xfId="0" applyNumberFormat="1" applyFont="1" applyBorder="1"/>
    <xf numFmtId="6" fontId="4" fillId="0" borderId="42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41" xfId="0" applyFont="1" applyBorder="1"/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41" xfId="0" applyNumberFormat="1" applyFont="1" applyBorder="1"/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5" fillId="0" borderId="81" xfId="0" applyFont="1" applyBorder="1" applyAlignment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83" xfId="0" applyNumberForma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Continuous"/>
    </xf>
    <xf numFmtId="0" fontId="7" fillId="0" borderId="0" xfId="0" applyFont="1" applyAlignment="1" applyProtection="1">
      <alignment horizontal="center" vertical="center"/>
      <protection locked="0"/>
    </xf>
    <xf numFmtId="38" fontId="0" fillId="0" borderId="0" xfId="0" applyNumberFormat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0" fontId="5" fillId="0" borderId="80" xfId="0" applyFont="1" applyBorder="1" applyAlignment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5" fillId="0" borderId="5" xfId="0" applyFont="1" applyBorder="1" applyAlignment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6" fontId="4" fillId="0" borderId="33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/>
    <xf numFmtId="165" fontId="4" fillId="0" borderId="39" xfId="0" applyNumberFormat="1" applyFont="1" applyBorder="1"/>
    <xf numFmtId="38" fontId="4" fillId="0" borderId="39" xfId="0" applyNumberFormat="1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166" fontId="4" fillId="3" borderId="65" xfId="2" applyNumberFormat="1" applyFont="1" applyFill="1" applyBorder="1" applyAlignment="1" applyProtection="1">
      <alignment horizontal="center"/>
    </xf>
    <xf numFmtId="166" fontId="4" fillId="3" borderId="42" xfId="2" applyNumberFormat="1" applyFont="1" applyFill="1" applyBorder="1" applyAlignment="1" applyProtection="1">
      <alignment horizontal="center"/>
    </xf>
    <xf numFmtId="166" fontId="4" fillId="3" borderId="43" xfId="2" applyNumberFormat="1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M9" activePane="bottomRight" state="frozen"/>
      <selection pane="topRight" activeCell="C1" sqref="C1"/>
      <selection pane="bottomLeft" activeCell="A9" sqref="A9"/>
      <selection pane="bottomRight" activeCell="AW15" sqref="AW15"/>
    </sheetView>
  </sheetViews>
  <sheetFormatPr defaultColWidth="12" defaultRowHeight="14.5" x14ac:dyDescent="0.35"/>
  <cols>
    <col min="1" max="1" width="3.81640625" bestFit="1" customWidth="1"/>
    <col min="2" max="2" width="58.7265625" customWidth="1"/>
    <col min="3" max="9" width="14.26953125" customWidth="1"/>
    <col min="10" max="32" width="14.26953125" bestFit="1" customWidth="1"/>
    <col min="33" max="33" width="14.81640625" bestFit="1" customWidth="1"/>
    <col min="34" max="60" width="14.81640625" customWidth="1"/>
    <col min="61" max="62" width="14.26953125" bestFit="1" customWidth="1"/>
    <col min="63" max="66" width="13.81640625" bestFit="1" customWidth="1"/>
    <col min="67" max="70" width="14.453125" bestFit="1" customWidth="1"/>
    <col min="71" max="71" width="12.54296875" customWidth="1"/>
  </cols>
  <sheetData>
    <row r="1" spans="1:71" ht="15.5" thickTop="1" thickBot="1" x14ac:dyDescent="0.4">
      <c r="B1" s="540" t="s">
        <v>19</v>
      </c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541"/>
      <c r="AT1" s="541"/>
      <c r="AU1" s="541"/>
      <c r="AV1" s="541"/>
      <c r="AW1" s="541"/>
      <c r="AX1" s="541"/>
      <c r="AY1" s="541"/>
      <c r="AZ1" s="541"/>
      <c r="BA1" s="541"/>
      <c r="BB1" s="541"/>
      <c r="BC1" s="541"/>
      <c r="BD1" s="541"/>
      <c r="BE1" s="541"/>
      <c r="BF1" s="541"/>
      <c r="BG1" s="541"/>
      <c r="BH1" s="541"/>
      <c r="BI1" s="541"/>
      <c r="BJ1" s="541"/>
      <c r="BK1" s="30"/>
      <c r="BL1" s="30"/>
      <c r="BM1" s="30"/>
      <c r="BN1" s="30"/>
      <c r="BO1" s="30"/>
      <c r="BP1" s="30"/>
      <c r="BQ1" s="31"/>
      <c r="BR1" s="31"/>
      <c r="BS1" s="324"/>
    </row>
    <row r="2" spans="1:71" ht="27.65" customHeight="1" thickTop="1" thickBot="1" x14ac:dyDescent="0.4">
      <c r="B2" s="4" t="s">
        <v>0</v>
      </c>
      <c r="C2" s="542" t="s">
        <v>65</v>
      </c>
      <c r="D2" s="543"/>
      <c r="E2" s="543"/>
      <c r="F2" s="543"/>
      <c r="G2" s="543"/>
      <c r="H2" s="543"/>
      <c r="I2" s="543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1" ht="27.65" customHeight="1" thickTop="1" thickBot="1" x14ac:dyDescent="0.4">
      <c r="B3" s="4" t="s">
        <v>1</v>
      </c>
      <c r="C3" s="542" t="s">
        <v>67</v>
      </c>
      <c r="D3" s="543"/>
      <c r="E3" s="543"/>
      <c r="F3" s="543"/>
      <c r="G3" s="543"/>
      <c r="H3" s="543"/>
      <c r="I3" s="54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1" ht="27.65" customHeight="1" thickTop="1" thickBot="1" x14ac:dyDescent="0.4">
      <c r="B4" s="4" t="s">
        <v>2</v>
      </c>
      <c r="C4" s="544" t="s">
        <v>69</v>
      </c>
      <c r="D4" s="545"/>
      <c r="E4" s="545"/>
      <c r="F4" s="545"/>
      <c r="G4" s="545"/>
      <c r="H4" s="545"/>
      <c r="I4" s="54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1" ht="15" thickTop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1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1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44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418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19"/>
      <c r="BR7" s="19"/>
      <c r="BS7" s="325"/>
    </row>
    <row r="8" spans="1:71" ht="15" thickBot="1" x14ac:dyDescent="0.4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297" t="s">
        <v>7</v>
      </c>
      <c r="Z8" s="297" t="s">
        <v>8</v>
      </c>
      <c r="AA8" s="297" t="s">
        <v>9</v>
      </c>
      <c r="AB8" s="297" t="s">
        <v>10</v>
      </c>
      <c r="AC8" s="297" t="s">
        <v>16</v>
      </c>
      <c r="AD8" s="297" t="s">
        <v>11</v>
      </c>
      <c r="AE8" s="297" t="s">
        <v>12</v>
      </c>
      <c r="AF8" s="297" t="s">
        <v>3</v>
      </c>
      <c r="AG8" s="297" t="s">
        <v>13</v>
      </c>
      <c r="AH8" s="319" t="s">
        <v>4</v>
      </c>
      <c r="AI8" s="451" t="s">
        <v>5</v>
      </c>
      <c r="AJ8" s="455" t="s">
        <v>6</v>
      </c>
      <c r="AK8" s="499" t="s">
        <v>7</v>
      </c>
      <c r="AL8" s="297" t="s">
        <v>8</v>
      </c>
      <c r="AM8" s="297" t="s">
        <v>9</v>
      </c>
      <c r="AN8" s="297" t="s">
        <v>10</v>
      </c>
      <c r="AO8" s="297" t="s">
        <v>16</v>
      </c>
      <c r="AP8" s="297" t="s">
        <v>11</v>
      </c>
      <c r="AQ8" s="297" t="s">
        <v>12</v>
      </c>
      <c r="AR8" s="297" t="s">
        <v>3</v>
      </c>
      <c r="AS8" s="297" t="s">
        <v>13</v>
      </c>
      <c r="AT8" s="319" t="s">
        <v>4</v>
      </c>
      <c r="AU8" s="451" t="s">
        <v>5</v>
      </c>
      <c r="AV8" s="455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319" t="s">
        <v>13</v>
      </c>
      <c r="BP8" s="319" t="s">
        <v>4</v>
      </c>
      <c r="BQ8" s="319" t="s">
        <v>5</v>
      </c>
      <c r="BR8" s="261" t="s">
        <v>6</v>
      </c>
      <c r="BS8" s="326"/>
    </row>
    <row r="9" spans="1:71" x14ac:dyDescent="0.3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37"/>
      <c r="AF9" s="298"/>
      <c r="AG9" s="298"/>
      <c r="AH9" s="298"/>
      <c r="AI9" s="298"/>
      <c r="AJ9" s="298"/>
      <c r="AK9" s="378"/>
      <c r="AL9" s="515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  <c r="BS9" s="327"/>
    </row>
    <row r="10" spans="1:71" x14ac:dyDescent="0.35">
      <c r="A10" s="3"/>
      <c r="B10" s="27" t="s">
        <v>41</v>
      </c>
      <c r="C10" s="118">
        <v>152236</v>
      </c>
      <c r="D10" s="119">
        <v>150963</v>
      </c>
      <c r="E10" s="119">
        <v>150445</v>
      </c>
      <c r="F10" s="119">
        <v>151811</v>
      </c>
      <c r="G10" s="119">
        <v>151607</v>
      </c>
      <c r="H10" s="119">
        <v>150970</v>
      </c>
      <c r="I10" s="119">
        <v>151818</v>
      </c>
      <c r="J10" s="119">
        <v>153551</v>
      </c>
      <c r="K10" s="119">
        <v>153997</v>
      </c>
      <c r="L10" s="119">
        <v>154505</v>
      </c>
      <c r="M10" s="119">
        <v>153120</v>
      </c>
      <c r="N10" s="342">
        <v>152581</v>
      </c>
      <c r="O10" s="347">
        <v>152465</v>
      </c>
      <c r="P10" s="193">
        <v>152247</v>
      </c>
      <c r="Q10" s="193">
        <v>151920</v>
      </c>
      <c r="R10" s="193">
        <v>151991</v>
      </c>
      <c r="S10" s="193">
        <v>151431</v>
      </c>
      <c r="T10" s="193">
        <v>150371</v>
      </c>
      <c r="U10" s="285">
        <v>150068</v>
      </c>
      <c r="V10" s="260">
        <v>152130</v>
      </c>
      <c r="W10" s="260">
        <v>152414</v>
      </c>
      <c r="X10" s="348">
        <v>153378</v>
      </c>
      <c r="Y10" s="340">
        <v>153559</v>
      </c>
      <c r="Z10" s="340">
        <v>152872</v>
      </c>
      <c r="AA10" s="340">
        <v>152090</v>
      </c>
      <c r="AB10" s="340">
        <v>155961</v>
      </c>
      <c r="AC10" s="340">
        <v>154817</v>
      </c>
      <c r="AD10" s="193">
        <v>154429</v>
      </c>
      <c r="AE10" s="193">
        <v>154482</v>
      </c>
      <c r="AF10" s="193">
        <v>154193</v>
      </c>
      <c r="AG10" s="193">
        <v>153869</v>
      </c>
      <c r="AH10" s="340">
        <v>153810</v>
      </c>
      <c r="AI10" s="193">
        <v>153808</v>
      </c>
      <c r="AJ10" s="479">
        <v>154723</v>
      </c>
      <c r="AK10" s="505">
        <v>154908</v>
      </c>
      <c r="AL10" s="516">
        <v>154542</v>
      </c>
      <c r="AM10" s="340">
        <v>154078</v>
      </c>
      <c r="AN10" s="340">
        <v>153676</v>
      </c>
      <c r="AO10" s="340">
        <v>153428</v>
      </c>
      <c r="AP10" s="193">
        <v>153236</v>
      </c>
      <c r="AQ10" s="340">
        <v>153135</v>
      </c>
      <c r="AR10" s="340">
        <v>153143</v>
      </c>
      <c r="AS10" s="340">
        <v>153037</v>
      </c>
      <c r="AT10" s="340">
        <v>153125</v>
      </c>
      <c r="AU10" s="340">
        <v>153199</v>
      </c>
      <c r="AV10" s="479">
        <v>153697</v>
      </c>
      <c r="AW10" s="530"/>
      <c r="AX10" s="340"/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229</v>
      </c>
      <c r="BJ10" s="125">
        <f t="shared" si="0"/>
        <v>1284</v>
      </c>
      <c r="BK10" s="125">
        <f t="shared" si="0"/>
        <v>1475</v>
      </c>
      <c r="BL10" s="125">
        <f t="shared" si="0"/>
        <v>180</v>
      </c>
      <c r="BM10" s="125">
        <f t="shared" si="0"/>
        <v>-176</v>
      </c>
      <c r="BN10" s="125">
        <f t="shared" si="0"/>
        <v>-599</v>
      </c>
      <c r="BO10" s="125">
        <f t="shared" si="0"/>
        <v>-1750</v>
      </c>
      <c r="BP10" s="125">
        <f t="shared" si="0"/>
        <v>-1421</v>
      </c>
      <c r="BQ10" s="125">
        <f t="shared" si="0"/>
        <v>-1583</v>
      </c>
      <c r="BR10" s="161">
        <f t="shared" si="0"/>
        <v>-1127</v>
      </c>
      <c r="BS10" s="328"/>
    </row>
    <row r="11" spans="1:71" x14ac:dyDescent="0.35">
      <c r="A11" s="3"/>
      <c r="B11" s="27" t="s">
        <v>42</v>
      </c>
      <c r="C11" s="118">
        <v>37496</v>
      </c>
      <c r="D11" s="119">
        <v>38037</v>
      </c>
      <c r="E11" s="119">
        <v>38406</v>
      </c>
      <c r="F11" s="119">
        <v>37898</v>
      </c>
      <c r="G11" s="119">
        <v>38013</v>
      </c>
      <c r="H11" s="119">
        <v>38240</v>
      </c>
      <c r="I11" s="119">
        <v>37429</v>
      </c>
      <c r="J11" s="119">
        <v>35973</v>
      </c>
      <c r="K11" s="119">
        <v>35950</v>
      </c>
      <c r="L11" s="119">
        <v>35656</v>
      </c>
      <c r="M11" s="119">
        <v>37097</v>
      </c>
      <c r="N11" s="342">
        <v>37364</v>
      </c>
      <c r="O11" s="347">
        <v>37150</v>
      </c>
      <c r="P11" s="193">
        <v>38129</v>
      </c>
      <c r="Q11" s="193">
        <v>38338</v>
      </c>
      <c r="R11" s="193">
        <v>38248</v>
      </c>
      <c r="S11" s="193">
        <v>39198</v>
      </c>
      <c r="T11" s="193">
        <v>40183</v>
      </c>
      <c r="U11" s="285">
        <v>39536</v>
      </c>
      <c r="V11" s="260">
        <v>41452</v>
      </c>
      <c r="W11" s="260">
        <v>41192</v>
      </c>
      <c r="X11" s="348">
        <v>40420</v>
      </c>
      <c r="Y11" s="340">
        <v>40515</v>
      </c>
      <c r="Z11" s="340">
        <v>41257</v>
      </c>
      <c r="AA11" s="340">
        <v>41341</v>
      </c>
      <c r="AB11" s="340">
        <v>38471</v>
      </c>
      <c r="AC11" s="340">
        <v>39549</v>
      </c>
      <c r="AD11" s="193">
        <v>40256</v>
      </c>
      <c r="AE11" s="193">
        <v>40217</v>
      </c>
      <c r="AF11" s="193">
        <v>40606</v>
      </c>
      <c r="AG11" s="193">
        <v>40540</v>
      </c>
      <c r="AH11" s="340">
        <v>41045</v>
      </c>
      <c r="AI11" s="193">
        <v>41134</v>
      </c>
      <c r="AJ11" s="479">
        <v>40403</v>
      </c>
      <c r="AK11" s="505">
        <v>40341</v>
      </c>
      <c r="AL11" s="516">
        <v>40992</v>
      </c>
      <c r="AM11" s="340">
        <v>41603</v>
      </c>
      <c r="AN11" s="340">
        <v>42015</v>
      </c>
      <c r="AO11" s="340">
        <v>42249</v>
      </c>
      <c r="AP11" s="193">
        <v>42339</v>
      </c>
      <c r="AQ11" s="340">
        <v>42529</v>
      </c>
      <c r="AR11" s="340">
        <v>42781</v>
      </c>
      <c r="AS11" s="340">
        <v>42832</v>
      </c>
      <c r="AT11" s="340">
        <v>43060</v>
      </c>
      <c r="AU11" s="340">
        <v>43071</v>
      </c>
      <c r="AV11" s="479">
        <v>42645</v>
      </c>
      <c r="AW11" s="53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-346</v>
      </c>
      <c r="BJ11" s="125">
        <f t="shared" si="0"/>
        <v>92</v>
      </c>
      <c r="BK11" s="125">
        <f t="shared" si="0"/>
        <v>-68</v>
      </c>
      <c r="BL11" s="125">
        <f t="shared" si="0"/>
        <v>350</v>
      </c>
      <c r="BM11" s="125">
        <f t="shared" si="0"/>
        <v>1185</v>
      </c>
      <c r="BN11" s="125">
        <f t="shared" si="0"/>
        <v>1943</v>
      </c>
      <c r="BO11" s="125">
        <f t="shared" si="0"/>
        <v>2107</v>
      </c>
      <c r="BP11" s="125">
        <f t="shared" si="0"/>
        <v>5479</v>
      </c>
      <c r="BQ11" s="125">
        <f t="shared" si="0"/>
        <v>5242</v>
      </c>
      <c r="BR11" s="161">
        <f t="shared" si="0"/>
        <v>4764</v>
      </c>
      <c r="BS11" s="328"/>
    </row>
    <row r="12" spans="1:71" x14ac:dyDescent="0.35">
      <c r="A12" s="3"/>
      <c r="B12" s="27" t="s">
        <v>43</v>
      </c>
      <c r="C12" s="118">
        <v>21434</v>
      </c>
      <c r="D12" s="119">
        <v>21402</v>
      </c>
      <c r="E12" s="119">
        <v>21406</v>
      </c>
      <c r="F12" s="119">
        <v>21444</v>
      </c>
      <c r="G12" s="119">
        <v>21443</v>
      </c>
      <c r="H12" s="119">
        <v>21433</v>
      </c>
      <c r="I12" s="119">
        <v>21469</v>
      </c>
      <c r="J12" s="119">
        <v>21518</v>
      </c>
      <c r="K12" s="119">
        <v>21487</v>
      </c>
      <c r="L12" s="119">
        <v>21510</v>
      </c>
      <c r="M12" s="119">
        <v>21577</v>
      </c>
      <c r="N12" s="342">
        <v>21576</v>
      </c>
      <c r="O12" s="347">
        <v>21594</v>
      </c>
      <c r="P12" s="193">
        <v>21602</v>
      </c>
      <c r="Q12" s="193">
        <v>21574</v>
      </c>
      <c r="R12" s="193">
        <v>21683</v>
      </c>
      <c r="S12" s="193">
        <v>21715</v>
      </c>
      <c r="T12" s="193">
        <v>21722</v>
      </c>
      <c r="U12" s="285">
        <v>21768</v>
      </c>
      <c r="V12" s="260">
        <v>21883</v>
      </c>
      <c r="W12" s="260">
        <v>21903</v>
      </c>
      <c r="X12" s="348">
        <v>21932</v>
      </c>
      <c r="Y12" s="340">
        <v>21962</v>
      </c>
      <c r="Z12" s="340">
        <v>21977</v>
      </c>
      <c r="AA12" s="340">
        <v>21969</v>
      </c>
      <c r="AB12" s="340">
        <v>21937</v>
      </c>
      <c r="AC12" s="340">
        <v>21941</v>
      </c>
      <c r="AD12" s="193">
        <v>22009</v>
      </c>
      <c r="AE12" s="193">
        <v>22046</v>
      </c>
      <c r="AF12" s="193">
        <v>22510</v>
      </c>
      <c r="AG12" s="193">
        <v>22080</v>
      </c>
      <c r="AH12" s="340">
        <v>22077</v>
      </c>
      <c r="AI12" s="193">
        <v>22067</v>
      </c>
      <c r="AJ12" s="479">
        <v>22060</v>
      </c>
      <c r="AK12" s="505">
        <v>22226</v>
      </c>
      <c r="AL12" s="516">
        <v>22189</v>
      </c>
      <c r="AM12" s="340">
        <v>22270</v>
      </c>
      <c r="AN12" s="340">
        <v>22221</v>
      </c>
      <c r="AO12" s="340">
        <v>22228</v>
      </c>
      <c r="AP12" s="193">
        <v>22299</v>
      </c>
      <c r="AQ12" s="340">
        <v>22249</v>
      </c>
      <c r="AR12" s="340">
        <v>22268</v>
      </c>
      <c r="AS12" s="340">
        <v>22323</v>
      </c>
      <c r="AT12" s="340">
        <v>22304</v>
      </c>
      <c r="AU12" s="340">
        <v>22285</v>
      </c>
      <c r="AV12" s="479">
        <v>22261</v>
      </c>
      <c r="AW12" s="530"/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160</v>
      </c>
      <c r="BJ12" s="125">
        <f t="shared" si="0"/>
        <v>200</v>
      </c>
      <c r="BK12" s="125">
        <f t="shared" si="0"/>
        <v>168</v>
      </c>
      <c r="BL12" s="125">
        <f t="shared" si="0"/>
        <v>239</v>
      </c>
      <c r="BM12" s="125">
        <f t="shared" si="0"/>
        <v>272</v>
      </c>
      <c r="BN12" s="125">
        <f t="shared" si="0"/>
        <v>289</v>
      </c>
      <c r="BO12" s="125">
        <f t="shared" si="0"/>
        <v>299</v>
      </c>
      <c r="BP12" s="125">
        <f t="shared" si="0"/>
        <v>365</v>
      </c>
      <c r="BQ12" s="125">
        <f t="shared" si="0"/>
        <v>416</v>
      </c>
      <c r="BR12" s="161">
        <f t="shared" si="0"/>
        <v>422</v>
      </c>
      <c r="BS12" s="328"/>
    </row>
    <row r="13" spans="1:71" x14ac:dyDescent="0.35">
      <c r="A13" s="3"/>
      <c r="B13" s="27" t="s">
        <v>52</v>
      </c>
      <c r="C13" s="118">
        <v>1240</v>
      </c>
      <c r="D13" s="119">
        <v>1218</v>
      </c>
      <c r="E13" s="119">
        <v>1207</v>
      </c>
      <c r="F13" s="119">
        <v>1206</v>
      </c>
      <c r="G13" s="119">
        <v>1207</v>
      </c>
      <c r="H13" s="119">
        <v>1214</v>
      </c>
      <c r="I13" s="119">
        <v>1244</v>
      </c>
      <c r="J13" s="119">
        <v>1228</v>
      </c>
      <c r="K13" s="119">
        <v>1243</v>
      </c>
      <c r="L13" s="119">
        <v>1202</v>
      </c>
      <c r="M13" s="119">
        <v>1232</v>
      </c>
      <c r="N13" s="342">
        <v>1224</v>
      </c>
      <c r="O13" s="347">
        <v>1223</v>
      </c>
      <c r="P13" s="193">
        <v>1189</v>
      </c>
      <c r="Q13" s="193">
        <v>1186</v>
      </c>
      <c r="R13" s="193">
        <v>1207</v>
      </c>
      <c r="S13" s="193">
        <v>1200</v>
      </c>
      <c r="T13" s="193">
        <v>1195</v>
      </c>
      <c r="U13" s="285">
        <v>1222</v>
      </c>
      <c r="V13" s="260">
        <v>1230</v>
      </c>
      <c r="W13" s="260">
        <v>1220</v>
      </c>
      <c r="X13" s="348">
        <v>1228</v>
      </c>
      <c r="Y13" s="340">
        <v>1203</v>
      </c>
      <c r="Z13" s="340">
        <v>1215</v>
      </c>
      <c r="AA13" s="340">
        <v>1232</v>
      </c>
      <c r="AB13" s="340">
        <v>1222</v>
      </c>
      <c r="AC13" s="340">
        <v>1235</v>
      </c>
      <c r="AD13" s="193">
        <v>1243</v>
      </c>
      <c r="AE13" s="193">
        <v>1230</v>
      </c>
      <c r="AF13" s="193">
        <v>1236</v>
      </c>
      <c r="AG13" s="193">
        <v>1228</v>
      </c>
      <c r="AH13" s="340">
        <v>1228</v>
      </c>
      <c r="AI13" s="193">
        <v>1208</v>
      </c>
      <c r="AJ13" s="479">
        <v>1224</v>
      </c>
      <c r="AK13" s="505">
        <v>1220</v>
      </c>
      <c r="AL13" s="516">
        <v>1194</v>
      </c>
      <c r="AM13" s="340">
        <v>1210</v>
      </c>
      <c r="AN13" s="340">
        <v>1203</v>
      </c>
      <c r="AO13" s="340">
        <v>1207</v>
      </c>
      <c r="AP13" s="193">
        <v>1202</v>
      </c>
      <c r="AQ13" s="340">
        <v>1204</v>
      </c>
      <c r="AR13" s="340">
        <v>1219</v>
      </c>
      <c r="AS13" s="340">
        <v>1215</v>
      </c>
      <c r="AT13" s="340">
        <v>1211</v>
      </c>
      <c r="AU13" s="340">
        <v>1221</v>
      </c>
      <c r="AV13" s="479">
        <v>1209</v>
      </c>
      <c r="AW13" s="530"/>
      <c r="AX13" s="340"/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-17</v>
      </c>
      <c r="BJ13" s="125">
        <f t="shared" si="0"/>
        <v>-29</v>
      </c>
      <c r="BK13" s="125">
        <f t="shared" si="0"/>
        <v>-21</v>
      </c>
      <c r="BL13" s="125">
        <f t="shared" si="0"/>
        <v>1</v>
      </c>
      <c r="BM13" s="125">
        <f t="shared" si="0"/>
        <v>-7</v>
      </c>
      <c r="BN13" s="125">
        <f t="shared" si="0"/>
        <v>-19</v>
      </c>
      <c r="BO13" s="125">
        <f t="shared" si="0"/>
        <v>-22</v>
      </c>
      <c r="BP13" s="125">
        <f t="shared" si="0"/>
        <v>2</v>
      </c>
      <c r="BQ13" s="125">
        <f t="shared" si="0"/>
        <v>-23</v>
      </c>
      <c r="BR13" s="161">
        <f t="shared" si="0"/>
        <v>26</v>
      </c>
      <c r="BS13" s="328"/>
    </row>
    <row r="14" spans="1:71" x14ac:dyDescent="0.35">
      <c r="A14" s="3"/>
      <c r="B14" s="27" t="s">
        <v>51</v>
      </c>
      <c r="C14" s="118">
        <v>4631</v>
      </c>
      <c r="D14" s="119">
        <v>4597</v>
      </c>
      <c r="E14" s="119">
        <v>4597</v>
      </c>
      <c r="F14" s="119">
        <v>4591</v>
      </c>
      <c r="G14" s="119">
        <v>4575</v>
      </c>
      <c r="H14" s="119">
        <v>4595</v>
      </c>
      <c r="I14" s="119">
        <v>4572</v>
      </c>
      <c r="J14" s="119">
        <v>4560</v>
      </c>
      <c r="K14" s="119">
        <v>4589</v>
      </c>
      <c r="L14" s="119">
        <v>4570</v>
      </c>
      <c r="M14" s="119">
        <v>4549</v>
      </c>
      <c r="N14" s="342">
        <v>4547</v>
      </c>
      <c r="O14" s="347">
        <v>4546</v>
      </c>
      <c r="P14" s="193">
        <v>4550</v>
      </c>
      <c r="Q14" s="193">
        <v>4540</v>
      </c>
      <c r="R14" s="193">
        <v>4548</v>
      </c>
      <c r="S14" s="193">
        <v>4542</v>
      </c>
      <c r="T14" s="193">
        <v>4534</v>
      </c>
      <c r="U14" s="285">
        <v>4528</v>
      </c>
      <c r="V14" s="260">
        <v>4522</v>
      </c>
      <c r="W14" s="260">
        <v>4553</v>
      </c>
      <c r="X14" s="348">
        <v>4516</v>
      </c>
      <c r="Y14" s="340">
        <v>4528</v>
      </c>
      <c r="Z14" s="340">
        <v>4521</v>
      </c>
      <c r="AA14" s="340">
        <v>4518</v>
      </c>
      <c r="AB14" s="340">
        <v>4521</v>
      </c>
      <c r="AC14" s="340">
        <v>4514</v>
      </c>
      <c r="AD14" s="193">
        <v>4508</v>
      </c>
      <c r="AE14" s="193">
        <v>4495</v>
      </c>
      <c r="AF14" s="193">
        <v>4499</v>
      </c>
      <c r="AG14" s="193">
        <v>4493</v>
      </c>
      <c r="AH14" s="340">
        <v>4474</v>
      </c>
      <c r="AI14" s="193">
        <v>4564</v>
      </c>
      <c r="AJ14" s="479">
        <v>4541</v>
      </c>
      <c r="AK14" s="505">
        <v>4525</v>
      </c>
      <c r="AL14" s="516">
        <v>4536</v>
      </c>
      <c r="AM14" s="340">
        <v>4536</v>
      </c>
      <c r="AN14" s="340">
        <v>4527</v>
      </c>
      <c r="AO14" s="340">
        <v>4542</v>
      </c>
      <c r="AP14" s="193">
        <v>4518</v>
      </c>
      <c r="AQ14" s="340">
        <v>4524</v>
      </c>
      <c r="AR14" s="340">
        <v>4524</v>
      </c>
      <c r="AS14" s="340">
        <v>4495</v>
      </c>
      <c r="AT14" s="340">
        <v>4505</v>
      </c>
      <c r="AU14" s="340">
        <v>4534</v>
      </c>
      <c r="AV14" s="479">
        <v>4561</v>
      </c>
      <c r="AW14" s="530"/>
      <c r="AX14" s="340"/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-85</v>
      </c>
      <c r="BJ14" s="125">
        <f t="shared" si="0"/>
        <v>-47</v>
      </c>
      <c r="BK14" s="125">
        <f t="shared" si="0"/>
        <v>-57</v>
      </c>
      <c r="BL14" s="125">
        <f t="shared" si="0"/>
        <v>-43</v>
      </c>
      <c r="BM14" s="125">
        <f t="shared" si="0"/>
        <v>-33</v>
      </c>
      <c r="BN14" s="125">
        <f t="shared" si="0"/>
        <v>-61</v>
      </c>
      <c r="BO14" s="125">
        <f t="shared" si="0"/>
        <v>-44</v>
      </c>
      <c r="BP14" s="125">
        <f t="shared" si="0"/>
        <v>-38</v>
      </c>
      <c r="BQ14" s="125">
        <f t="shared" si="0"/>
        <v>-36</v>
      </c>
      <c r="BR14" s="161">
        <f t="shared" si="0"/>
        <v>-54</v>
      </c>
      <c r="BS14" s="328"/>
    </row>
    <row r="15" spans="1:71" ht="15" thickBot="1" x14ac:dyDescent="0.4">
      <c r="A15" s="3"/>
      <c r="B15" s="29" t="s">
        <v>46</v>
      </c>
      <c r="C15" s="81">
        <v>217037</v>
      </c>
      <c r="D15" s="43">
        <v>216217</v>
      </c>
      <c r="E15" s="43">
        <v>216061</v>
      </c>
      <c r="F15" s="43">
        <v>216950</v>
      </c>
      <c r="G15" s="43">
        <v>216845</v>
      </c>
      <c r="H15" s="43">
        <v>216452</v>
      </c>
      <c r="I15" s="43">
        <v>216532</v>
      </c>
      <c r="J15" s="43">
        <v>216830</v>
      </c>
      <c r="K15" s="43">
        <v>217266</v>
      </c>
      <c r="L15" s="43">
        <v>217443</v>
      </c>
      <c r="M15" s="43">
        <v>217575</v>
      </c>
      <c r="N15" s="257">
        <v>217292</v>
      </c>
      <c r="O15" s="252">
        <v>216978</v>
      </c>
      <c r="P15" s="43">
        <v>217717</v>
      </c>
      <c r="Q15" s="200">
        <f>SUM(Q10:Q14)</f>
        <v>217558</v>
      </c>
      <c r="R15" s="200">
        <f>SUM(R10:R14)</f>
        <v>217677</v>
      </c>
      <c r="S15" s="200">
        <f>SUM(S10:S14)</f>
        <v>218086</v>
      </c>
      <c r="T15" s="200">
        <f>SUM(T10:T14)</f>
        <v>218005</v>
      </c>
      <c r="U15" s="257">
        <v>217122</v>
      </c>
      <c r="V15" s="246">
        <v>221217</v>
      </c>
      <c r="W15" s="246">
        <v>221282</v>
      </c>
      <c r="X15" s="349">
        <f>SUM(X10:X14)</f>
        <v>221474</v>
      </c>
      <c r="Y15" s="200">
        <v>221767</v>
      </c>
      <c r="Z15" s="200">
        <v>221842</v>
      </c>
      <c r="AA15" s="200">
        <v>221150</v>
      </c>
      <c r="AB15" s="200">
        <v>222112</v>
      </c>
      <c r="AC15" s="200">
        <v>222056</v>
      </c>
      <c r="AD15" s="200">
        <f>SUM(AD10:AD14)</f>
        <v>222445</v>
      </c>
      <c r="AE15" s="200">
        <f>SUM(AE10:AE14)</f>
        <v>222470</v>
      </c>
      <c r="AF15" s="200">
        <f t="shared" ref="AF15" si="1">SUM(AF10:AF14)</f>
        <v>223044</v>
      </c>
      <c r="AG15" s="200">
        <f t="shared" ref="AG15" si="2">SUM(AG10:AG14)</f>
        <v>222210</v>
      </c>
      <c r="AH15" s="200">
        <v>222634</v>
      </c>
      <c r="AI15" s="200">
        <f t="shared" ref="AI15" si="3">SUM(AI10:AI14)</f>
        <v>222781</v>
      </c>
      <c r="AJ15" s="480">
        <v>222951</v>
      </c>
      <c r="AK15" s="506">
        <v>223220</v>
      </c>
      <c r="AL15" s="517">
        <f t="shared" ref="AL15" si="4">SUM(AL10:AL14)</f>
        <v>223453</v>
      </c>
      <c r="AM15" s="200">
        <v>223697</v>
      </c>
      <c r="AN15" s="200">
        <v>223642</v>
      </c>
      <c r="AO15" s="200">
        <v>223654</v>
      </c>
      <c r="AP15" s="200">
        <f t="shared" ref="AP15" si="5">SUM(AP10:AP14)</f>
        <v>223594</v>
      </c>
      <c r="AQ15" s="200">
        <v>223641</v>
      </c>
      <c r="AR15" s="200">
        <v>223935</v>
      </c>
      <c r="AS15" s="200">
        <v>223902</v>
      </c>
      <c r="AT15" s="200">
        <v>224205</v>
      </c>
      <c r="AU15" s="200">
        <v>224310</v>
      </c>
      <c r="AV15" s="480">
        <v>224373</v>
      </c>
      <c r="AW15" s="491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-59</v>
      </c>
      <c r="BJ15" s="129">
        <f t="shared" si="0"/>
        <v>1500</v>
      </c>
      <c r="BK15" s="129">
        <f t="shared" si="0"/>
        <v>1497</v>
      </c>
      <c r="BL15" s="129">
        <f t="shared" si="0"/>
        <v>727</v>
      </c>
      <c r="BM15" s="129">
        <f t="shared" si="0"/>
        <v>1241</v>
      </c>
      <c r="BN15" s="129">
        <f t="shared" si="0"/>
        <v>1553</v>
      </c>
      <c r="BO15" s="129">
        <f t="shared" si="0"/>
        <v>590</v>
      </c>
      <c r="BP15" s="129">
        <f t="shared" si="0"/>
        <v>4387</v>
      </c>
      <c r="BQ15" s="129">
        <f t="shared" si="0"/>
        <v>4016</v>
      </c>
      <c r="BR15" s="156">
        <f t="shared" si="0"/>
        <v>4031</v>
      </c>
      <c r="BS15" s="328"/>
    </row>
    <row r="16" spans="1:71" x14ac:dyDescent="0.35">
      <c r="A16" s="3">
        <v>2</v>
      </c>
      <c r="B16" s="33" t="s">
        <v>18</v>
      </c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259"/>
      <c r="O16" s="276"/>
      <c r="P16" s="45"/>
      <c r="Q16" s="201"/>
      <c r="R16" s="45"/>
      <c r="S16" s="201"/>
      <c r="T16" s="45"/>
      <c r="U16" s="286"/>
      <c r="V16" s="290"/>
      <c r="W16" s="290"/>
      <c r="X16" s="350"/>
      <c r="Y16" s="204"/>
      <c r="Z16" s="204"/>
      <c r="AA16" s="204"/>
      <c r="AB16" s="204"/>
      <c r="AC16" s="204"/>
      <c r="AD16" s="201"/>
      <c r="AE16" s="201"/>
      <c r="AF16" s="201"/>
      <c r="AG16" s="201"/>
      <c r="AH16" s="204"/>
      <c r="AI16" s="201"/>
      <c r="AJ16" s="481"/>
      <c r="AK16" s="507"/>
      <c r="AL16" s="518"/>
      <c r="AM16" s="204"/>
      <c r="AN16" s="204"/>
      <c r="AO16" s="204"/>
      <c r="AP16" s="201"/>
      <c r="AQ16" s="204"/>
      <c r="AR16" s="204"/>
      <c r="AS16" s="204"/>
      <c r="AT16" s="204"/>
      <c r="AU16" s="204"/>
      <c r="AV16" s="481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  <c r="BS16" s="328"/>
    </row>
    <row r="17" spans="1:71" x14ac:dyDescent="0.35">
      <c r="A17" s="3"/>
      <c r="B17" s="27" t="s">
        <v>41</v>
      </c>
      <c r="C17" s="120">
        <v>26015</v>
      </c>
      <c r="D17" s="121">
        <v>27485</v>
      </c>
      <c r="E17" s="121">
        <v>27335</v>
      </c>
      <c r="F17" s="121">
        <v>25288</v>
      </c>
      <c r="G17" s="121">
        <v>24939</v>
      </c>
      <c r="H17" s="121">
        <v>26950</v>
      </c>
      <c r="I17" s="121">
        <v>27623</v>
      </c>
      <c r="J17" s="121">
        <v>25255</v>
      </c>
      <c r="K17" s="121">
        <v>25713</v>
      </c>
      <c r="L17" s="121">
        <v>25336</v>
      </c>
      <c r="M17" s="121">
        <v>24909</v>
      </c>
      <c r="N17" s="343">
        <v>24438</v>
      </c>
      <c r="O17" s="351">
        <v>26738</v>
      </c>
      <c r="P17" s="194">
        <v>24905</v>
      </c>
      <c r="Q17" s="194">
        <f>Q24+Q31+Q38</f>
        <v>23760</v>
      </c>
      <c r="R17" s="194">
        <v>23992</v>
      </c>
      <c r="S17" s="194">
        <f>S24+S31+S38</f>
        <v>23413</v>
      </c>
      <c r="T17" s="50">
        <v>25847</v>
      </c>
      <c r="U17" s="287">
        <v>26876</v>
      </c>
      <c r="V17" s="288">
        <v>26700</v>
      </c>
      <c r="W17" s="288">
        <v>27173</v>
      </c>
      <c r="X17" s="352">
        <f>X24+X31+X38</f>
        <v>24691</v>
      </c>
      <c r="Y17" s="195">
        <v>23586</v>
      </c>
      <c r="Z17" s="195">
        <v>23682</v>
      </c>
      <c r="AA17" s="195">
        <v>23873</v>
      </c>
      <c r="AB17" s="195">
        <v>25281</v>
      </c>
      <c r="AC17" s="195">
        <v>23708</v>
      </c>
      <c r="AD17" s="194">
        <f t="shared" ref="AD17:AG21" si="6">AD24+AD31+AD38</f>
        <v>24609</v>
      </c>
      <c r="AE17" s="194">
        <f t="shared" si="6"/>
        <v>25015</v>
      </c>
      <c r="AF17" s="194">
        <f t="shared" si="6"/>
        <v>25602</v>
      </c>
      <c r="AG17" s="194">
        <f t="shared" si="6"/>
        <v>25568</v>
      </c>
      <c r="AH17" s="195">
        <v>24658</v>
      </c>
      <c r="AI17" s="194">
        <f t="shared" ref="AI17:AI21" si="7">AI24+AI31+AI38</f>
        <v>24909</v>
      </c>
      <c r="AJ17" s="482">
        <v>22647</v>
      </c>
      <c r="AK17" s="508">
        <v>23117</v>
      </c>
      <c r="AL17" s="519">
        <f t="shared" ref="AL17:AL21" si="8">AL24+AL31+AL38</f>
        <v>26351</v>
      </c>
      <c r="AM17" s="195">
        <v>23268</v>
      </c>
      <c r="AN17" s="195">
        <v>25589</v>
      </c>
      <c r="AO17" s="195">
        <v>26070</v>
      </c>
      <c r="AP17" s="194">
        <f t="shared" ref="AP17:AP21" si="9">AP24+AP31+AP38</f>
        <v>23587</v>
      </c>
      <c r="AQ17" s="195">
        <v>22671</v>
      </c>
      <c r="AR17" s="195">
        <v>24248</v>
      </c>
      <c r="AS17" s="195">
        <v>25742</v>
      </c>
      <c r="AT17" s="195">
        <v>26329</v>
      </c>
      <c r="AU17" s="195">
        <v>23453</v>
      </c>
      <c r="AV17" s="482">
        <v>21864</v>
      </c>
      <c r="AW17" s="532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10">O17-C17</f>
        <v>723</v>
      </c>
      <c r="BJ17" s="131">
        <f t="shared" si="10"/>
        <v>-2580</v>
      </c>
      <c r="BK17" s="131">
        <f t="shared" si="10"/>
        <v>-3575</v>
      </c>
      <c r="BL17" s="131">
        <f t="shared" si="10"/>
        <v>-1296</v>
      </c>
      <c r="BM17" s="131">
        <f t="shared" si="10"/>
        <v>-1526</v>
      </c>
      <c r="BN17" s="131">
        <f t="shared" si="10"/>
        <v>-1103</v>
      </c>
      <c r="BO17" s="131">
        <f t="shared" si="10"/>
        <v>-747</v>
      </c>
      <c r="BP17" s="131">
        <f t="shared" si="10"/>
        <v>1445</v>
      </c>
      <c r="BQ17" s="131">
        <f t="shared" si="10"/>
        <v>1460</v>
      </c>
      <c r="BR17" s="155">
        <f t="shared" si="10"/>
        <v>-645</v>
      </c>
      <c r="BS17" s="328"/>
    </row>
    <row r="18" spans="1:71" x14ac:dyDescent="0.35">
      <c r="A18" s="3"/>
      <c r="B18" s="27" t="s">
        <v>42</v>
      </c>
      <c r="C18" s="120">
        <v>23011</v>
      </c>
      <c r="D18" s="121">
        <v>24456</v>
      </c>
      <c r="E18" s="121">
        <v>24174</v>
      </c>
      <c r="F18" s="121">
        <v>23113</v>
      </c>
      <c r="G18" s="121">
        <v>23072</v>
      </c>
      <c r="H18" s="121">
        <v>24454</v>
      </c>
      <c r="I18" s="121">
        <v>24311</v>
      </c>
      <c r="J18" s="121">
        <v>23801</v>
      </c>
      <c r="K18" s="121">
        <v>23338</v>
      </c>
      <c r="L18" s="121">
        <v>23913</v>
      </c>
      <c r="M18" s="121">
        <v>24451</v>
      </c>
      <c r="N18" s="343">
        <v>23615</v>
      </c>
      <c r="O18" s="351">
        <v>23885</v>
      </c>
      <c r="P18" s="194">
        <v>23049</v>
      </c>
      <c r="Q18" s="194">
        <f>Q25+Q32+Q39</f>
        <v>21045</v>
      </c>
      <c r="R18" s="194">
        <v>21031</v>
      </c>
      <c r="S18" s="194">
        <f>S25+S32+S39</f>
        <v>21325</v>
      </c>
      <c r="T18" s="50">
        <v>22782</v>
      </c>
      <c r="U18" s="287">
        <v>23510</v>
      </c>
      <c r="V18" s="288">
        <v>23717</v>
      </c>
      <c r="W18" s="288">
        <v>23603</v>
      </c>
      <c r="X18" s="352">
        <f>X25+X32+X39</f>
        <v>23359</v>
      </c>
      <c r="Y18" s="195">
        <v>22493</v>
      </c>
      <c r="Z18" s="195">
        <v>22727</v>
      </c>
      <c r="AA18" s="195">
        <v>21725</v>
      </c>
      <c r="AB18" s="195">
        <v>22328</v>
      </c>
      <c r="AC18" s="195">
        <v>21732</v>
      </c>
      <c r="AD18" s="194">
        <f t="shared" si="6"/>
        <v>22408</v>
      </c>
      <c r="AE18" s="194">
        <f t="shared" si="6"/>
        <v>22892</v>
      </c>
      <c r="AF18" s="194">
        <f t="shared" si="6"/>
        <v>23536</v>
      </c>
      <c r="AG18" s="194">
        <f t="shared" si="6"/>
        <v>23561</v>
      </c>
      <c r="AH18" s="195">
        <v>23667</v>
      </c>
      <c r="AI18" s="194">
        <f t="shared" si="7"/>
        <v>23727</v>
      </c>
      <c r="AJ18" s="482">
        <v>20990</v>
      </c>
      <c r="AK18" s="508">
        <v>21897</v>
      </c>
      <c r="AL18" s="519">
        <f t="shared" si="8"/>
        <v>21887</v>
      </c>
      <c r="AM18" s="195">
        <v>21501</v>
      </c>
      <c r="AN18" s="195">
        <v>22707</v>
      </c>
      <c r="AO18" s="195">
        <v>23062</v>
      </c>
      <c r="AP18" s="194">
        <f t="shared" si="9"/>
        <v>22152</v>
      </c>
      <c r="AQ18" s="195">
        <v>22223</v>
      </c>
      <c r="AR18" s="195">
        <v>23396</v>
      </c>
      <c r="AS18" s="195">
        <v>24268</v>
      </c>
      <c r="AT18" s="195">
        <v>23392</v>
      </c>
      <c r="AU18" s="195">
        <v>22779</v>
      </c>
      <c r="AV18" s="482">
        <v>23150</v>
      </c>
      <c r="AW18" s="532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10"/>
        <v>874</v>
      </c>
      <c r="BJ18" s="131">
        <f t="shared" si="10"/>
        <v>-1407</v>
      </c>
      <c r="BK18" s="131">
        <f t="shared" si="10"/>
        <v>-3129</v>
      </c>
      <c r="BL18" s="131">
        <f t="shared" si="10"/>
        <v>-2082</v>
      </c>
      <c r="BM18" s="131">
        <f t="shared" si="10"/>
        <v>-1747</v>
      </c>
      <c r="BN18" s="131">
        <f t="shared" si="10"/>
        <v>-1672</v>
      </c>
      <c r="BO18" s="131">
        <f t="shared" si="10"/>
        <v>-801</v>
      </c>
      <c r="BP18" s="131">
        <f t="shared" si="10"/>
        <v>-84</v>
      </c>
      <c r="BQ18" s="131">
        <f t="shared" si="10"/>
        <v>265</v>
      </c>
      <c r="BR18" s="155">
        <f t="shared" si="10"/>
        <v>-554</v>
      </c>
      <c r="BS18" s="328"/>
    </row>
    <row r="19" spans="1:71" x14ac:dyDescent="0.35">
      <c r="A19" s="3"/>
      <c r="B19" s="27" t="s">
        <v>43</v>
      </c>
      <c r="C19" s="120">
        <v>2338.7014201287816</v>
      </c>
      <c r="D19" s="121">
        <v>2455.2692307692305</v>
      </c>
      <c r="E19" s="121">
        <v>2410.1037456330432</v>
      </c>
      <c r="F19" s="121">
        <v>2225.8209271523183</v>
      </c>
      <c r="G19" s="121">
        <v>2188.7954083885206</v>
      </c>
      <c r="H19" s="121">
        <v>2162.5118117189913</v>
      </c>
      <c r="I19" s="121">
        <v>2322.4291374983491</v>
      </c>
      <c r="J19" s="121">
        <v>2299.7563527653215</v>
      </c>
      <c r="K19" s="121">
        <v>2266.8643202815665</v>
      </c>
      <c r="L19" s="121">
        <v>2195.3231771750616</v>
      </c>
      <c r="M19" s="121">
        <v>2064.1419615064228</v>
      </c>
      <c r="N19" s="343">
        <v>2043.0957894736844</v>
      </c>
      <c r="O19" s="351">
        <v>2697.2389008195646</v>
      </c>
      <c r="P19" s="194">
        <v>3069.0744592163574</v>
      </c>
      <c r="Q19" s="194">
        <f>Q26+Q33+Q40</f>
        <v>2723.2909490333923</v>
      </c>
      <c r="R19" s="194">
        <v>2630.5675404106596</v>
      </c>
      <c r="S19" s="194">
        <f>S26+S33+S40</f>
        <v>2411.7248527165611</v>
      </c>
      <c r="T19" s="50">
        <v>2409.4481825718899</v>
      </c>
      <c r="U19" s="287">
        <v>2459.9070900391471</v>
      </c>
      <c r="V19" s="288">
        <v>2249.5568727555919</v>
      </c>
      <c r="W19" s="288">
        <v>2383.2525191367904</v>
      </c>
      <c r="X19" s="352">
        <f>X26+X33+X40</f>
        <v>2190.3590673575127</v>
      </c>
      <c r="Y19" s="195">
        <v>2234.5967623570041</v>
      </c>
      <c r="Z19" s="195">
        <v>2061.0544584339427</v>
      </c>
      <c r="AA19" s="195">
        <v>1953.4523080901686</v>
      </c>
      <c r="AB19" s="195">
        <v>1968.3529513364133</v>
      </c>
      <c r="AC19" s="195">
        <v>1847.9820503969622</v>
      </c>
      <c r="AD19" s="194">
        <f t="shared" si="6"/>
        <v>2097.5375881644586</v>
      </c>
      <c r="AE19" s="194">
        <f t="shared" si="6"/>
        <v>2125.4177693761812</v>
      </c>
      <c r="AF19" s="194">
        <f t="shared" si="6"/>
        <v>2139.5211825149499</v>
      </c>
      <c r="AG19" s="194">
        <f t="shared" si="6"/>
        <v>2250.8186030547454</v>
      </c>
      <c r="AH19" s="195">
        <v>2101.127912465136</v>
      </c>
      <c r="AI19" s="194">
        <f t="shared" si="7"/>
        <v>3014.9542427497313</v>
      </c>
      <c r="AJ19" s="482">
        <v>2204.6735956021303</v>
      </c>
      <c r="AK19" s="508">
        <v>2693.1700929796125</v>
      </c>
      <c r="AL19" s="519">
        <f t="shared" si="8"/>
        <v>2877.1777787281358</v>
      </c>
      <c r="AM19" s="195">
        <v>2245.0208688245311</v>
      </c>
      <c r="AN19" s="195">
        <v>2153.4182889344261</v>
      </c>
      <c r="AO19" s="195">
        <v>2299.1539150842755</v>
      </c>
      <c r="AP19" s="194">
        <f t="shared" si="9"/>
        <v>2008.7223096889493</v>
      </c>
      <c r="AQ19" s="195">
        <v>2226.5127275828254</v>
      </c>
      <c r="AR19" s="195">
        <v>2219.4996380976709</v>
      </c>
      <c r="AS19" s="195">
        <v>2458.2044353810861</v>
      </c>
      <c r="AT19" s="195">
        <v>2858.781883903891</v>
      </c>
      <c r="AU19" s="195">
        <v>2403.3214923849227</v>
      </c>
      <c r="AV19" s="482">
        <v>2132.1997443544951</v>
      </c>
      <c r="AW19" s="532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10"/>
        <v>358.53748069078301</v>
      </c>
      <c r="BJ19" s="131">
        <f t="shared" si="10"/>
        <v>613.80522844712686</v>
      </c>
      <c r="BK19" s="131">
        <f t="shared" si="10"/>
        <v>313.18720340034906</v>
      </c>
      <c r="BL19" s="131">
        <f t="shared" si="10"/>
        <v>404.74661325834131</v>
      </c>
      <c r="BM19" s="131">
        <f t="shared" si="10"/>
        <v>222.92944432804052</v>
      </c>
      <c r="BN19" s="131">
        <f t="shared" si="10"/>
        <v>246.93637085289856</v>
      </c>
      <c r="BO19" s="131">
        <f t="shared" si="10"/>
        <v>137.47795254079801</v>
      </c>
      <c r="BP19" s="131">
        <f t="shared" si="10"/>
        <v>-50.199480009729541</v>
      </c>
      <c r="BQ19" s="131">
        <f t="shared" si="10"/>
        <v>116.38819885522389</v>
      </c>
      <c r="BR19" s="155">
        <f t="shared" si="10"/>
        <v>-4.9641098175488878</v>
      </c>
      <c r="BS19" s="328"/>
    </row>
    <row r="20" spans="1:71" x14ac:dyDescent="0.35">
      <c r="A20" s="3"/>
      <c r="B20" s="27" t="s">
        <v>52</v>
      </c>
      <c r="C20" s="120">
        <v>135.29857987121812</v>
      </c>
      <c r="D20" s="121">
        <v>139.73076923076923</v>
      </c>
      <c r="E20" s="121">
        <v>135.89625436695707</v>
      </c>
      <c r="F20" s="121">
        <v>125.17907284768214</v>
      </c>
      <c r="G20" s="121">
        <v>123.20459161147903</v>
      </c>
      <c r="H20" s="121">
        <v>122.48818828100852</v>
      </c>
      <c r="I20" s="121">
        <v>134.57086250165105</v>
      </c>
      <c r="J20" s="121">
        <v>131.24364723467863</v>
      </c>
      <c r="K20" s="121">
        <v>131.13567971843378</v>
      </c>
      <c r="L20" s="121">
        <v>122.67682282493834</v>
      </c>
      <c r="M20" s="121">
        <v>117.85803849357708</v>
      </c>
      <c r="N20" s="343">
        <v>115.90421052631581</v>
      </c>
      <c r="O20" s="351">
        <v>152.76109918043565</v>
      </c>
      <c r="P20" s="194">
        <v>168.92554078364267</v>
      </c>
      <c r="Q20" s="194">
        <f>Q27+Q34+Q41</f>
        <v>149.70905096660806</v>
      </c>
      <c r="R20" s="194">
        <v>146.43245958934034</v>
      </c>
      <c r="S20" s="194">
        <f>S27+S34+S41</f>
        <v>133.27514728343891</v>
      </c>
      <c r="T20" s="50">
        <v>132.55181742811013</v>
      </c>
      <c r="U20" s="287">
        <v>138.09290996085255</v>
      </c>
      <c r="V20" s="288">
        <v>126.44312724440792</v>
      </c>
      <c r="W20" s="288">
        <v>132.7474808632098</v>
      </c>
      <c r="X20" s="352">
        <f>X27+X34+X41</f>
        <v>122.64093264248703</v>
      </c>
      <c r="Y20" s="195">
        <v>122.4032376429959</v>
      </c>
      <c r="Z20" s="195">
        <v>113.94554156605724</v>
      </c>
      <c r="AA20" s="195">
        <v>109.54769190983147</v>
      </c>
      <c r="AB20" s="195">
        <v>109.64704866358652</v>
      </c>
      <c r="AC20" s="195">
        <v>104.01794960303762</v>
      </c>
      <c r="AD20" s="194">
        <f t="shared" si="6"/>
        <v>118.46241183554102</v>
      </c>
      <c r="AE20" s="194">
        <f t="shared" si="6"/>
        <v>118.58223062381852</v>
      </c>
      <c r="AF20" s="194">
        <f t="shared" si="6"/>
        <v>117.47881748505012</v>
      </c>
      <c r="AG20" s="194">
        <f t="shared" si="6"/>
        <v>125.18139694525485</v>
      </c>
      <c r="AH20" s="195">
        <v>116.87208753486375</v>
      </c>
      <c r="AI20" s="194">
        <f t="shared" si="7"/>
        <v>165.04575725026854</v>
      </c>
      <c r="AJ20" s="482">
        <v>122.32640439786979</v>
      </c>
      <c r="AK20" s="508">
        <v>147.82990702038728</v>
      </c>
      <c r="AL20" s="519">
        <f t="shared" si="8"/>
        <v>154.82222127186418</v>
      </c>
      <c r="AM20" s="195">
        <v>121.97913117546848</v>
      </c>
      <c r="AN20" s="195">
        <v>116.58171106557377</v>
      </c>
      <c r="AO20" s="195">
        <v>124.84608491572436</v>
      </c>
      <c r="AP20" s="194">
        <f t="shared" si="9"/>
        <v>108.27769031105058</v>
      </c>
      <c r="AQ20" s="195">
        <v>120.48727241717478</v>
      </c>
      <c r="AR20" s="195">
        <v>121.50036190232896</v>
      </c>
      <c r="AS20" s="195">
        <v>133.79556461891411</v>
      </c>
      <c r="AT20" s="195">
        <v>155.21811609610887</v>
      </c>
      <c r="AU20" s="195">
        <v>131.678507615077</v>
      </c>
      <c r="AV20" s="482">
        <v>115.8002556455049</v>
      </c>
      <c r="AW20" s="532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10"/>
        <v>17.462519309217527</v>
      </c>
      <c r="BJ20" s="131">
        <f t="shared" si="10"/>
        <v>29.194771552873448</v>
      </c>
      <c r="BK20" s="131">
        <f t="shared" si="10"/>
        <v>13.812796599650994</v>
      </c>
      <c r="BL20" s="131">
        <f t="shared" si="10"/>
        <v>21.253386741658204</v>
      </c>
      <c r="BM20" s="131">
        <f t="shared" si="10"/>
        <v>10.07055567195988</v>
      </c>
      <c r="BN20" s="131">
        <f t="shared" si="10"/>
        <v>10.063629147101608</v>
      </c>
      <c r="BO20" s="131">
        <f t="shared" si="10"/>
        <v>3.5220474592015023</v>
      </c>
      <c r="BP20" s="131">
        <f t="shared" si="10"/>
        <v>-4.8005199902707147</v>
      </c>
      <c r="BQ20" s="131">
        <f t="shared" si="10"/>
        <v>1.6118011447760239</v>
      </c>
      <c r="BR20" s="155">
        <f t="shared" si="10"/>
        <v>-3.5890182451311148E-2</v>
      </c>
      <c r="BS20" s="328"/>
    </row>
    <row r="21" spans="1:71" x14ac:dyDescent="0.35">
      <c r="A21" s="3"/>
      <c r="B21" s="27" t="s">
        <v>51</v>
      </c>
      <c r="C21" s="120">
        <v>9</v>
      </c>
      <c r="D21" s="121">
        <v>16</v>
      </c>
      <c r="E21" s="121">
        <v>19</v>
      </c>
      <c r="F21" s="121">
        <v>22</v>
      </c>
      <c r="G21" s="121">
        <v>17</v>
      </c>
      <c r="H21" s="121">
        <v>16</v>
      </c>
      <c r="I21" s="121">
        <v>19</v>
      </c>
      <c r="J21" s="121">
        <v>16</v>
      </c>
      <c r="K21" s="121">
        <v>18</v>
      </c>
      <c r="L21" s="121">
        <v>18</v>
      </c>
      <c r="M21" s="121">
        <v>20</v>
      </c>
      <c r="N21" s="343">
        <v>19</v>
      </c>
      <c r="O21" s="351">
        <v>22</v>
      </c>
      <c r="P21" s="194">
        <v>27</v>
      </c>
      <c r="Q21" s="194">
        <f>Q28+Q35+Q42</f>
        <v>24</v>
      </c>
      <c r="R21" s="194">
        <v>28</v>
      </c>
      <c r="S21" s="194">
        <f>S28+S35+S42</f>
        <v>74</v>
      </c>
      <c r="T21" s="50">
        <v>81</v>
      </c>
      <c r="U21" s="287">
        <v>77</v>
      </c>
      <c r="V21" s="288">
        <v>62</v>
      </c>
      <c r="W21" s="288">
        <v>79</v>
      </c>
      <c r="X21" s="352">
        <f>X28+X35+X42</f>
        <v>77</v>
      </c>
      <c r="Y21" s="195">
        <v>76</v>
      </c>
      <c r="Z21" s="195">
        <v>79</v>
      </c>
      <c r="AA21" s="195">
        <v>69</v>
      </c>
      <c r="AB21" s="195">
        <v>60</v>
      </c>
      <c r="AC21" s="195">
        <v>68</v>
      </c>
      <c r="AD21" s="194">
        <f t="shared" si="6"/>
        <v>70</v>
      </c>
      <c r="AE21" s="194">
        <f t="shared" si="6"/>
        <v>79</v>
      </c>
      <c r="AF21" s="194">
        <f t="shared" si="6"/>
        <v>73</v>
      </c>
      <c r="AG21" s="194">
        <f t="shared" si="6"/>
        <v>75</v>
      </c>
      <c r="AH21" s="195">
        <v>76</v>
      </c>
      <c r="AI21" s="194">
        <f t="shared" si="7"/>
        <v>119</v>
      </c>
      <c r="AJ21" s="482">
        <v>0</v>
      </c>
      <c r="AK21" s="508">
        <v>0</v>
      </c>
      <c r="AL21" s="519">
        <f t="shared" si="8"/>
        <v>0</v>
      </c>
      <c r="AM21" s="195">
        <v>0</v>
      </c>
      <c r="AN21" s="195">
        <v>0</v>
      </c>
      <c r="AO21" s="195">
        <v>0</v>
      </c>
      <c r="AP21" s="194">
        <f t="shared" si="9"/>
        <v>0</v>
      </c>
      <c r="AQ21" s="195">
        <v>0</v>
      </c>
      <c r="AR21" s="195">
        <v>0</v>
      </c>
      <c r="AS21" s="195">
        <v>0</v>
      </c>
      <c r="AT21" s="195">
        <v>0</v>
      </c>
      <c r="AU21" s="195">
        <v>0</v>
      </c>
      <c r="AV21" s="482">
        <v>0</v>
      </c>
      <c r="AW21" s="532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10"/>
        <v>13</v>
      </c>
      <c r="BJ21" s="131">
        <f t="shared" si="10"/>
        <v>11</v>
      </c>
      <c r="BK21" s="131">
        <f t="shared" si="10"/>
        <v>5</v>
      </c>
      <c r="BL21" s="131">
        <f t="shared" si="10"/>
        <v>6</v>
      </c>
      <c r="BM21" s="131">
        <f t="shared" si="10"/>
        <v>57</v>
      </c>
      <c r="BN21" s="131">
        <f t="shared" si="10"/>
        <v>65</v>
      </c>
      <c r="BO21" s="131">
        <f t="shared" si="10"/>
        <v>58</v>
      </c>
      <c r="BP21" s="131">
        <f t="shared" si="10"/>
        <v>46</v>
      </c>
      <c r="BQ21" s="131">
        <f t="shared" si="10"/>
        <v>61</v>
      </c>
      <c r="BR21" s="155">
        <f t="shared" si="10"/>
        <v>59</v>
      </c>
      <c r="BS21" s="328"/>
    </row>
    <row r="22" spans="1:71" ht="15" thickBot="1" x14ac:dyDescent="0.4">
      <c r="B22" s="29" t="s">
        <v>46</v>
      </c>
      <c r="C22" s="87">
        <v>51509</v>
      </c>
      <c r="D22" s="51">
        <v>54552</v>
      </c>
      <c r="E22" s="51">
        <v>54074</v>
      </c>
      <c r="F22" s="51">
        <v>50774</v>
      </c>
      <c r="G22" s="51">
        <v>50340</v>
      </c>
      <c r="H22" s="51">
        <v>53705</v>
      </c>
      <c r="I22" s="51">
        <v>54410</v>
      </c>
      <c r="J22" s="51">
        <v>51503</v>
      </c>
      <c r="K22" s="51">
        <v>51467</v>
      </c>
      <c r="L22" s="51">
        <v>51584.999999999993</v>
      </c>
      <c r="M22" s="51">
        <v>51562</v>
      </c>
      <c r="N22" s="287">
        <v>50231</v>
      </c>
      <c r="O22" s="353">
        <v>53495</v>
      </c>
      <c r="P22" s="51">
        <v>51219</v>
      </c>
      <c r="Q22" s="195">
        <f>SUM(Q17:Q21)</f>
        <v>47702</v>
      </c>
      <c r="R22" s="195">
        <f>SUM(R17:R21)</f>
        <v>47828</v>
      </c>
      <c r="S22" s="195">
        <f>SUM(S17:S21)</f>
        <v>47357.000000000007</v>
      </c>
      <c r="T22" s="51">
        <v>51252</v>
      </c>
      <c r="U22" s="287">
        <v>53061</v>
      </c>
      <c r="V22" s="288">
        <v>52855</v>
      </c>
      <c r="W22" s="288">
        <v>53371</v>
      </c>
      <c r="X22" s="354">
        <f>SUM(X17:X21)</f>
        <v>50439.999999999993</v>
      </c>
      <c r="Y22" s="195">
        <v>48512</v>
      </c>
      <c r="Z22" s="195">
        <v>48663</v>
      </c>
      <c r="AA22" s="195">
        <v>47730</v>
      </c>
      <c r="AB22" s="195">
        <v>49747</v>
      </c>
      <c r="AC22" s="195">
        <v>47460</v>
      </c>
      <c r="AD22" s="195">
        <f>SUM(AD17:AD21)</f>
        <v>49303</v>
      </c>
      <c r="AE22" s="195">
        <f>SUM(AE17:AE21)</f>
        <v>50230</v>
      </c>
      <c r="AF22" s="195">
        <f t="shared" ref="AF22:AG22" si="11">SUM(AF17:AF21)</f>
        <v>51468</v>
      </c>
      <c r="AG22" s="195">
        <f t="shared" si="11"/>
        <v>51580</v>
      </c>
      <c r="AH22" s="195">
        <v>50619</v>
      </c>
      <c r="AI22" s="195">
        <f t="shared" ref="AI22" si="12">SUM(AI17:AI21)</f>
        <v>51935</v>
      </c>
      <c r="AJ22" s="482">
        <v>45964</v>
      </c>
      <c r="AK22" s="508">
        <v>47855</v>
      </c>
      <c r="AL22" s="519">
        <f t="shared" ref="AL22" si="13">SUM(AL17:AL21)</f>
        <v>51270</v>
      </c>
      <c r="AM22" s="195">
        <v>47136</v>
      </c>
      <c r="AN22" s="195">
        <v>50566</v>
      </c>
      <c r="AO22" s="195">
        <v>51556</v>
      </c>
      <c r="AP22" s="195">
        <f t="shared" ref="AP22" si="14">SUM(AP17:AP21)</f>
        <v>47856</v>
      </c>
      <c r="AQ22" s="195">
        <v>47241</v>
      </c>
      <c r="AR22" s="195">
        <v>49985</v>
      </c>
      <c r="AS22" s="195">
        <v>52602</v>
      </c>
      <c r="AT22" s="195">
        <v>52735</v>
      </c>
      <c r="AU22" s="195">
        <v>48767</v>
      </c>
      <c r="AV22" s="482">
        <v>47262</v>
      </c>
      <c r="AW22" s="532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10"/>
        <v>1986</v>
      </c>
      <c r="BJ22" s="131">
        <f t="shared" si="10"/>
        <v>-3333</v>
      </c>
      <c r="BK22" s="131">
        <f t="shared" si="10"/>
        <v>-6372</v>
      </c>
      <c r="BL22" s="131">
        <f t="shared" si="10"/>
        <v>-2946</v>
      </c>
      <c r="BM22" s="131">
        <f t="shared" si="10"/>
        <v>-2982.9999999999927</v>
      </c>
      <c r="BN22" s="131">
        <f t="shared" si="10"/>
        <v>-2453</v>
      </c>
      <c r="BO22" s="131">
        <f t="shared" si="10"/>
        <v>-1349</v>
      </c>
      <c r="BP22" s="131">
        <f t="shared" si="10"/>
        <v>1352</v>
      </c>
      <c r="BQ22" s="131">
        <f t="shared" si="10"/>
        <v>1904</v>
      </c>
      <c r="BR22" s="155">
        <f t="shared" si="10"/>
        <v>-1145</v>
      </c>
      <c r="BS22" s="328"/>
    </row>
    <row r="23" spans="1:71" x14ac:dyDescent="0.35">
      <c r="A23" s="3">
        <v>3</v>
      </c>
      <c r="B23" s="34" t="s">
        <v>21</v>
      </c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287"/>
      <c r="O23" s="353"/>
      <c r="P23" s="50"/>
      <c r="Q23" s="194"/>
      <c r="R23" s="50"/>
      <c r="S23" s="194"/>
      <c r="T23" s="50"/>
      <c r="U23" s="287"/>
      <c r="V23" s="288"/>
      <c r="W23" s="288"/>
      <c r="X23" s="352"/>
      <c r="Y23" s="195"/>
      <c r="Z23" s="195"/>
      <c r="AA23" s="195"/>
      <c r="AB23" s="195"/>
      <c r="AC23" s="195"/>
      <c r="AD23" s="194"/>
      <c r="AE23" s="194"/>
      <c r="AF23" s="194"/>
      <c r="AG23" s="194"/>
      <c r="AH23" s="195"/>
      <c r="AI23" s="194"/>
      <c r="AJ23" s="482"/>
      <c r="AK23" s="508"/>
      <c r="AL23" s="519"/>
      <c r="AM23" s="195"/>
      <c r="AN23" s="195"/>
      <c r="AO23" s="195"/>
      <c r="AP23" s="194"/>
      <c r="AQ23" s="195"/>
      <c r="AR23" s="195"/>
      <c r="AS23" s="195"/>
      <c r="AT23" s="195"/>
      <c r="AU23" s="195"/>
      <c r="AV23" s="482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  <c r="BS23" s="328"/>
    </row>
    <row r="24" spans="1:71" x14ac:dyDescent="0.35">
      <c r="B24" s="27" t="s">
        <v>41</v>
      </c>
      <c r="C24" s="49">
        <v>12407</v>
      </c>
      <c r="D24" s="50">
        <v>12873</v>
      </c>
      <c r="E24" s="50">
        <v>12741</v>
      </c>
      <c r="F24" s="50">
        <v>11519</v>
      </c>
      <c r="G24" s="50">
        <v>12165</v>
      </c>
      <c r="H24" s="50">
        <v>13818</v>
      </c>
      <c r="I24" s="50">
        <v>15055</v>
      </c>
      <c r="J24" s="50">
        <v>13397</v>
      </c>
      <c r="K24" s="50">
        <v>12524</v>
      </c>
      <c r="L24" s="50">
        <v>11574</v>
      </c>
      <c r="M24" s="50">
        <v>12535</v>
      </c>
      <c r="N24" s="287">
        <v>12964</v>
      </c>
      <c r="O24" s="353">
        <v>12971</v>
      </c>
      <c r="P24" s="194">
        <v>9699</v>
      </c>
      <c r="Q24" s="194">
        <v>8115</v>
      </c>
      <c r="R24" s="50">
        <v>8613</v>
      </c>
      <c r="S24" s="194">
        <v>8624</v>
      </c>
      <c r="T24" s="50">
        <v>10280</v>
      </c>
      <c r="U24" s="287">
        <v>10607</v>
      </c>
      <c r="V24" s="288">
        <v>9360</v>
      </c>
      <c r="W24" s="288">
        <v>9160</v>
      </c>
      <c r="X24" s="352">
        <v>7018</v>
      </c>
      <c r="Y24" s="195">
        <v>7751</v>
      </c>
      <c r="Z24" s="195">
        <v>8042</v>
      </c>
      <c r="AA24" s="195">
        <v>7765</v>
      </c>
      <c r="AB24" s="195">
        <v>9282</v>
      </c>
      <c r="AC24" s="195">
        <v>6979</v>
      </c>
      <c r="AD24" s="194">
        <v>7619</v>
      </c>
      <c r="AE24" s="194">
        <v>8701</v>
      </c>
      <c r="AF24" s="194">
        <v>9436</v>
      </c>
      <c r="AG24" s="194">
        <v>10685</v>
      </c>
      <c r="AH24" s="195">
        <v>10746</v>
      </c>
      <c r="AI24" s="194">
        <v>10064</v>
      </c>
      <c r="AJ24" s="482">
        <v>9137</v>
      </c>
      <c r="AK24" s="508">
        <v>10497</v>
      </c>
      <c r="AL24" s="519">
        <v>13344</v>
      </c>
      <c r="AM24" s="195">
        <v>9779</v>
      </c>
      <c r="AN24" s="195">
        <v>12242</v>
      </c>
      <c r="AO24" s="195">
        <v>9175</v>
      </c>
      <c r="AP24" s="194">
        <v>7558</v>
      </c>
      <c r="AQ24" s="195">
        <v>9575</v>
      </c>
      <c r="AR24" s="195">
        <v>11507</v>
      </c>
      <c r="AS24" s="195">
        <v>12994</v>
      </c>
      <c r="AT24" s="195">
        <v>12686</v>
      </c>
      <c r="AU24" s="195">
        <v>9933</v>
      </c>
      <c r="AV24" s="482">
        <v>8681</v>
      </c>
      <c r="AW24" s="532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15">O24-C24</f>
        <v>564</v>
      </c>
      <c r="BJ24" s="131">
        <f t="shared" si="15"/>
        <v>-3174</v>
      </c>
      <c r="BK24" s="131">
        <f t="shared" si="15"/>
        <v>-4626</v>
      </c>
      <c r="BL24" s="131">
        <f t="shared" si="15"/>
        <v>-2906</v>
      </c>
      <c r="BM24" s="131">
        <f t="shared" si="15"/>
        <v>-3541</v>
      </c>
      <c r="BN24" s="131">
        <f t="shared" si="15"/>
        <v>-3538</v>
      </c>
      <c r="BO24" s="131">
        <f t="shared" si="15"/>
        <v>-4448</v>
      </c>
      <c r="BP24" s="131">
        <f t="shared" si="15"/>
        <v>-4037</v>
      </c>
      <c r="BQ24" s="131">
        <f t="shared" si="15"/>
        <v>-3364</v>
      </c>
      <c r="BR24" s="155">
        <f t="shared" si="15"/>
        <v>-4556</v>
      </c>
      <c r="BS24" s="328"/>
    </row>
    <row r="25" spans="1:71" x14ac:dyDescent="0.35">
      <c r="B25" s="27" t="s">
        <v>42</v>
      </c>
      <c r="C25" s="49">
        <v>4882</v>
      </c>
      <c r="D25" s="50">
        <v>5861</v>
      </c>
      <c r="E25" s="50">
        <v>6357</v>
      </c>
      <c r="F25" s="50">
        <v>5643</v>
      </c>
      <c r="G25" s="50">
        <v>6297</v>
      </c>
      <c r="H25" s="50">
        <v>7504</v>
      </c>
      <c r="I25" s="50">
        <v>7830</v>
      </c>
      <c r="J25" s="50">
        <v>7274</v>
      </c>
      <c r="K25" s="50">
        <v>5863</v>
      </c>
      <c r="L25" s="50">
        <v>5572</v>
      </c>
      <c r="M25" s="50">
        <v>5928</v>
      </c>
      <c r="N25" s="287">
        <v>5784</v>
      </c>
      <c r="O25" s="353">
        <v>5470</v>
      </c>
      <c r="P25" s="194">
        <v>4402</v>
      </c>
      <c r="Q25" s="194">
        <v>3561</v>
      </c>
      <c r="R25" s="50">
        <v>4251</v>
      </c>
      <c r="S25" s="194">
        <v>4526</v>
      </c>
      <c r="T25" s="50">
        <v>5351</v>
      </c>
      <c r="U25" s="287">
        <v>5224</v>
      </c>
      <c r="V25" s="288">
        <v>4373</v>
      </c>
      <c r="W25" s="288">
        <v>4052</v>
      </c>
      <c r="X25" s="352">
        <v>3400</v>
      </c>
      <c r="Y25" s="195">
        <v>3513</v>
      </c>
      <c r="Z25" s="195">
        <v>3901</v>
      </c>
      <c r="AA25" s="195">
        <v>3124</v>
      </c>
      <c r="AB25" s="195">
        <v>4086</v>
      </c>
      <c r="AC25" s="195">
        <v>3351</v>
      </c>
      <c r="AD25" s="194">
        <v>3928</v>
      </c>
      <c r="AE25" s="194">
        <v>4637</v>
      </c>
      <c r="AF25" s="194">
        <v>5033</v>
      </c>
      <c r="AG25" s="194">
        <v>5423</v>
      </c>
      <c r="AH25" s="195">
        <v>5504</v>
      </c>
      <c r="AI25" s="194">
        <v>4405</v>
      </c>
      <c r="AJ25" s="482">
        <v>3684</v>
      </c>
      <c r="AK25" s="508">
        <v>4162</v>
      </c>
      <c r="AL25" s="519">
        <v>4560</v>
      </c>
      <c r="AM25" s="195">
        <v>3740</v>
      </c>
      <c r="AN25" s="195">
        <v>4923</v>
      </c>
      <c r="AO25" s="195">
        <v>4070</v>
      </c>
      <c r="AP25" s="194">
        <v>3525</v>
      </c>
      <c r="AQ25" s="195">
        <v>4940</v>
      </c>
      <c r="AR25" s="195">
        <v>6108</v>
      </c>
      <c r="AS25" s="195">
        <v>6876</v>
      </c>
      <c r="AT25" s="195">
        <v>5970</v>
      </c>
      <c r="AU25" s="195">
        <v>4548</v>
      </c>
      <c r="AV25" s="482">
        <v>3973</v>
      </c>
      <c r="AW25" s="532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15"/>
        <v>588</v>
      </c>
      <c r="BJ25" s="131">
        <f t="shared" si="15"/>
        <v>-1459</v>
      </c>
      <c r="BK25" s="131">
        <f t="shared" si="15"/>
        <v>-2796</v>
      </c>
      <c r="BL25" s="131">
        <f t="shared" si="15"/>
        <v>-1392</v>
      </c>
      <c r="BM25" s="131">
        <f t="shared" si="15"/>
        <v>-1771</v>
      </c>
      <c r="BN25" s="131">
        <f t="shared" si="15"/>
        <v>-2153</v>
      </c>
      <c r="BO25" s="131">
        <f t="shared" si="15"/>
        <v>-2606</v>
      </c>
      <c r="BP25" s="131">
        <f t="shared" si="15"/>
        <v>-2901</v>
      </c>
      <c r="BQ25" s="131">
        <f t="shared" si="15"/>
        <v>-1811</v>
      </c>
      <c r="BR25" s="155">
        <f t="shared" si="15"/>
        <v>-2172</v>
      </c>
      <c r="BS25" s="328"/>
    </row>
    <row r="26" spans="1:71" x14ac:dyDescent="0.35">
      <c r="B26" s="27" t="s">
        <v>43</v>
      </c>
      <c r="C26" s="49">
        <v>1158.0069683337742</v>
      </c>
      <c r="D26" s="50">
        <v>1227.1615384615384</v>
      </c>
      <c r="E26" s="50">
        <v>1223.0377216645293</v>
      </c>
      <c r="F26" s="50">
        <v>1104.863046357616</v>
      </c>
      <c r="G26" s="50">
        <v>1109.5450772626932</v>
      </c>
      <c r="H26" s="50">
        <v>1120.5312844968428</v>
      </c>
      <c r="I26" s="50">
        <v>1296.855016950645</v>
      </c>
      <c r="J26" s="50">
        <v>1190.0837070254111</v>
      </c>
      <c r="K26" s="50">
        <v>1089.0023757149143</v>
      </c>
      <c r="L26" s="50">
        <v>1103.3440471997183</v>
      </c>
      <c r="M26" s="50">
        <v>1099.2360033320181</v>
      </c>
      <c r="N26" s="287">
        <v>1101.5115789473684</v>
      </c>
      <c r="O26" s="353">
        <v>1523.7033790594733</v>
      </c>
      <c r="P26" s="194">
        <v>1394.2583475933482</v>
      </c>
      <c r="Q26" s="194">
        <v>931.77688927943768</v>
      </c>
      <c r="R26" s="50">
        <v>952.95316732197466</v>
      </c>
      <c r="S26" s="194">
        <v>869.92668557713284</v>
      </c>
      <c r="T26" s="50">
        <v>868.23545839333246</v>
      </c>
      <c r="U26" s="287">
        <v>942.11222270552412</v>
      </c>
      <c r="V26" s="288">
        <v>759.3201228745728</v>
      </c>
      <c r="W26" s="288">
        <v>981.33927258573715</v>
      </c>
      <c r="X26" s="352">
        <v>851.33281519861828</v>
      </c>
      <c r="Y26" s="195">
        <v>1006.8484351392186</v>
      </c>
      <c r="Z26" s="195">
        <v>887.91173680579504</v>
      </c>
      <c r="AA26" s="195">
        <v>767.934959700013</v>
      </c>
      <c r="AB26" s="195">
        <v>910.2921974178505</v>
      </c>
      <c r="AC26" s="195">
        <v>739.38216258198133</v>
      </c>
      <c r="AD26" s="194">
        <v>950.32840185790462</v>
      </c>
      <c r="AE26" s="194">
        <v>1058.9202612132669</v>
      </c>
      <c r="AF26" s="194">
        <v>1056.9632780257728</v>
      </c>
      <c r="AG26" s="194">
        <v>1137.7243864767463</v>
      </c>
      <c r="AH26" s="195">
        <v>978.56859043123791</v>
      </c>
      <c r="AI26" s="194">
        <v>1772.944790547798</v>
      </c>
      <c r="AJ26" s="482">
        <v>1027.0159766363167</v>
      </c>
      <c r="AK26" s="508">
        <v>1502.5253774631067</v>
      </c>
      <c r="AL26" s="519">
        <v>1694.8019501347133</v>
      </c>
      <c r="AM26" s="195">
        <v>997.78705281090288</v>
      </c>
      <c r="AN26" s="195">
        <v>1054.890368852459</v>
      </c>
      <c r="AO26" s="195">
        <v>1164.7528909750372</v>
      </c>
      <c r="AP26" s="194">
        <v>902.35943151355252</v>
      </c>
      <c r="AQ26" s="195">
        <v>1166.8558393382511</v>
      </c>
      <c r="AR26" s="195">
        <v>1079.8847021756717</v>
      </c>
      <c r="AS26" s="195">
        <v>1304.9727249553912</v>
      </c>
      <c r="AT26" s="195">
        <v>1628.5761428875185</v>
      </c>
      <c r="AU26" s="195">
        <v>1161.3683740321619</v>
      </c>
      <c r="AV26" s="482">
        <v>893.47515977844057</v>
      </c>
      <c r="AW26" s="532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15"/>
        <v>365.69641072569902</v>
      </c>
      <c r="BJ26" s="131">
        <f t="shared" si="15"/>
        <v>167.09680913180978</v>
      </c>
      <c r="BK26" s="131">
        <f t="shared" si="15"/>
        <v>-291.26083238509159</v>
      </c>
      <c r="BL26" s="131">
        <f t="shared" si="15"/>
        <v>-151.90987903564132</v>
      </c>
      <c r="BM26" s="131">
        <f t="shared" si="15"/>
        <v>-239.61839168556037</v>
      </c>
      <c r="BN26" s="131">
        <f t="shared" si="15"/>
        <v>-252.29582610351031</v>
      </c>
      <c r="BO26" s="131">
        <f t="shared" si="15"/>
        <v>-354.74279424512088</v>
      </c>
      <c r="BP26" s="131">
        <f t="shared" si="15"/>
        <v>-430.76358415083826</v>
      </c>
      <c r="BQ26" s="131">
        <f t="shared" si="15"/>
        <v>-107.6631031291771</v>
      </c>
      <c r="BR26" s="155">
        <f t="shared" si="15"/>
        <v>-252.01123200109998</v>
      </c>
      <c r="BS26" s="328"/>
    </row>
    <row r="27" spans="1:71" x14ac:dyDescent="0.35">
      <c r="B27" s="27" t="s">
        <v>52</v>
      </c>
      <c r="C27" s="49">
        <v>66.993031666225633</v>
      </c>
      <c r="D27" s="50">
        <v>69.838461538461544</v>
      </c>
      <c r="E27" s="50">
        <v>68.962278335470756</v>
      </c>
      <c r="F27" s="50">
        <v>62.136953642384107</v>
      </c>
      <c r="G27" s="50">
        <v>62.454922737306845</v>
      </c>
      <c r="H27" s="50">
        <v>63.468715503157149</v>
      </c>
      <c r="I27" s="50">
        <v>75.144983049354991</v>
      </c>
      <c r="J27" s="50">
        <v>67.916292974588941</v>
      </c>
      <c r="K27" s="50">
        <v>62.997624285085791</v>
      </c>
      <c r="L27" s="50">
        <v>61.655952800281788</v>
      </c>
      <c r="M27" s="50">
        <v>62.763996667981935</v>
      </c>
      <c r="N27" s="287">
        <v>62.48842105263158</v>
      </c>
      <c r="O27" s="353">
        <v>86.296620940526807</v>
      </c>
      <c r="P27" s="194">
        <v>76.741652406651752</v>
      </c>
      <c r="Q27" s="194">
        <v>51.223110720562389</v>
      </c>
      <c r="R27" s="50">
        <v>53.046832678025339</v>
      </c>
      <c r="S27" s="194">
        <v>48.073314422867156</v>
      </c>
      <c r="T27" s="50">
        <v>47.764541606667535</v>
      </c>
      <c r="U27" s="287">
        <v>52.88777729447586</v>
      </c>
      <c r="V27" s="288">
        <v>42.679877125427254</v>
      </c>
      <c r="W27" s="288">
        <v>54.660727414262858</v>
      </c>
      <c r="X27" s="352">
        <v>47.667184801381687</v>
      </c>
      <c r="Y27" s="195">
        <v>55.151564860781356</v>
      </c>
      <c r="Z27" s="195">
        <v>49.088263194204899</v>
      </c>
      <c r="AA27" s="195">
        <v>43.065040299987068</v>
      </c>
      <c r="AB27" s="195">
        <v>50.70780258214949</v>
      </c>
      <c r="AC27" s="195">
        <v>41.617837418018638</v>
      </c>
      <c r="AD27" s="194">
        <v>53.671598142095299</v>
      </c>
      <c r="AE27" s="194">
        <v>59.079738786733117</v>
      </c>
      <c r="AF27" s="194">
        <v>58.036721974227234</v>
      </c>
      <c r="AG27" s="194">
        <v>63.275613523253817</v>
      </c>
      <c r="AH27" s="195">
        <v>54.431409568762064</v>
      </c>
      <c r="AI27" s="194">
        <v>97.055209452201936</v>
      </c>
      <c r="AJ27" s="482">
        <v>56.984023363683221</v>
      </c>
      <c r="AK27" s="508">
        <v>82.474622536893293</v>
      </c>
      <c r="AL27" s="519">
        <v>91.198049865286748</v>
      </c>
      <c r="AM27" s="195">
        <v>54.2129471890971</v>
      </c>
      <c r="AN27" s="195">
        <v>57.109631147540981</v>
      </c>
      <c r="AO27" s="195">
        <v>63.247109024962668</v>
      </c>
      <c r="AP27" s="194">
        <v>48.640568486447386</v>
      </c>
      <c r="AQ27" s="195">
        <v>63.144160661749027</v>
      </c>
      <c r="AR27" s="195">
        <v>59.115297824328358</v>
      </c>
      <c r="AS27" s="195">
        <v>71.027275044608714</v>
      </c>
      <c r="AT27" s="195">
        <v>88.4238571124814</v>
      </c>
      <c r="AU27" s="195">
        <v>63.631625967837998</v>
      </c>
      <c r="AV27" s="482">
        <v>48.524840221559437</v>
      </c>
      <c r="AW27" s="532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15"/>
        <v>19.303589274301174</v>
      </c>
      <c r="BJ27" s="131">
        <f t="shared" si="15"/>
        <v>6.9031908681902081</v>
      </c>
      <c r="BK27" s="131">
        <f t="shared" si="15"/>
        <v>-17.739167614908368</v>
      </c>
      <c r="BL27" s="131">
        <f t="shared" si="15"/>
        <v>-9.0901209643587677</v>
      </c>
      <c r="BM27" s="131">
        <f t="shared" si="15"/>
        <v>-14.381608314439688</v>
      </c>
      <c r="BN27" s="131">
        <f t="shared" si="15"/>
        <v>-15.704173896489614</v>
      </c>
      <c r="BO27" s="131">
        <f t="shared" si="15"/>
        <v>-22.257205754879131</v>
      </c>
      <c r="BP27" s="131">
        <f t="shared" si="15"/>
        <v>-25.236415849161688</v>
      </c>
      <c r="BQ27" s="131">
        <f t="shared" si="15"/>
        <v>-8.3368968708229332</v>
      </c>
      <c r="BR27" s="155">
        <f t="shared" si="15"/>
        <v>-13.988767998900101</v>
      </c>
      <c r="BS27" s="328"/>
    </row>
    <row r="28" spans="1:71" x14ac:dyDescent="0.35">
      <c r="B28" s="27" t="s">
        <v>51</v>
      </c>
      <c r="C28" s="49">
        <v>4</v>
      </c>
      <c r="D28" s="50">
        <v>11</v>
      </c>
      <c r="E28" s="50">
        <v>9</v>
      </c>
      <c r="F28" s="50">
        <v>11</v>
      </c>
      <c r="G28" s="50">
        <v>7</v>
      </c>
      <c r="H28" s="50">
        <v>5</v>
      </c>
      <c r="I28" s="50">
        <v>11</v>
      </c>
      <c r="J28" s="50">
        <v>7</v>
      </c>
      <c r="K28" s="50">
        <v>9</v>
      </c>
      <c r="L28" s="50">
        <v>9</v>
      </c>
      <c r="M28" s="50">
        <v>10</v>
      </c>
      <c r="N28" s="287">
        <v>9</v>
      </c>
      <c r="O28" s="353">
        <v>13</v>
      </c>
      <c r="P28" s="194">
        <v>16</v>
      </c>
      <c r="Q28" s="194">
        <v>14</v>
      </c>
      <c r="R28" s="50">
        <v>15</v>
      </c>
      <c r="S28" s="194">
        <v>33</v>
      </c>
      <c r="T28" s="50">
        <v>39</v>
      </c>
      <c r="U28" s="287">
        <v>37</v>
      </c>
      <c r="V28" s="288">
        <v>27</v>
      </c>
      <c r="W28" s="288">
        <v>51</v>
      </c>
      <c r="X28" s="352">
        <v>42</v>
      </c>
      <c r="Y28" s="195">
        <v>45</v>
      </c>
      <c r="Z28" s="195">
        <v>38</v>
      </c>
      <c r="AA28" s="195">
        <v>34</v>
      </c>
      <c r="AB28" s="195">
        <v>36</v>
      </c>
      <c r="AC28" s="195">
        <v>38</v>
      </c>
      <c r="AD28" s="194">
        <v>40</v>
      </c>
      <c r="AE28" s="194">
        <v>44</v>
      </c>
      <c r="AF28" s="194">
        <v>48</v>
      </c>
      <c r="AG28" s="194">
        <v>54</v>
      </c>
      <c r="AH28" s="195">
        <v>52</v>
      </c>
      <c r="AI28" s="194">
        <v>94</v>
      </c>
      <c r="AJ28" s="482"/>
      <c r="AK28" s="508"/>
      <c r="AL28" s="519"/>
      <c r="AM28" s="195"/>
      <c r="AN28" s="195"/>
      <c r="AO28" s="195"/>
      <c r="AP28" s="194"/>
      <c r="AQ28" s="195"/>
      <c r="AR28" s="195"/>
      <c r="AS28" s="195"/>
      <c r="AT28" s="195"/>
      <c r="AU28" s="195"/>
      <c r="AV28" s="482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5"/>
        <v>9</v>
      </c>
      <c r="BJ28" s="131">
        <f t="shared" si="15"/>
        <v>5</v>
      </c>
      <c r="BK28" s="131">
        <f t="shared" si="15"/>
        <v>5</v>
      </c>
      <c r="BL28" s="131">
        <f t="shared" si="15"/>
        <v>4</v>
      </c>
      <c r="BM28" s="131">
        <f t="shared" si="15"/>
        <v>26</v>
      </c>
      <c r="BN28" s="131">
        <f t="shared" si="15"/>
        <v>34</v>
      </c>
      <c r="BO28" s="131">
        <f t="shared" si="15"/>
        <v>26</v>
      </c>
      <c r="BP28" s="131">
        <f t="shared" si="15"/>
        <v>20</v>
      </c>
      <c r="BQ28" s="131">
        <f t="shared" si="15"/>
        <v>42</v>
      </c>
      <c r="BR28" s="155">
        <f t="shared" si="15"/>
        <v>33</v>
      </c>
      <c r="BS28" s="328"/>
    </row>
    <row r="29" spans="1:71" ht="15" thickBot="1" x14ac:dyDescent="0.4">
      <c r="B29" s="29" t="s">
        <v>46</v>
      </c>
      <c r="C29" s="87">
        <v>18518</v>
      </c>
      <c r="D29" s="51">
        <v>20042</v>
      </c>
      <c r="E29" s="51">
        <v>20399</v>
      </c>
      <c r="F29" s="51">
        <v>18340</v>
      </c>
      <c r="G29" s="51">
        <v>19641</v>
      </c>
      <c r="H29" s="51">
        <v>22511</v>
      </c>
      <c r="I29" s="51">
        <v>24268</v>
      </c>
      <c r="J29" s="51">
        <v>21936</v>
      </c>
      <c r="K29" s="51">
        <v>19548</v>
      </c>
      <c r="L29" s="51">
        <v>18320</v>
      </c>
      <c r="M29" s="51">
        <v>19635</v>
      </c>
      <c r="N29" s="288">
        <v>19921</v>
      </c>
      <c r="O29" s="353">
        <v>20064</v>
      </c>
      <c r="P29" s="51">
        <v>15588</v>
      </c>
      <c r="Q29" s="195">
        <f>SUM(Q24:Q28)</f>
        <v>12673</v>
      </c>
      <c r="R29" s="195">
        <f>SUM(R24:R28)</f>
        <v>13885</v>
      </c>
      <c r="S29" s="195">
        <f>SUM(S24:S28)</f>
        <v>14101</v>
      </c>
      <c r="T29" s="51">
        <v>16586</v>
      </c>
      <c r="U29" s="288">
        <v>16863</v>
      </c>
      <c r="V29" s="288">
        <v>14562</v>
      </c>
      <c r="W29" s="288">
        <v>14299</v>
      </c>
      <c r="X29" s="354">
        <f>SUM(X24:X28)</f>
        <v>11359</v>
      </c>
      <c r="Y29" s="195">
        <v>12371</v>
      </c>
      <c r="Z29" s="195">
        <v>12918</v>
      </c>
      <c r="AA29" s="195">
        <v>11734</v>
      </c>
      <c r="AB29" s="195">
        <v>14365</v>
      </c>
      <c r="AC29" s="195">
        <v>11149</v>
      </c>
      <c r="AD29" s="195">
        <f>SUM(AD24:AD28)</f>
        <v>12591</v>
      </c>
      <c r="AE29" s="195">
        <f>SUM(AE24:AE28)</f>
        <v>14500</v>
      </c>
      <c r="AF29" s="195">
        <f t="shared" ref="AF29:AG29" si="16">SUM(AF24:AF28)</f>
        <v>15632</v>
      </c>
      <c r="AG29" s="195">
        <f t="shared" si="16"/>
        <v>17363</v>
      </c>
      <c r="AH29" s="195">
        <v>17335</v>
      </c>
      <c r="AI29" s="195">
        <f t="shared" ref="AI29" si="17">SUM(AI24:AI28)</f>
        <v>16433</v>
      </c>
      <c r="AJ29" s="482">
        <v>13905</v>
      </c>
      <c r="AK29" s="508">
        <v>16244</v>
      </c>
      <c r="AL29" s="519">
        <f t="shared" ref="AL29" si="18">SUM(AL24:AL28)</f>
        <v>19690</v>
      </c>
      <c r="AM29" s="195">
        <v>14571</v>
      </c>
      <c r="AN29" s="195">
        <v>18277</v>
      </c>
      <c r="AO29" s="195">
        <v>14472.999999999998</v>
      </c>
      <c r="AP29" s="195">
        <f t="shared" ref="AP29" si="19">SUM(AP24:AP28)</f>
        <v>12034</v>
      </c>
      <c r="AQ29" s="195">
        <v>15745</v>
      </c>
      <c r="AR29" s="195">
        <v>18754</v>
      </c>
      <c r="AS29" s="195">
        <v>21246</v>
      </c>
      <c r="AT29" s="195">
        <v>20373</v>
      </c>
      <c r="AU29" s="195">
        <v>15706</v>
      </c>
      <c r="AV29" s="482">
        <v>13596</v>
      </c>
      <c r="AW29" s="532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15"/>
        <v>1546</v>
      </c>
      <c r="BJ29" s="131">
        <f t="shared" si="15"/>
        <v>-4454</v>
      </c>
      <c r="BK29" s="131">
        <f t="shared" si="15"/>
        <v>-7726</v>
      </c>
      <c r="BL29" s="131">
        <f t="shared" si="15"/>
        <v>-4455</v>
      </c>
      <c r="BM29" s="131">
        <f t="shared" si="15"/>
        <v>-5540</v>
      </c>
      <c r="BN29" s="131">
        <f t="shared" si="15"/>
        <v>-5925</v>
      </c>
      <c r="BO29" s="131">
        <f t="shared" si="15"/>
        <v>-7405</v>
      </c>
      <c r="BP29" s="131">
        <f t="shared" si="15"/>
        <v>-7374</v>
      </c>
      <c r="BQ29" s="131">
        <f t="shared" si="15"/>
        <v>-5249</v>
      </c>
      <c r="BR29" s="155">
        <f t="shared" si="15"/>
        <v>-6961</v>
      </c>
      <c r="BS29" s="328"/>
    </row>
    <row r="30" spans="1:71" x14ac:dyDescent="0.35">
      <c r="A30" s="3">
        <v>4</v>
      </c>
      <c r="B30" s="34" t="s">
        <v>22</v>
      </c>
      <c r="C30" s="87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288"/>
      <c r="O30" s="353"/>
      <c r="P30" s="51"/>
      <c r="Q30" s="195"/>
      <c r="R30" s="51"/>
      <c r="S30" s="195"/>
      <c r="T30" s="51"/>
      <c r="U30" s="288"/>
      <c r="V30" s="288"/>
      <c r="W30" s="288"/>
      <c r="X30" s="354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482"/>
      <c r="AK30" s="508"/>
      <c r="AL30" s="519"/>
      <c r="AM30" s="195"/>
      <c r="AN30" s="195"/>
      <c r="AO30" s="195"/>
      <c r="AP30" s="195"/>
      <c r="AQ30" s="195"/>
      <c r="AR30" s="195"/>
      <c r="AS30" s="195"/>
      <c r="AT30" s="195"/>
      <c r="AU30" s="195"/>
      <c r="AV30" s="482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  <c r="BS30" s="328"/>
    </row>
    <row r="31" spans="1:71" x14ac:dyDescent="0.35">
      <c r="A31" s="3"/>
      <c r="B31" s="27" t="s">
        <v>41</v>
      </c>
      <c r="C31" s="87">
        <v>4567</v>
      </c>
      <c r="D31" s="51">
        <v>5515</v>
      </c>
      <c r="E31" s="51">
        <v>4941</v>
      </c>
      <c r="F31" s="51">
        <v>4113</v>
      </c>
      <c r="G31" s="51">
        <v>4702</v>
      </c>
      <c r="H31" s="51">
        <v>4346</v>
      </c>
      <c r="I31" s="51">
        <v>4384</v>
      </c>
      <c r="J31" s="51">
        <v>4612</v>
      </c>
      <c r="K31" s="51">
        <v>5400</v>
      </c>
      <c r="L31" s="51">
        <v>5393</v>
      </c>
      <c r="M31" s="51">
        <v>3859</v>
      </c>
      <c r="N31" s="288">
        <v>3489</v>
      </c>
      <c r="O31" s="353">
        <v>5327</v>
      </c>
      <c r="P31" s="195">
        <v>5601</v>
      </c>
      <c r="Q31" s="195">
        <v>4257</v>
      </c>
      <c r="R31" s="51">
        <v>3802</v>
      </c>
      <c r="S31" s="195">
        <v>3463</v>
      </c>
      <c r="T31" s="195">
        <v>3768</v>
      </c>
      <c r="U31" s="288">
        <v>4412</v>
      </c>
      <c r="V31" s="288">
        <v>4998</v>
      </c>
      <c r="W31" s="288">
        <v>4424</v>
      </c>
      <c r="X31" s="354">
        <v>3810</v>
      </c>
      <c r="Y31" s="195">
        <v>2524</v>
      </c>
      <c r="Z31" s="195">
        <v>2808</v>
      </c>
      <c r="AA31" s="195">
        <v>3931</v>
      </c>
      <c r="AB31" s="195">
        <v>3489</v>
      </c>
      <c r="AC31" s="195">
        <v>3509</v>
      </c>
      <c r="AD31" s="195">
        <v>3692</v>
      </c>
      <c r="AE31" s="195">
        <v>3090</v>
      </c>
      <c r="AF31" s="195">
        <v>3532</v>
      </c>
      <c r="AG31" s="195">
        <v>3400</v>
      </c>
      <c r="AH31" s="195">
        <v>3297</v>
      </c>
      <c r="AI31" s="195">
        <v>4394</v>
      </c>
      <c r="AJ31" s="482">
        <v>3147</v>
      </c>
      <c r="AK31" s="508">
        <v>2955</v>
      </c>
      <c r="AL31" s="519">
        <v>3516</v>
      </c>
      <c r="AM31" s="195">
        <v>4141</v>
      </c>
      <c r="AN31" s="195">
        <v>3545</v>
      </c>
      <c r="AO31" s="195">
        <v>5300</v>
      </c>
      <c r="AP31" s="195">
        <v>3998</v>
      </c>
      <c r="AQ31" s="195">
        <v>2609</v>
      </c>
      <c r="AR31" s="195">
        <v>3206</v>
      </c>
      <c r="AS31" s="195">
        <v>3562</v>
      </c>
      <c r="AT31" s="195">
        <v>4460</v>
      </c>
      <c r="AU31" s="195">
        <v>4266</v>
      </c>
      <c r="AV31" s="482">
        <v>3834</v>
      </c>
      <c r="AW31" s="532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20">O31-C31</f>
        <v>760</v>
      </c>
      <c r="BJ31" s="131">
        <f t="shared" si="20"/>
        <v>86</v>
      </c>
      <c r="BK31" s="131">
        <f t="shared" si="20"/>
        <v>-684</v>
      </c>
      <c r="BL31" s="131">
        <f t="shared" si="20"/>
        <v>-311</v>
      </c>
      <c r="BM31" s="131">
        <f t="shared" si="20"/>
        <v>-1239</v>
      </c>
      <c r="BN31" s="131">
        <f t="shared" si="20"/>
        <v>-578</v>
      </c>
      <c r="BO31" s="131">
        <f t="shared" si="20"/>
        <v>28</v>
      </c>
      <c r="BP31" s="131">
        <f t="shared" si="20"/>
        <v>386</v>
      </c>
      <c r="BQ31" s="131">
        <f t="shared" si="20"/>
        <v>-976</v>
      </c>
      <c r="BR31" s="155">
        <f t="shared" si="20"/>
        <v>-1583</v>
      </c>
      <c r="BS31" s="328"/>
    </row>
    <row r="32" spans="1:71" x14ac:dyDescent="0.35">
      <c r="A32" s="3"/>
      <c r="B32" s="27" t="s">
        <v>42</v>
      </c>
      <c r="C32" s="87">
        <v>2891</v>
      </c>
      <c r="D32" s="51">
        <v>3207</v>
      </c>
      <c r="E32" s="51">
        <v>3544</v>
      </c>
      <c r="F32" s="51">
        <v>3048</v>
      </c>
      <c r="G32" s="51">
        <v>3590</v>
      </c>
      <c r="H32" s="51">
        <v>3508</v>
      </c>
      <c r="I32" s="51">
        <v>3967</v>
      </c>
      <c r="J32" s="51">
        <v>4280</v>
      </c>
      <c r="K32" s="51">
        <v>4409</v>
      </c>
      <c r="L32" s="51">
        <v>3685</v>
      </c>
      <c r="M32" s="51">
        <v>3125</v>
      </c>
      <c r="N32" s="288">
        <v>2724</v>
      </c>
      <c r="O32" s="353">
        <v>3300</v>
      </c>
      <c r="P32" s="195">
        <v>3158</v>
      </c>
      <c r="Q32" s="195">
        <v>2506</v>
      </c>
      <c r="R32" s="51">
        <v>2239</v>
      </c>
      <c r="S32" s="195">
        <v>2220</v>
      </c>
      <c r="T32" s="195">
        <v>2611</v>
      </c>
      <c r="U32" s="288">
        <v>3004</v>
      </c>
      <c r="V32" s="288">
        <v>3212</v>
      </c>
      <c r="W32" s="288">
        <v>2656</v>
      </c>
      <c r="X32" s="354">
        <v>2336</v>
      </c>
      <c r="Y32" s="195">
        <v>1698</v>
      </c>
      <c r="Z32" s="195">
        <v>1788</v>
      </c>
      <c r="AA32" s="195">
        <v>2584</v>
      </c>
      <c r="AB32" s="195">
        <v>1860</v>
      </c>
      <c r="AC32" s="195">
        <v>2004</v>
      </c>
      <c r="AD32" s="195">
        <v>2216</v>
      </c>
      <c r="AE32" s="195">
        <v>2007</v>
      </c>
      <c r="AF32" s="195">
        <v>2625</v>
      </c>
      <c r="AG32" s="195">
        <v>2830</v>
      </c>
      <c r="AH32" s="195">
        <v>2649</v>
      </c>
      <c r="AI32" s="195">
        <v>3397</v>
      </c>
      <c r="AJ32" s="482">
        <v>2128</v>
      </c>
      <c r="AK32" s="508">
        <v>2187</v>
      </c>
      <c r="AL32" s="519">
        <v>2214</v>
      </c>
      <c r="AM32" s="195">
        <v>2489</v>
      </c>
      <c r="AN32" s="195">
        <v>2117</v>
      </c>
      <c r="AO32" s="195">
        <v>2789</v>
      </c>
      <c r="AP32" s="195">
        <v>2562</v>
      </c>
      <c r="AQ32" s="195">
        <v>1980</v>
      </c>
      <c r="AR32" s="195">
        <v>2734</v>
      </c>
      <c r="AS32" s="195">
        <v>3135</v>
      </c>
      <c r="AT32" s="195">
        <v>3521</v>
      </c>
      <c r="AU32" s="195">
        <v>3582</v>
      </c>
      <c r="AV32" s="482">
        <v>3063</v>
      </c>
      <c r="AW32" s="532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20"/>
        <v>409</v>
      </c>
      <c r="BJ32" s="131">
        <f t="shared" si="20"/>
        <v>-49</v>
      </c>
      <c r="BK32" s="131">
        <f t="shared" si="20"/>
        <v>-1038</v>
      </c>
      <c r="BL32" s="131">
        <f t="shared" si="20"/>
        <v>-809</v>
      </c>
      <c r="BM32" s="131">
        <f t="shared" si="20"/>
        <v>-1370</v>
      </c>
      <c r="BN32" s="131">
        <f t="shared" si="20"/>
        <v>-897</v>
      </c>
      <c r="BO32" s="131">
        <f t="shared" si="20"/>
        <v>-963</v>
      </c>
      <c r="BP32" s="131">
        <f t="shared" si="20"/>
        <v>-1068</v>
      </c>
      <c r="BQ32" s="131">
        <f t="shared" si="20"/>
        <v>-1753</v>
      </c>
      <c r="BR32" s="155">
        <f t="shared" si="20"/>
        <v>-1349</v>
      </c>
      <c r="BS32" s="328"/>
    </row>
    <row r="33" spans="1:71" x14ac:dyDescent="0.35">
      <c r="A33" s="3"/>
      <c r="B33" s="27" t="s">
        <v>43</v>
      </c>
      <c r="C33" s="87">
        <v>455.64029284643203</v>
      </c>
      <c r="D33" s="51">
        <v>422.93076923076922</v>
      </c>
      <c r="E33" s="51">
        <v>420.30088886923454</v>
      </c>
      <c r="F33" s="51">
        <v>327.57721854304634</v>
      </c>
      <c r="G33" s="51">
        <v>358.80339955849888</v>
      </c>
      <c r="H33" s="51">
        <v>323.66697575837861</v>
      </c>
      <c r="I33" s="51">
        <v>344.06357592568133</v>
      </c>
      <c r="J33" s="51">
        <v>413.40745625604507</v>
      </c>
      <c r="K33" s="51">
        <v>408.37589089309284</v>
      </c>
      <c r="L33" s="51">
        <v>358.94196900317013</v>
      </c>
      <c r="M33" s="51">
        <v>252.57832434565302</v>
      </c>
      <c r="N33" s="288">
        <v>288.62631578947367</v>
      </c>
      <c r="O33" s="353">
        <v>419.2550291449358</v>
      </c>
      <c r="P33" s="195">
        <v>714.66403404852792</v>
      </c>
      <c r="Q33" s="195">
        <v>588.64033391915643</v>
      </c>
      <c r="R33" s="51">
        <v>345.75338575797292</v>
      </c>
      <c r="S33" s="195">
        <v>336.40955705869516</v>
      </c>
      <c r="T33" s="195">
        <v>344.07147532399529</v>
      </c>
      <c r="U33" s="288">
        <v>317.19356241844281</v>
      </c>
      <c r="V33" s="288">
        <v>308.65132176697097</v>
      </c>
      <c r="W33" s="288">
        <v>297.43294555204773</v>
      </c>
      <c r="X33" s="354">
        <v>302.08583765112263</v>
      </c>
      <c r="Y33" s="195">
        <v>236.0689833800993</v>
      </c>
      <c r="Z33" s="195">
        <v>277.65009486029663</v>
      </c>
      <c r="AA33" s="195">
        <v>340.88358260419812</v>
      </c>
      <c r="AB33" s="195">
        <v>210.28602271255235</v>
      </c>
      <c r="AC33" s="195">
        <v>238.5714532274767</v>
      </c>
      <c r="AD33" s="195">
        <v>343.59483055221057</v>
      </c>
      <c r="AE33" s="195">
        <v>291.72400756143668</v>
      </c>
      <c r="AF33" s="195">
        <v>335.57399140907938</v>
      </c>
      <c r="AG33" s="195">
        <v>307.87712373434016</v>
      </c>
      <c r="AH33" s="195">
        <v>270.92992919974256</v>
      </c>
      <c r="AI33" s="195">
        <v>359.32945220193341</v>
      </c>
      <c r="AJ33" s="482">
        <v>328.75880432915307</v>
      </c>
      <c r="AK33" s="508">
        <v>342.21555915721234</v>
      </c>
      <c r="AL33" s="519">
        <v>358.6982850789035</v>
      </c>
      <c r="AM33" s="195">
        <v>370.85051107325381</v>
      </c>
      <c r="AN33" s="195">
        <v>268.46580430327867</v>
      </c>
      <c r="AO33" s="195">
        <v>323.43708128867075</v>
      </c>
      <c r="AP33" s="195">
        <v>308.37730309348535</v>
      </c>
      <c r="AQ33" s="195">
        <v>242.85780070779859</v>
      </c>
      <c r="AR33" s="195">
        <v>340.36752245923276</v>
      </c>
      <c r="AS33" s="195">
        <v>348.05595207749172</v>
      </c>
      <c r="AT33" s="195">
        <v>408.80391239634275</v>
      </c>
      <c r="AU33" s="195">
        <v>402.92372160299499</v>
      </c>
      <c r="AV33" s="482">
        <v>322.48572645930972</v>
      </c>
      <c r="AW33" s="532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20"/>
        <v>-36.385263701496228</v>
      </c>
      <c r="BJ33" s="131">
        <f t="shared" si="20"/>
        <v>291.73326481775871</v>
      </c>
      <c r="BK33" s="131">
        <f t="shared" si="20"/>
        <v>168.33944504992189</v>
      </c>
      <c r="BL33" s="131">
        <f t="shared" si="20"/>
        <v>18.176167214926579</v>
      </c>
      <c r="BM33" s="131">
        <f t="shared" si="20"/>
        <v>-22.393842499803725</v>
      </c>
      <c r="BN33" s="131">
        <f t="shared" si="20"/>
        <v>20.404499565616675</v>
      </c>
      <c r="BO33" s="131">
        <f t="shared" si="20"/>
        <v>-26.870013507238525</v>
      </c>
      <c r="BP33" s="131">
        <f t="shared" si="20"/>
        <v>-104.7561344890741</v>
      </c>
      <c r="BQ33" s="131">
        <f t="shared" si="20"/>
        <v>-110.94294534104512</v>
      </c>
      <c r="BR33" s="155">
        <f t="shared" si="20"/>
        <v>-56.856131352047498</v>
      </c>
      <c r="BS33" s="328"/>
    </row>
    <row r="34" spans="1:71" x14ac:dyDescent="0.35">
      <c r="A34" s="3"/>
      <c r="B34" s="27" t="s">
        <v>52</v>
      </c>
      <c r="C34" s="87">
        <v>26.359707153567964</v>
      </c>
      <c r="D34" s="51">
        <v>24.069230769230771</v>
      </c>
      <c r="E34" s="51">
        <v>23.699111130765491</v>
      </c>
      <c r="F34" s="51">
        <v>18.422781456953643</v>
      </c>
      <c r="G34" s="51">
        <v>20.196600441501104</v>
      </c>
      <c r="H34" s="51">
        <v>18.333024241621406</v>
      </c>
      <c r="I34" s="51">
        <v>19.936424074318673</v>
      </c>
      <c r="J34" s="51">
        <v>23.59254374395498</v>
      </c>
      <c r="K34" s="51">
        <v>23.62410910690717</v>
      </c>
      <c r="L34" s="51">
        <v>20.058030996829867</v>
      </c>
      <c r="M34" s="51">
        <v>14.421675654346968</v>
      </c>
      <c r="N34" s="288">
        <v>16.373684210526317</v>
      </c>
      <c r="O34" s="353">
        <v>23.744970855064206</v>
      </c>
      <c r="P34" s="195">
        <v>39.335965951472069</v>
      </c>
      <c r="Q34" s="195">
        <v>32.359666080843581</v>
      </c>
      <c r="R34" s="51">
        <v>19.246614242027086</v>
      </c>
      <c r="S34" s="195">
        <v>18.590442941304836</v>
      </c>
      <c r="T34" s="195">
        <v>18.928524676004713</v>
      </c>
      <c r="U34" s="288">
        <v>17.806437581557198</v>
      </c>
      <c r="V34" s="288">
        <v>17.348678233029034</v>
      </c>
      <c r="W34" s="288">
        <v>16.567054447952255</v>
      </c>
      <c r="X34" s="354">
        <v>16.914162348877372</v>
      </c>
      <c r="Y34" s="195">
        <v>12.931016619900713</v>
      </c>
      <c r="Z34" s="195">
        <v>15.349905139703345</v>
      </c>
      <c r="AA34" s="195">
        <v>19.116417395801903</v>
      </c>
      <c r="AB34" s="195">
        <v>11.713977287447646</v>
      </c>
      <c r="AC34" s="195">
        <v>13.428546772523299</v>
      </c>
      <c r="AD34" s="195">
        <v>19.405169447789437</v>
      </c>
      <c r="AE34" s="195">
        <v>16.275992438563328</v>
      </c>
      <c r="AF34" s="195">
        <v>18.426008590920574</v>
      </c>
      <c r="AG34" s="195">
        <v>17.122876265659858</v>
      </c>
      <c r="AH34" s="195">
        <v>15.070070800257454</v>
      </c>
      <c r="AI34" s="195">
        <v>19.670547798066593</v>
      </c>
      <c r="AJ34" s="482">
        <v>18.241195670846935</v>
      </c>
      <c r="AK34" s="508">
        <v>18.784440842787681</v>
      </c>
      <c r="AL34" s="519">
        <v>19.301714921096522</v>
      </c>
      <c r="AM34" s="195">
        <v>20.149488926746166</v>
      </c>
      <c r="AN34" s="195">
        <v>14.534195696721312</v>
      </c>
      <c r="AO34" s="195">
        <v>17.56291871132921</v>
      </c>
      <c r="AP34" s="195">
        <v>16.622696906514616</v>
      </c>
      <c r="AQ34" s="195">
        <v>13.142199292201424</v>
      </c>
      <c r="AR34" s="195">
        <v>18.632477540767233</v>
      </c>
      <c r="AS34" s="195">
        <v>18.944047922508286</v>
      </c>
      <c r="AT34" s="195">
        <v>22.19608760365724</v>
      </c>
      <c r="AU34" s="195">
        <v>22.076278397005019</v>
      </c>
      <c r="AV34" s="482">
        <v>17.514273540690244</v>
      </c>
      <c r="AW34" s="532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20"/>
        <v>-2.6147362985037574</v>
      </c>
      <c r="BJ34" s="131">
        <f t="shared" si="20"/>
        <v>15.266735182241298</v>
      </c>
      <c r="BK34" s="131">
        <f t="shared" si="20"/>
        <v>8.6605549500780903</v>
      </c>
      <c r="BL34" s="131">
        <f t="shared" si="20"/>
        <v>0.82383278507344215</v>
      </c>
      <c r="BM34" s="131">
        <f t="shared" si="20"/>
        <v>-1.606157500196268</v>
      </c>
      <c r="BN34" s="131">
        <f t="shared" si="20"/>
        <v>0.59550043438330746</v>
      </c>
      <c r="BO34" s="131">
        <f t="shared" si="20"/>
        <v>-2.1299864927614749</v>
      </c>
      <c r="BP34" s="131">
        <f t="shared" si="20"/>
        <v>-6.2438655109259464</v>
      </c>
      <c r="BQ34" s="131">
        <f t="shared" si="20"/>
        <v>-7.0570546589549146</v>
      </c>
      <c r="BR34" s="155">
        <f t="shared" si="20"/>
        <v>-3.1438686479524947</v>
      </c>
      <c r="BS34" s="328"/>
    </row>
    <row r="35" spans="1:71" x14ac:dyDescent="0.35">
      <c r="A35" s="3"/>
      <c r="B35" s="27" t="s">
        <v>51</v>
      </c>
      <c r="C35" s="87">
        <v>1</v>
      </c>
      <c r="D35" s="51">
        <v>1</v>
      </c>
      <c r="E35" s="51">
        <v>1</v>
      </c>
      <c r="F35" s="51">
        <v>1</v>
      </c>
      <c r="G35" s="51">
        <v>0</v>
      </c>
      <c r="H35" s="51">
        <v>2</v>
      </c>
      <c r="I35" s="51">
        <v>0</v>
      </c>
      <c r="J35" s="51">
        <v>1</v>
      </c>
      <c r="K35" s="51">
        <v>0</v>
      </c>
      <c r="L35" s="51">
        <v>0</v>
      </c>
      <c r="M35" s="51">
        <v>1</v>
      </c>
      <c r="N35" s="288">
        <v>2</v>
      </c>
      <c r="O35" s="353">
        <v>1</v>
      </c>
      <c r="P35" s="195">
        <v>4</v>
      </c>
      <c r="Q35" s="195">
        <v>2</v>
      </c>
      <c r="R35" s="51">
        <v>4</v>
      </c>
      <c r="S35" s="195">
        <v>13</v>
      </c>
      <c r="T35" s="195">
        <v>14</v>
      </c>
      <c r="U35" s="288">
        <v>9</v>
      </c>
      <c r="V35" s="288">
        <v>6</v>
      </c>
      <c r="W35" s="288">
        <v>8</v>
      </c>
      <c r="X35" s="354">
        <v>13</v>
      </c>
      <c r="Y35" s="195">
        <v>9</v>
      </c>
      <c r="Z35" s="195">
        <v>16</v>
      </c>
      <c r="AA35" s="195">
        <v>13</v>
      </c>
      <c r="AB35" s="195">
        <v>4</v>
      </c>
      <c r="AC35" s="195">
        <v>10</v>
      </c>
      <c r="AD35" s="195">
        <v>11</v>
      </c>
      <c r="AE35" s="195">
        <v>16</v>
      </c>
      <c r="AF35" s="195">
        <v>10</v>
      </c>
      <c r="AG35" s="195">
        <v>6</v>
      </c>
      <c r="AH35" s="195">
        <v>7</v>
      </c>
      <c r="AI35" s="195">
        <v>10</v>
      </c>
      <c r="AJ35" s="482"/>
      <c r="AK35" s="508"/>
      <c r="AL35" s="519"/>
      <c r="AM35" s="195"/>
      <c r="AN35" s="195"/>
      <c r="AO35" s="195"/>
      <c r="AP35" s="195"/>
      <c r="AQ35" s="195"/>
      <c r="AR35" s="195"/>
      <c r="AS35" s="195"/>
      <c r="AT35" s="195"/>
      <c r="AU35" s="195"/>
      <c r="AV35" s="482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20"/>
        <v>0</v>
      </c>
      <c r="BJ35" s="131">
        <f t="shared" si="20"/>
        <v>3</v>
      </c>
      <c r="BK35" s="131">
        <f t="shared" si="20"/>
        <v>1</v>
      </c>
      <c r="BL35" s="131">
        <f t="shared" si="20"/>
        <v>3</v>
      </c>
      <c r="BM35" s="131">
        <f t="shared" si="20"/>
        <v>13</v>
      </c>
      <c r="BN35" s="131">
        <f t="shared" si="20"/>
        <v>12</v>
      </c>
      <c r="BO35" s="131">
        <f t="shared" si="20"/>
        <v>9</v>
      </c>
      <c r="BP35" s="131">
        <f t="shared" si="20"/>
        <v>5</v>
      </c>
      <c r="BQ35" s="131">
        <f t="shared" si="20"/>
        <v>8</v>
      </c>
      <c r="BR35" s="155">
        <f t="shared" si="20"/>
        <v>13</v>
      </c>
      <c r="BS35" s="328"/>
    </row>
    <row r="36" spans="1:71" ht="15" thickBot="1" x14ac:dyDescent="0.4">
      <c r="A36" s="3"/>
      <c r="B36" s="29" t="s">
        <v>46</v>
      </c>
      <c r="C36" s="87">
        <v>7941</v>
      </c>
      <c r="D36" s="51">
        <v>9170</v>
      </c>
      <c r="E36" s="51">
        <v>8930</v>
      </c>
      <c r="F36" s="51">
        <v>7508</v>
      </c>
      <c r="G36" s="51">
        <v>8671</v>
      </c>
      <c r="H36" s="51">
        <v>8198</v>
      </c>
      <c r="I36" s="51">
        <v>8715</v>
      </c>
      <c r="J36" s="51">
        <v>9330</v>
      </c>
      <c r="K36" s="51">
        <v>10241</v>
      </c>
      <c r="L36" s="51">
        <v>9457</v>
      </c>
      <c r="M36" s="51">
        <v>7252</v>
      </c>
      <c r="N36" s="288">
        <v>6520</v>
      </c>
      <c r="O36" s="353">
        <v>9071</v>
      </c>
      <c r="P36" s="51">
        <v>9517</v>
      </c>
      <c r="Q36" s="195">
        <f>SUM(Q31:Q35)</f>
        <v>7386</v>
      </c>
      <c r="R36" s="195">
        <f>SUM(R31:R35)</f>
        <v>6410</v>
      </c>
      <c r="S36" s="195">
        <f>SUM(S31:S35)</f>
        <v>6051</v>
      </c>
      <c r="T36" s="195">
        <f>SUM(T31:T35)</f>
        <v>6756</v>
      </c>
      <c r="U36" s="288">
        <v>7760</v>
      </c>
      <c r="V36" s="288">
        <v>8542</v>
      </c>
      <c r="W36" s="288">
        <v>7402</v>
      </c>
      <c r="X36" s="354">
        <f>SUM(X31:X35)</f>
        <v>6478</v>
      </c>
      <c r="Y36" s="195">
        <v>4480</v>
      </c>
      <c r="Z36" s="195">
        <v>4905</v>
      </c>
      <c r="AA36" s="195">
        <v>6888</v>
      </c>
      <c r="AB36" s="195">
        <v>5575</v>
      </c>
      <c r="AC36" s="195">
        <v>5775</v>
      </c>
      <c r="AD36" s="195">
        <f>SUM(AD31:AD35)</f>
        <v>6282</v>
      </c>
      <c r="AE36" s="195">
        <f>SUM(AE31:AE35)</f>
        <v>5421</v>
      </c>
      <c r="AF36" s="195">
        <f t="shared" ref="AF36:AG36" si="21">SUM(AF31:AF35)</f>
        <v>6521</v>
      </c>
      <c r="AG36" s="195">
        <f t="shared" si="21"/>
        <v>6561</v>
      </c>
      <c r="AH36" s="195">
        <v>6239</v>
      </c>
      <c r="AI36" s="195">
        <f t="shared" ref="AI36" si="22">SUM(AI31:AI35)</f>
        <v>8180</v>
      </c>
      <c r="AJ36" s="482">
        <v>5622</v>
      </c>
      <c r="AK36" s="508">
        <v>5503</v>
      </c>
      <c r="AL36" s="519">
        <f t="shared" ref="AL36" si="23">SUM(AL31:AL35)</f>
        <v>6108</v>
      </c>
      <c r="AM36" s="195">
        <v>7021</v>
      </c>
      <c r="AN36" s="195">
        <v>5945</v>
      </c>
      <c r="AO36" s="195">
        <v>8430</v>
      </c>
      <c r="AP36" s="195">
        <f t="shared" ref="AP36" si="24">SUM(AP31:AP35)</f>
        <v>6885</v>
      </c>
      <c r="AQ36" s="195">
        <v>4845</v>
      </c>
      <c r="AR36" s="195">
        <v>6299</v>
      </c>
      <c r="AS36" s="195">
        <v>7064</v>
      </c>
      <c r="AT36" s="195">
        <v>8412</v>
      </c>
      <c r="AU36" s="195">
        <v>8273</v>
      </c>
      <c r="AV36" s="482">
        <v>7237</v>
      </c>
      <c r="AW36" s="532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20"/>
        <v>1130</v>
      </c>
      <c r="BJ36" s="131">
        <f t="shared" si="20"/>
        <v>347</v>
      </c>
      <c r="BK36" s="131">
        <f t="shared" si="20"/>
        <v>-1544</v>
      </c>
      <c r="BL36" s="131">
        <f t="shared" si="20"/>
        <v>-1098</v>
      </c>
      <c r="BM36" s="131">
        <f t="shared" si="20"/>
        <v>-2620</v>
      </c>
      <c r="BN36" s="131">
        <f t="shared" si="20"/>
        <v>-1442</v>
      </c>
      <c r="BO36" s="131">
        <f t="shared" si="20"/>
        <v>-955</v>
      </c>
      <c r="BP36" s="131">
        <f t="shared" si="20"/>
        <v>-788</v>
      </c>
      <c r="BQ36" s="131">
        <f t="shared" si="20"/>
        <v>-2839</v>
      </c>
      <c r="BR36" s="155">
        <f t="shared" si="20"/>
        <v>-2979</v>
      </c>
      <c r="BS36" s="328"/>
    </row>
    <row r="37" spans="1:71" x14ac:dyDescent="0.35">
      <c r="A37" s="3">
        <v>5</v>
      </c>
      <c r="B37" s="34" t="s">
        <v>23</v>
      </c>
      <c r="C37" s="87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288"/>
      <c r="O37" s="353"/>
      <c r="P37" s="51"/>
      <c r="Q37" s="195"/>
      <c r="R37" s="51"/>
      <c r="S37" s="195"/>
      <c r="T37" s="51"/>
      <c r="U37" s="288"/>
      <c r="V37" s="288"/>
      <c r="W37" s="288"/>
      <c r="X37" s="354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482"/>
      <c r="AK37" s="508"/>
      <c r="AL37" s="519"/>
      <c r="AM37" s="195"/>
      <c r="AN37" s="195"/>
      <c r="AO37" s="195"/>
      <c r="AP37" s="195"/>
      <c r="AQ37" s="195"/>
      <c r="AR37" s="195"/>
      <c r="AS37" s="195"/>
      <c r="AT37" s="195"/>
      <c r="AU37" s="195"/>
      <c r="AV37" s="482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  <c r="BS37" s="328"/>
    </row>
    <row r="38" spans="1:71" x14ac:dyDescent="0.35">
      <c r="A38" s="3"/>
      <c r="B38" s="27" t="s">
        <v>41</v>
      </c>
      <c r="C38" s="87">
        <v>9041</v>
      </c>
      <c r="D38" s="51">
        <v>9097</v>
      </c>
      <c r="E38" s="51">
        <v>9653</v>
      </c>
      <c r="F38" s="51">
        <v>9656</v>
      </c>
      <c r="G38" s="51">
        <v>8072</v>
      </c>
      <c r="H38" s="51">
        <v>8786</v>
      </c>
      <c r="I38" s="51">
        <v>8184</v>
      </c>
      <c r="J38" s="51">
        <v>7246</v>
      </c>
      <c r="K38" s="51">
        <v>7789</v>
      </c>
      <c r="L38" s="51">
        <v>8369</v>
      </c>
      <c r="M38" s="51">
        <v>8515</v>
      </c>
      <c r="N38" s="288">
        <v>7985</v>
      </c>
      <c r="O38" s="353">
        <v>8440</v>
      </c>
      <c r="P38" s="195">
        <v>9605</v>
      </c>
      <c r="Q38" s="195">
        <v>11388</v>
      </c>
      <c r="R38" s="51">
        <v>11577</v>
      </c>
      <c r="S38" s="195">
        <v>11326</v>
      </c>
      <c r="T38" s="195">
        <v>11799</v>
      </c>
      <c r="U38" s="288">
        <v>11857</v>
      </c>
      <c r="V38" s="288">
        <v>12342</v>
      </c>
      <c r="W38" s="288">
        <v>13589</v>
      </c>
      <c r="X38" s="354">
        <v>13863</v>
      </c>
      <c r="Y38" s="195">
        <v>13311</v>
      </c>
      <c r="Z38" s="195">
        <v>12832</v>
      </c>
      <c r="AA38" s="195">
        <v>12177</v>
      </c>
      <c r="AB38" s="195">
        <v>12510</v>
      </c>
      <c r="AC38" s="195">
        <v>13220</v>
      </c>
      <c r="AD38" s="195">
        <v>13298</v>
      </c>
      <c r="AE38" s="195">
        <v>13224</v>
      </c>
      <c r="AF38" s="195">
        <v>12634</v>
      </c>
      <c r="AG38" s="195">
        <v>11483</v>
      </c>
      <c r="AH38" s="195">
        <v>10615</v>
      </c>
      <c r="AI38" s="195">
        <v>10451</v>
      </c>
      <c r="AJ38" s="482">
        <v>10363</v>
      </c>
      <c r="AK38" s="508">
        <v>9665</v>
      </c>
      <c r="AL38" s="519">
        <v>9491</v>
      </c>
      <c r="AM38" s="195">
        <v>9348</v>
      </c>
      <c r="AN38" s="195">
        <v>9802</v>
      </c>
      <c r="AO38" s="195">
        <v>11595</v>
      </c>
      <c r="AP38" s="195">
        <v>12031</v>
      </c>
      <c r="AQ38" s="195">
        <v>10487</v>
      </c>
      <c r="AR38" s="195">
        <v>9535</v>
      </c>
      <c r="AS38" s="195">
        <v>9186</v>
      </c>
      <c r="AT38" s="195">
        <v>9183</v>
      </c>
      <c r="AU38" s="195">
        <v>9254</v>
      </c>
      <c r="AV38" s="482">
        <v>9349</v>
      </c>
      <c r="AW38" s="532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25">O38-C38</f>
        <v>-601</v>
      </c>
      <c r="BJ38" s="131">
        <f t="shared" si="25"/>
        <v>508</v>
      </c>
      <c r="BK38" s="131">
        <f t="shared" si="25"/>
        <v>1735</v>
      </c>
      <c r="BL38" s="131">
        <f t="shared" si="25"/>
        <v>1921</v>
      </c>
      <c r="BM38" s="131">
        <f t="shared" si="25"/>
        <v>3254</v>
      </c>
      <c r="BN38" s="131">
        <f t="shared" si="25"/>
        <v>3013</v>
      </c>
      <c r="BO38" s="131">
        <f t="shared" si="25"/>
        <v>3673</v>
      </c>
      <c r="BP38" s="131">
        <f t="shared" si="25"/>
        <v>5096</v>
      </c>
      <c r="BQ38" s="131">
        <f t="shared" si="25"/>
        <v>5800</v>
      </c>
      <c r="BR38" s="155">
        <f t="shared" si="25"/>
        <v>5494</v>
      </c>
      <c r="BS38" s="328"/>
    </row>
    <row r="39" spans="1:71" x14ac:dyDescent="0.35">
      <c r="A39" s="3"/>
      <c r="B39" s="27" t="s">
        <v>42</v>
      </c>
      <c r="C39" s="87">
        <v>15238</v>
      </c>
      <c r="D39" s="51">
        <v>15388</v>
      </c>
      <c r="E39" s="51">
        <v>14273</v>
      </c>
      <c r="F39" s="51">
        <v>14422</v>
      </c>
      <c r="G39" s="51">
        <v>13185</v>
      </c>
      <c r="H39" s="51">
        <v>13442</v>
      </c>
      <c r="I39" s="51">
        <v>12514</v>
      </c>
      <c r="J39" s="51">
        <v>12247</v>
      </c>
      <c r="K39" s="51">
        <v>13066</v>
      </c>
      <c r="L39" s="51">
        <v>14656</v>
      </c>
      <c r="M39" s="51">
        <v>15398</v>
      </c>
      <c r="N39" s="288">
        <v>15107</v>
      </c>
      <c r="O39" s="353">
        <v>15115</v>
      </c>
      <c r="P39" s="195">
        <v>15489</v>
      </c>
      <c r="Q39" s="195">
        <v>14978</v>
      </c>
      <c r="R39" s="51">
        <v>14541</v>
      </c>
      <c r="S39" s="195">
        <v>14579</v>
      </c>
      <c r="T39" s="195">
        <v>14820</v>
      </c>
      <c r="U39" s="288">
        <v>15282</v>
      </c>
      <c r="V39" s="288">
        <v>16132</v>
      </c>
      <c r="W39" s="288">
        <v>16895</v>
      </c>
      <c r="X39" s="354">
        <v>17623</v>
      </c>
      <c r="Y39" s="195">
        <v>17282</v>
      </c>
      <c r="Z39" s="195">
        <v>17038</v>
      </c>
      <c r="AA39" s="195">
        <v>16017</v>
      </c>
      <c r="AB39" s="195">
        <v>16382</v>
      </c>
      <c r="AC39" s="195">
        <v>16377</v>
      </c>
      <c r="AD39" s="195">
        <v>16264</v>
      </c>
      <c r="AE39" s="195">
        <v>16248</v>
      </c>
      <c r="AF39" s="195">
        <v>15878</v>
      </c>
      <c r="AG39" s="195">
        <v>15308</v>
      </c>
      <c r="AH39" s="195">
        <v>15514</v>
      </c>
      <c r="AI39" s="195">
        <v>15925</v>
      </c>
      <c r="AJ39" s="482">
        <v>15178</v>
      </c>
      <c r="AK39" s="508">
        <v>15548</v>
      </c>
      <c r="AL39" s="519">
        <v>15113</v>
      </c>
      <c r="AM39" s="195">
        <v>15272</v>
      </c>
      <c r="AN39" s="195">
        <v>15667</v>
      </c>
      <c r="AO39" s="195">
        <v>16203</v>
      </c>
      <c r="AP39" s="195">
        <v>16065</v>
      </c>
      <c r="AQ39" s="195">
        <v>15303</v>
      </c>
      <c r="AR39" s="195">
        <v>14554</v>
      </c>
      <c r="AS39" s="195">
        <v>14257</v>
      </c>
      <c r="AT39" s="195">
        <v>13901</v>
      </c>
      <c r="AU39" s="195">
        <v>14649</v>
      </c>
      <c r="AV39" s="482">
        <v>16114</v>
      </c>
      <c r="AW39" s="532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25"/>
        <v>-123</v>
      </c>
      <c r="BJ39" s="131">
        <f t="shared" si="25"/>
        <v>101</v>
      </c>
      <c r="BK39" s="131">
        <f t="shared" si="25"/>
        <v>705</v>
      </c>
      <c r="BL39" s="131">
        <f t="shared" si="25"/>
        <v>119</v>
      </c>
      <c r="BM39" s="131">
        <f t="shared" si="25"/>
        <v>1394</v>
      </c>
      <c r="BN39" s="131">
        <f t="shared" si="25"/>
        <v>1378</v>
      </c>
      <c r="BO39" s="131">
        <f t="shared" si="25"/>
        <v>2768</v>
      </c>
      <c r="BP39" s="131">
        <f t="shared" si="25"/>
        <v>3885</v>
      </c>
      <c r="BQ39" s="131">
        <f t="shared" si="25"/>
        <v>3829</v>
      </c>
      <c r="BR39" s="155">
        <f t="shared" si="25"/>
        <v>2967</v>
      </c>
      <c r="BS39" s="328"/>
    </row>
    <row r="40" spans="1:71" x14ac:dyDescent="0.35">
      <c r="A40" s="3"/>
      <c r="B40" s="27" t="s">
        <v>43</v>
      </c>
      <c r="C40" s="87">
        <v>725.05415894857538</v>
      </c>
      <c r="D40" s="51">
        <v>805.176923076923</v>
      </c>
      <c r="E40" s="51">
        <v>766.76513509927918</v>
      </c>
      <c r="F40" s="51">
        <v>793.38066225165562</v>
      </c>
      <c r="G40" s="51">
        <v>720.44693156732887</v>
      </c>
      <c r="H40" s="51">
        <v>718.31355146377007</v>
      </c>
      <c r="I40" s="51">
        <v>681.51054462202262</v>
      </c>
      <c r="J40" s="51">
        <v>696.26518948386536</v>
      </c>
      <c r="K40" s="51">
        <v>769.48605367355924</v>
      </c>
      <c r="L40" s="51">
        <v>733.0371609721733</v>
      </c>
      <c r="M40" s="51">
        <v>712.3276338287518</v>
      </c>
      <c r="N40" s="288">
        <v>652.95789473684215</v>
      </c>
      <c r="O40" s="353">
        <v>754.28049261515537</v>
      </c>
      <c r="P40" s="195">
        <v>960.15207757448115</v>
      </c>
      <c r="Q40" s="195">
        <v>1202.8737258347981</v>
      </c>
      <c r="R40" s="51">
        <v>1331.8609873307121</v>
      </c>
      <c r="S40" s="195">
        <v>1205.3886100807331</v>
      </c>
      <c r="T40" s="195">
        <v>1197.141248854562</v>
      </c>
      <c r="U40" s="288">
        <v>1200.6013049151804</v>
      </c>
      <c r="V40" s="288">
        <v>1181.5854281140485</v>
      </c>
      <c r="W40" s="288">
        <v>1104.4803009990053</v>
      </c>
      <c r="X40" s="354">
        <v>1036.9404145077719</v>
      </c>
      <c r="Y40" s="195">
        <v>991.67934383768613</v>
      </c>
      <c r="Z40" s="195">
        <v>895.49262676785099</v>
      </c>
      <c r="AA40" s="195">
        <v>844.63376578595751</v>
      </c>
      <c r="AB40" s="195">
        <v>847.77473120601053</v>
      </c>
      <c r="AC40" s="195">
        <v>870.02843458750431</v>
      </c>
      <c r="AD40" s="195">
        <v>803.61435575434371</v>
      </c>
      <c r="AE40" s="195">
        <v>774.77350060147796</v>
      </c>
      <c r="AF40" s="195">
        <v>746.98391308009764</v>
      </c>
      <c r="AG40" s="195">
        <v>805.21709284365886</v>
      </c>
      <c r="AH40" s="195">
        <v>851.62939283415574</v>
      </c>
      <c r="AI40" s="195">
        <v>882.68</v>
      </c>
      <c r="AJ40" s="482">
        <v>848.89881463666029</v>
      </c>
      <c r="AK40" s="508">
        <v>848.42915635929376</v>
      </c>
      <c r="AL40" s="519">
        <v>823.67754351451913</v>
      </c>
      <c r="AM40" s="195">
        <v>876.38330494037473</v>
      </c>
      <c r="AN40" s="195">
        <v>830.06211577868851</v>
      </c>
      <c r="AO40" s="195">
        <v>810.96394282056747</v>
      </c>
      <c r="AP40" s="195">
        <v>797.98557508191141</v>
      </c>
      <c r="AQ40" s="195">
        <v>816.79908753677569</v>
      </c>
      <c r="AR40" s="195">
        <v>799.24741346276664</v>
      </c>
      <c r="AS40" s="195">
        <v>805.17575834820286</v>
      </c>
      <c r="AT40" s="195">
        <v>821.40182862002973</v>
      </c>
      <c r="AU40" s="195">
        <v>839.02939674976608</v>
      </c>
      <c r="AV40" s="482">
        <v>916.23885811674472</v>
      </c>
      <c r="AW40" s="532"/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25"/>
        <v>29.22633366657999</v>
      </c>
      <c r="BJ40" s="131">
        <f t="shared" si="25"/>
        <v>154.97515449755815</v>
      </c>
      <c r="BK40" s="131">
        <f t="shared" si="25"/>
        <v>436.10859073551887</v>
      </c>
      <c r="BL40" s="131">
        <f t="shared" si="25"/>
        <v>538.48032507905646</v>
      </c>
      <c r="BM40" s="131">
        <f t="shared" si="25"/>
        <v>484.94167851340421</v>
      </c>
      <c r="BN40" s="131">
        <f t="shared" si="25"/>
        <v>478.82769739079197</v>
      </c>
      <c r="BO40" s="131">
        <f t="shared" si="25"/>
        <v>519.09076029315781</v>
      </c>
      <c r="BP40" s="131">
        <f t="shared" si="25"/>
        <v>485.3202386301831</v>
      </c>
      <c r="BQ40" s="131">
        <f t="shared" si="25"/>
        <v>334.99424732544605</v>
      </c>
      <c r="BR40" s="155">
        <f t="shared" si="25"/>
        <v>303.90325353559865</v>
      </c>
      <c r="BS40" s="328"/>
    </row>
    <row r="41" spans="1:71" x14ac:dyDescent="0.35">
      <c r="A41" s="3"/>
      <c r="B41" s="27" t="s">
        <v>52</v>
      </c>
      <c r="C41" s="87">
        <v>41.945841051424537</v>
      </c>
      <c r="D41" s="51">
        <v>45.823076923076925</v>
      </c>
      <c r="E41" s="51">
        <v>43.234864900720829</v>
      </c>
      <c r="F41" s="51">
        <v>44.619337748344371</v>
      </c>
      <c r="G41" s="51">
        <v>40.553068432671083</v>
      </c>
      <c r="H41" s="51">
        <v>40.68644853622996</v>
      </c>
      <c r="I41" s="51">
        <v>39.489455377977372</v>
      </c>
      <c r="J41" s="51">
        <v>39.734810516134701</v>
      </c>
      <c r="K41" s="51">
        <v>44.513946326440831</v>
      </c>
      <c r="L41" s="51">
        <v>40.962839027826696</v>
      </c>
      <c r="M41" s="51">
        <v>40.672366171248193</v>
      </c>
      <c r="N41" s="288">
        <v>37.0421052631579</v>
      </c>
      <c r="O41" s="353">
        <v>42.719507384844633</v>
      </c>
      <c r="P41" s="195">
        <v>52.847922425518846</v>
      </c>
      <c r="Q41" s="195">
        <v>66.126274165202105</v>
      </c>
      <c r="R41" s="51">
        <v>74.139012669287908</v>
      </c>
      <c r="S41" s="195">
        <v>66.611389919266912</v>
      </c>
      <c r="T41" s="195">
        <v>65.858751145437878</v>
      </c>
      <c r="U41" s="288">
        <v>67.398695084819494</v>
      </c>
      <c r="V41" s="288">
        <v>66.414571885951631</v>
      </c>
      <c r="W41" s="288">
        <v>61.519699000994684</v>
      </c>
      <c r="X41" s="354">
        <v>58.059585492227974</v>
      </c>
      <c r="Y41" s="195">
        <v>54.320656162313838</v>
      </c>
      <c r="Z41" s="195">
        <v>49.507373232149014</v>
      </c>
      <c r="AA41" s="195">
        <v>47.3662342140425</v>
      </c>
      <c r="AB41" s="195">
        <v>47.225268793989379</v>
      </c>
      <c r="AC41" s="195">
        <v>48.971565412495686</v>
      </c>
      <c r="AD41" s="195">
        <v>45.385644245656287</v>
      </c>
      <c r="AE41" s="195">
        <v>43.22649939852208</v>
      </c>
      <c r="AF41" s="195">
        <v>41.0160869199023</v>
      </c>
      <c r="AG41" s="195">
        <v>44.782907156341167</v>
      </c>
      <c r="AH41" s="195">
        <v>47.370607165844234</v>
      </c>
      <c r="AI41" s="195">
        <v>48.32</v>
      </c>
      <c r="AJ41" s="482">
        <v>47.101185363339631</v>
      </c>
      <c r="AK41" s="508">
        <v>46.570843640706308</v>
      </c>
      <c r="AL41" s="519">
        <v>44.322456485480906</v>
      </c>
      <c r="AM41" s="195">
        <v>47.616695059625215</v>
      </c>
      <c r="AN41" s="195">
        <v>44.937884221311478</v>
      </c>
      <c r="AO41" s="195">
        <v>44.036057179432476</v>
      </c>
      <c r="AP41" s="195">
        <v>43.014424918088586</v>
      </c>
      <c r="AQ41" s="195">
        <v>44.20091246322432</v>
      </c>
      <c r="AR41" s="195">
        <v>43.752586537233363</v>
      </c>
      <c r="AS41" s="195">
        <v>43.824241651797095</v>
      </c>
      <c r="AT41" s="195">
        <v>44.598171379970232</v>
      </c>
      <c r="AU41" s="195">
        <v>45.970603250233985</v>
      </c>
      <c r="AV41" s="482">
        <v>49.76114188325522</v>
      </c>
      <c r="AW41" s="532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25"/>
        <v>0.7736663334200955</v>
      </c>
      <c r="BJ41" s="131">
        <f t="shared" si="25"/>
        <v>7.0248455024419201</v>
      </c>
      <c r="BK41" s="131">
        <f t="shared" si="25"/>
        <v>22.891409264481275</v>
      </c>
      <c r="BL41" s="131">
        <f t="shared" si="25"/>
        <v>29.519674920943537</v>
      </c>
      <c r="BM41" s="131">
        <f t="shared" si="25"/>
        <v>26.05832148659583</v>
      </c>
      <c r="BN41" s="131">
        <f t="shared" si="25"/>
        <v>25.172302609207918</v>
      </c>
      <c r="BO41" s="131">
        <f t="shared" si="25"/>
        <v>27.909239706842122</v>
      </c>
      <c r="BP41" s="131">
        <f t="shared" si="25"/>
        <v>26.67976136981693</v>
      </c>
      <c r="BQ41" s="131">
        <f t="shared" si="25"/>
        <v>17.005752674553854</v>
      </c>
      <c r="BR41" s="155">
        <f t="shared" si="25"/>
        <v>17.096746464401278</v>
      </c>
      <c r="BS41" s="328"/>
    </row>
    <row r="42" spans="1:71" x14ac:dyDescent="0.35">
      <c r="A42" s="3"/>
      <c r="B42" s="27" t="s">
        <v>51</v>
      </c>
      <c r="C42" s="87">
        <v>4</v>
      </c>
      <c r="D42" s="51">
        <v>4</v>
      </c>
      <c r="E42" s="51">
        <v>9</v>
      </c>
      <c r="F42" s="51">
        <v>10</v>
      </c>
      <c r="G42" s="51">
        <v>10</v>
      </c>
      <c r="H42" s="51">
        <v>9</v>
      </c>
      <c r="I42" s="51">
        <v>8</v>
      </c>
      <c r="J42" s="51">
        <v>8</v>
      </c>
      <c r="K42" s="51">
        <v>9</v>
      </c>
      <c r="L42" s="51">
        <v>9</v>
      </c>
      <c r="M42" s="51">
        <v>9</v>
      </c>
      <c r="N42" s="288">
        <v>8</v>
      </c>
      <c r="O42" s="353">
        <v>8</v>
      </c>
      <c r="P42" s="195">
        <v>7</v>
      </c>
      <c r="Q42" s="195">
        <v>8</v>
      </c>
      <c r="R42" s="51">
        <v>9</v>
      </c>
      <c r="S42" s="195">
        <v>28</v>
      </c>
      <c r="T42" s="195">
        <v>28</v>
      </c>
      <c r="U42" s="288">
        <v>31</v>
      </c>
      <c r="V42" s="288">
        <v>29</v>
      </c>
      <c r="W42" s="288">
        <v>20</v>
      </c>
      <c r="X42" s="354">
        <v>22</v>
      </c>
      <c r="Y42" s="195">
        <v>22</v>
      </c>
      <c r="Z42" s="195">
        <v>25</v>
      </c>
      <c r="AA42" s="195">
        <v>22</v>
      </c>
      <c r="AB42" s="195">
        <v>20</v>
      </c>
      <c r="AC42" s="195">
        <v>20</v>
      </c>
      <c r="AD42" s="195">
        <v>19</v>
      </c>
      <c r="AE42" s="195">
        <v>19</v>
      </c>
      <c r="AF42" s="195">
        <v>15</v>
      </c>
      <c r="AG42" s="195">
        <v>15</v>
      </c>
      <c r="AH42" s="195">
        <v>17</v>
      </c>
      <c r="AI42" s="195">
        <v>15</v>
      </c>
      <c r="AJ42" s="482"/>
      <c r="AK42" s="508"/>
      <c r="AL42" s="519"/>
      <c r="AM42" s="195"/>
      <c r="AN42" s="195"/>
      <c r="AO42" s="195"/>
      <c r="AP42" s="195"/>
      <c r="AQ42" s="195"/>
      <c r="AR42" s="195"/>
      <c r="AS42" s="195"/>
      <c r="AT42" s="195"/>
      <c r="AU42" s="195"/>
      <c r="AV42" s="482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25"/>
        <v>4</v>
      </c>
      <c r="BJ42" s="131">
        <f t="shared" si="25"/>
        <v>3</v>
      </c>
      <c r="BK42" s="131">
        <f t="shared" si="25"/>
        <v>-1</v>
      </c>
      <c r="BL42" s="131">
        <f t="shared" si="25"/>
        <v>-1</v>
      </c>
      <c r="BM42" s="131">
        <f t="shared" si="25"/>
        <v>18</v>
      </c>
      <c r="BN42" s="131">
        <f t="shared" si="25"/>
        <v>19</v>
      </c>
      <c r="BO42" s="131">
        <f t="shared" si="25"/>
        <v>23</v>
      </c>
      <c r="BP42" s="131">
        <f t="shared" si="25"/>
        <v>21</v>
      </c>
      <c r="BQ42" s="131">
        <f t="shared" si="25"/>
        <v>11</v>
      </c>
      <c r="BR42" s="155">
        <f t="shared" si="25"/>
        <v>13</v>
      </c>
      <c r="BS42" s="328"/>
    </row>
    <row r="43" spans="1:71" ht="15" thickBot="1" x14ac:dyDescent="0.4">
      <c r="A43" s="3"/>
      <c r="B43" s="29" t="s">
        <v>46</v>
      </c>
      <c r="C43" s="81">
        <v>25050</v>
      </c>
      <c r="D43" s="43">
        <v>25340</v>
      </c>
      <c r="E43" s="43">
        <v>24745</v>
      </c>
      <c r="F43" s="43">
        <v>24926</v>
      </c>
      <c r="G43" s="43">
        <v>22028</v>
      </c>
      <c r="H43" s="43">
        <v>22996</v>
      </c>
      <c r="I43" s="43">
        <v>21427</v>
      </c>
      <c r="J43" s="43">
        <v>20237</v>
      </c>
      <c r="K43" s="43">
        <v>21678</v>
      </c>
      <c r="L43" s="43">
        <v>23808</v>
      </c>
      <c r="M43" s="43">
        <v>24675</v>
      </c>
      <c r="N43" s="246">
        <v>23790</v>
      </c>
      <c r="O43" s="252">
        <v>24360</v>
      </c>
      <c r="P43" s="43">
        <v>26114</v>
      </c>
      <c r="Q43" s="200">
        <f>SUM(Q38:Q42)</f>
        <v>27643</v>
      </c>
      <c r="R43" s="200">
        <f>SUM(R38:R42)</f>
        <v>27533</v>
      </c>
      <c r="S43" s="200">
        <f>SUM(S38:S42)</f>
        <v>27205</v>
      </c>
      <c r="T43" s="200">
        <f>SUM(T38:T42)</f>
        <v>27910</v>
      </c>
      <c r="U43" s="246">
        <v>28438</v>
      </c>
      <c r="V43" s="246">
        <v>29751</v>
      </c>
      <c r="W43" s="246">
        <v>31670</v>
      </c>
      <c r="X43" s="349">
        <f>SUM(X38:X42)</f>
        <v>32603</v>
      </c>
      <c r="Y43" s="200">
        <v>31661</v>
      </c>
      <c r="Z43" s="200">
        <v>30840</v>
      </c>
      <c r="AA43" s="200">
        <v>29108</v>
      </c>
      <c r="AB43" s="200">
        <v>29807</v>
      </c>
      <c r="AC43" s="200">
        <v>30536</v>
      </c>
      <c r="AD43" s="200">
        <f>SUM(AD38:AD42)</f>
        <v>30430</v>
      </c>
      <c r="AE43" s="200">
        <f>SUM(AE38:AE42)</f>
        <v>30309</v>
      </c>
      <c r="AF43" s="200">
        <f t="shared" ref="AF43:AG43" si="26">SUM(AF38:AF42)</f>
        <v>29315</v>
      </c>
      <c r="AG43" s="200">
        <f t="shared" si="26"/>
        <v>27656</v>
      </c>
      <c r="AH43" s="200">
        <v>27045</v>
      </c>
      <c r="AI43" s="200">
        <f t="shared" ref="AI43" si="27">SUM(AI38:AI42)</f>
        <v>27322</v>
      </c>
      <c r="AJ43" s="480">
        <v>26437</v>
      </c>
      <c r="AK43" s="506">
        <v>26108</v>
      </c>
      <c r="AL43" s="517">
        <f t="shared" ref="AL43" si="28">SUM(AL38:AL42)</f>
        <v>25472</v>
      </c>
      <c r="AM43" s="200">
        <v>25544</v>
      </c>
      <c r="AN43" s="200">
        <v>26344</v>
      </c>
      <c r="AO43" s="200">
        <v>28653</v>
      </c>
      <c r="AP43" s="200">
        <f t="shared" ref="AP43" si="29">SUM(AP38:AP42)</f>
        <v>28937</v>
      </c>
      <c r="AQ43" s="200">
        <v>26651</v>
      </c>
      <c r="AR43" s="200">
        <v>24932</v>
      </c>
      <c r="AS43" s="200">
        <v>24292</v>
      </c>
      <c r="AT43" s="200">
        <v>23950</v>
      </c>
      <c r="AU43" s="200">
        <v>24788</v>
      </c>
      <c r="AV43" s="480">
        <v>26429</v>
      </c>
      <c r="AW43" s="491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25"/>
        <v>-690</v>
      </c>
      <c r="BJ43" s="129">
        <f t="shared" si="25"/>
        <v>774</v>
      </c>
      <c r="BK43" s="129">
        <f t="shared" si="25"/>
        <v>2898</v>
      </c>
      <c r="BL43" s="129">
        <f t="shared" si="25"/>
        <v>2607</v>
      </c>
      <c r="BM43" s="129">
        <f t="shared" si="25"/>
        <v>5177</v>
      </c>
      <c r="BN43" s="129">
        <f t="shared" si="25"/>
        <v>4914</v>
      </c>
      <c r="BO43" s="129">
        <f t="shared" si="25"/>
        <v>7011</v>
      </c>
      <c r="BP43" s="129">
        <f t="shared" si="25"/>
        <v>9514</v>
      </c>
      <c r="BQ43" s="129">
        <f t="shared" si="25"/>
        <v>9992</v>
      </c>
      <c r="BR43" s="156">
        <f t="shared" si="25"/>
        <v>8795</v>
      </c>
      <c r="BS43" s="328"/>
    </row>
    <row r="44" spans="1:71" x14ac:dyDescent="0.35">
      <c r="A44" s="3">
        <v>6</v>
      </c>
      <c r="B44" s="33" t="s">
        <v>33</v>
      </c>
      <c r="C44" s="9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289"/>
      <c r="O44" s="355"/>
      <c r="P44" s="52"/>
      <c r="Q44" s="202"/>
      <c r="R44" s="52"/>
      <c r="S44" s="202"/>
      <c r="T44" s="52"/>
      <c r="U44" s="289"/>
      <c r="V44" s="289"/>
      <c r="W44" s="289"/>
      <c r="X44" s="356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483"/>
      <c r="AK44" s="509"/>
      <c r="AL44" s="520"/>
      <c r="AM44" s="202"/>
      <c r="AN44" s="202"/>
      <c r="AO44" s="202"/>
      <c r="AP44" s="202"/>
      <c r="AQ44" s="202"/>
      <c r="AR44" s="202"/>
      <c r="AS44" s="202"/>
      <c r="AT44" s="202"/>
      <c r="AU44" s="202"/>
      <c r="AV44" s="483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  <c r="BS44" s="329"/>
    </row>
    <row r="45" spans="1:71" x14ac:dyDescent="0.35">
      <c r="A45" s="3"/>
      <c r="B45" s="27" t="s">
        <v>41</v>
      </c>
      <c r="C45" s="71">
        <v>2915326</v>
      </c>
      <c r="D45" s="54">
        <v>2950717</v>
      </c>
      <c r="E45" s="54">
        <v>2430537</v>
      </c>
      <c r="F45" s="54">
        <v>1899400</v>
      </c>
      <c r="G45" s="54">
        <v>1868028</v>
      </c>
      <c r="H45" s="54">
        <v>2611887</v>
      </c>
      <c r="I45" s="54">
        <v>2795260</v>
      </c>
      <c r="J45" s="54">
        <v>2014289</v>
      </c>
      <c r="K45" s="54">
        <v>1781631</v>
      </c>
      <c r="L45" s="54">
        <v>1915162</v>
      </c>
      <c r="M45" s="54">
        <v>2605187</v>
      </c>
      <c r="N45" s="72">
        <v>2773305</v>
      </c>
      <c r="O45" s="357">
        <v>2971728</v>
      </c>
      <c r="P45" s="196">
        <v>2604445</v>
      </c>
      <c r="Q45" s="196">
        <v>2114702</v>
      </c>
      <c r="R45" s="54">
        <v>2182274</v>
      </c>
      <c r="S45" s="196">
        <v>2150679</v>
      </c>
      <c r="T45" s="196">
        <v>2973557</v>
      </c>
      <c r="U45" s="72">
        <v>3139211</v>
      </c>
      <c r="V45" s="72">
        <v>2464827</v>
      </c>
      <c r="W45" s="72">
        <v>2250072</v>
      </c>
      <c r="X45" s="358">
        <v>1797025</v>
      </c>
      <c r="Y45" s="196">
        <v>2333289</v>
      </c>
      <c r="Z45" s="196">
        <v>2805110</v>
      </c>
      <c r="AA45" s="196">
        <v>2684854</v>
      </c>
      <c r="AB45" s="196">
        <v>3180759</v>
      </c>
      <c r="AC45" s="196">
        <v>2051828</v>
      </c>
      <c r="AD45" s="196">
        <v>1996214</v>
      </c>
      <c r="AE45" s="196">
        <v>2408200</v>
      </c>
      <c r="AF45" s="196">
        <v>2617434</v>
      </c>
      <c r="AG45" s="196">
        <v>2606056</v>
      </c>
      <c r="AH45" s="196">
        <v>2487210</v>
      </c>
      <c r="AI45" s="196">
        <v>1880095</v>
      </c>
      <c r="AJ45" s="211">
        <v>1787157</v>
      </c>
      <c r="AK45" s="510">
        <v>2341209</v>
      </c>
      <c r="AL45" s="521">
        <v>3672225</v>
      </c>
      <c r="AM45" s="196">
        <v>3002774</v>
      </c>
      <c r="AN45" s="196">
        <v>3622264</v>
      </c>
      <c r="AO45" s="196">
        <v>2755868</v>
      </c>
      <c r="AP45" s="196">
        <v>1897816</v>
      </c>
      <c r="AQ45" s="196">
        <v>2040991</v>
      </c>
      <c r="AR45" s="196">
        <v>2940268</v>
      </c>
      <c r="AS45" s="196">
        <v>3708472</v>
      </c>
      <c r="AT45" s="196">
        <v>3168133</v>
      </c>
      <c r="AU45" s="196">
        <v>2135820</v>
      </c>
      <c r="AV45" s="211">
        <v>1979218</v>
      </c>
      <c r="AW45" s="534"/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30">O45-C45</f>
        <v>56402</v>
      </c>
      <c r="BJ45" s="139">
        <f t="shared" si="30"/>
        <v>-346272</v>
      </c>
      <c r="BK45" s="139">
        <f t="shared" si="30"/>
        <v>-315835</v>
      </c>
      <c r="BL45" s="139">
        <f t="shared" si="30"/>
        <v>282874</v>
      </c>
      <c r="BM45" s="139">
        <f t="shared" si="30"/>
        <v>282651</v>
      </c>
      <c r="BN45" s="139">
        <f t="shared" si="30"/>
        <v>361670</v>
      </c>
      <c r="BO45" s="139">
        <f t="shared" si="30"/>
        <v>343951</v>
      </c>
      <c r="BP45" s="139">
        <f t="shared" si="30"/>
        <v>450538</v>
      </c>
      <c r="BQ45" s="139">
        <f t="shared" si="30"/>
        <v>468441</v>
      </c>
      <c r="BR45" s="158">
        <f t="shared" si="30"/>
        <v>-118137</v>
      </c>
      <c r="BS45" s="329"/>
    </row>
    <row r="46" spans="1:71" x14ac:dyDescent="0.35">
      <c r="A46" s="3"/>
      <c r="B46" s="27" t="s">
        <v>42</v>
      </c>
      <c r="C46" s="71">
        <v>2332890</v>
      </c>
      <c r="D46" s="54">
        <v>2163458</v>
      </c>
      <c r="E46" s="54">
        <v>1753662</v>
      </c>
      <c r="F46" s="54">
        <v>1378504</v>
      </c>
      <c r="G46" s="54">
        <v>1324006</v>
      </c>
      <c r="H46" s="54">
        <v>1824463</v>
      </c>
      <c r="I46" s="54">
        <v>1879295</v>
      </c>
      <c r="J46" s="54">
        <v>1501561</v>
      </c>
      <c r="K46" s="54">
        <v>1279332</v>
      </c>
      <c r="L46" s="54">
        <v>1519236</v>
      </c>
      <c r="M46" s="54">
        <v>2268199</v>
      </c>
      <c r="N46" s="72">
        <v>2451520</v>
      </c>
      <c r="O46" s="357">
        <v>2280397</v>
      </c>
      <c r="P46" s="196">
        <v>1911376</v>
      </c>
      <c r="Q46" s="196">
        <v>1521595</v>
      </c>
      <c r="R46" s="54">
        <v>1505702</v>
      </c>
      <c r="S46" s="196">
        <v>1605987</v>
      </c>
      <c r="T46" s="196">
        <v>2104634</v>
      </c>
      <c r="U46" s="72">
        <v>2160187</v>
      </c>
      <c r="V46" s="72">
        <v>1648673</v>
      </c>
      <c r="W46" s="72">
        <v>1425816</v>
      </c>
      <c r="X46" s="358">
        <v>1312531</v>
      </c>
      <c r="Y46" s="196">
        <v>1811761</v>
      </c>
      <c r="Z46" s="196">
        <v>2147972</v>
      </c>
      <c r="AA46" s="196">
        <v>1889725</v>
      </c>
      <c r="AB46" s="196">
        <v>2285977</v>
      </c>
      <c r="AC46" s="196">
        <v>1506051</v>
      </c>
      <c r="AD46" s="196">
        <v>1439512</v>
      </c>
      <c r="AE46" s="196">
        <v>1826258</v>
      </c>
      <c r="AF46" s="196">
        <v>1897293</v>
      </c>
      <c r="AG46" s="196">
        <v>1940260</v>
      </c>
      <c r="AH46" s="196">
        <v>1870279</v>
      </c>
      <c r="AI46" s="196">
        <v>1414375</v>
      </c>
      <c r="AJ46" s="211">
        <v>1379738</v>
      </c>
      <c r="AK46" s="510">
        <v>1846694</v>
      </c>
      <c r="AL46" s="521">
        <v>2641063</v>
      </c>
      <c r="AM46" s="196">
        <v>2320965</v>
      </c>
      <c r="AN46" s="196">
        <v>2993701</v>
      </c>
      <c r="AO46" s="196">
        <v>2181000</v>
      </c>
      <c r="AP46" s="196">
        <v>1564254</v>
      </c>
      <c r="AQ46" s="196">
        <v>1812863</v>
      </c>
      <c r="AR46" s="196">
        <v>2411649</v>
      </c>
      <c r="AS46" s="196">
        <v>2967218</v>
      </c>
      <c r="AT46" s="196">
        <v>2313021</v>
      </c>
      <c r="AU46" s="196">
        <v>1741964</v>
      </c>
      <c r="AV46" s="211">
        <v>1719222</v>
      </c>
      <c r="AW46" s="534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30"/>
        <v>-52493</v>
      </c>
      <c r="BJ46" s="139">
        <f t="shared" si="30"/>
        <v>-252082</v>
      </c>
      <c r="BK46" s="139">
        <f t="shared" si="30"/>
        <v>-232067</v>
      </c>
      <c r="BL46" s="139">
        <f t="shared" si="30"/>
        <v>127198</v>
      </c>
      <c r="BM46" s="139">
        <f t="shared" si="30"/>
        <v>281981</v>
      </c>
      <c r="BN46" s="139">
        <f t="shared" si="30"/>
        <v>280171</v>
      </c>
      <c r="BO46" s="139">
        <f t="shared" si="30"/>
        <v>280892</v>
      </c>
      <c r="BP46" s="139">
        <f t="shared" si="30"/>
        <v>147112</v>
      </c>
      <c r="BQ46" s="139">
        <f t="shared" si="30"/>
        <v>146484</v>
      </c>
      <c r="BR46" s="158">
        <f t="shared" si="30"/>
        <v>-206705</v>
      </c>
      <c r="BS46" s="329"/>
    </row>
    <row r="47" spans="1:71" x14ac:dyDescent="0.35">
      <c r="A47" s="3"/>
      <c r="B47" s="27" t="s">
        <v>43</v>
      </c>
      <c r="C47" s="71">
        <v>1083016.3276881007</v>
      </c>
      <c r="D47" s="54">
        <v>1123357.1076923076</v>
      </c>
      <c r="E47" s="54">
        <v>968368.51483659842</v>
      </c>
      <c r="F47" s="54">
        <v>865354.86834437086</v>
      </c>
      <c r="G47" s="54">
        <v>890511.22256070643</v>
      </c>
      <c r="H47" s="54">
        <v>1015260.0202234291</v>
      </c>
      <c r="I47" s="54">
        <v>1119892.9113723419</v>
      </c>
      <c r="J47" s="54">
        <v>865508.71520267299</v>
      </c>
      <c r="K47" s="54">
        <v>742180.64254289493</v>
      </c>
      <c r="L47" s="54">
        <v>1091996.17735118</v>
      </c>
      <c r="M47" s="54">
        <v>904143.37042395538</v>
      </c>
      <c r="N47" s="72">
        <v>980157.93473684217</v>
      </c>
      <c r="O47" s="357">
        <v>1302543.9851864837</v>
      </c>
      <c r="P47" s="196">
        <v>1767557.5135799218</v>
      </c>
      <c r="Q47" s="196">
        <v>1085618.6566783832</v>
      </c>
      <c r="R47" s="54">
        <v>909080.37811271299</v>
      </c>
      <c r="S47" s="196">
        <v>955567.0824787257</v>
      </c>
      <c r="T47" s="196">
        <v>1033174.6033948597</v>
      </c>
      <c r="U47" s="72">
        <v>929566.50717703346</v>
      </c>
      <c r="V47" s="72">
        <v>840796.49755548825</v>
      </c>
      <c r="W47" s="72">
        <v>787410.15036976174</v>
      </c>
      <c r="X47" s="358">
        <v>652630.4103626943</v>
      </c>
      <c r="Y47" s="196">
        <v>774331.86332829704</v>
      </c>
      <c r="Z47" s="196">
        <v>770134.08274404961</v>
      </c>
      <c r="AA47" s="196">
        <v>683525.55635532958</v>
      </c>
      <c r="AB47" s="196">
        <v>752703.6625501964</v>
      </c>
      <c r="AC47" s="196">
        <v>523035.72298929928</v>
      </c>
      <c r="AD47" s="196">
        <v>148981.01475141922</v>
      </c>
      <c r="AE47" s="196">
        <v>486163.74153634644</v>
      </c>
      <c r="AF47" s="196">
        <v>535204.49423060718</v>
      </c>
      <c r="AG47" s="196">
        <v>632265.93444310967</v>
      </c>
      <c r="AH47" s="196">
        <v>591910.84724308085</v>
      </c>
      <c r="AI47" s="196">
        <v>1253612.2855424276</v>
      </c>
      <c r="AJ47" s="211">
        <v>1231917.0331558152</v>
      </c>
      <c r="AK47" s="510">
        <v>1263774.568966988</v>
      </c>
      <c r="AL47" s="521">
        <v>1702709.4443399052</v>
      </c>
      <c r="AM47" s="196">
        <v>1094759.2448892675</v>
      </c>
      <c r="AN47" s="196">
        <v>1235735.7648565574</v>
      </c>
      <c r="AO47" s="196">
        <v>773856.88858544908</v>
      </c>
      <c r="AP47" s="196">
        <v>338668.49393642822</v>
      </c>
      <c r="AQ47" s="196">
        <v>363785.80684773804</v>
      </c>
      <c r="AR47" s="196">
        <v>1215387.0038744838</v>
      </c>
      <c r="AS47" s="196">
        <v>1354851.8931939842</v>
      </c>
      <c r="AT47" s="196">
        <v>1432045.7961301296</v>
      </c>
      <c r="AU47" s="196">
        <v>1197718.7301114609</v>
      </c>
      <c r="AV47" s="211">
        <v>1454162.1226246271</v>
      </c>
      <c r="AW47" s="534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30"/>
        <v>219527.65749838296</v>
      </c>
      <c r="BJ47" s="139">
        <f t="shared" si="30"/>
        <v>644200.40588761424</v>
      </c>
      <c r="BK47" s="139">
        <f t="shared" si="30"/>
        <v>117250.14184178482</v>
      </c>
      <c r="BL47" s="139">
        <f t="shared" si="30"/>
        <v>43725.509768342134</v>
      </c>
      <c r="BM47" s="139">
        <f t="shared" si="30"/>
        <v>65055.859918019269</v>
      </c>
      <c r="BN47" s="139">
        <f t="shared" si="30"/>
        <v>17914.583171430626</v>
      </c>
      <c r="BO47" s="139">
        <f t="shared" si="30"/>
        <v>-190326.40419530845</v>
      </c>
      <c r="BP47" s="139">
        <f t="shared" si="30"/>
        <v>-24712.217647184734</v>
      </c>
      <c r="BQ47" s="139">
        <f t="shared" si="30"/>
        <v>45229.507826866815</v>
      </c>
      <c r="BR47" s="158">
        <f t="shared" si="30"/>
        <v>-439365.7669884857</v>
      </c>
      <c r="BS47" s="329"/>
    </row>
    <row r="48" spans="1:71" x14ac:dyDescent="0.35">
      <c r="A48" s="3"/>
      <c r="B48" s="27" t="s">
        <v>52</v>
      </c>
      <c r="C48" s="71">
        <v>62654.672311899092</v>
      </c>
      <c r="D48" s="54">
        <v>63930.892307692309</v>
      </c>
      <c r="E48" s="54">
        <v>54602.485163401587</v>
      </c>
      <c r="F48" s="54">
        <v>48667.131655629135</v>
      </c>
      <c r="G48" s="54">
        <v>50125.777439293597</v>
      </c>
      <c r="H48" s="54">
        <v>57505.979776570843</v>
      </c>
      <c r="I48" s="54">
        <v>64891.088627658173</v>
      </c>
      <c r="J48" s="54">
        <v>49393.284797327004</v>
      </c>
      <c r="K48" s="54">
        <v>42934.35745710515</v>
      </c>
      <c r="L48" s="54">
        <v>61021.822648820002</v>
      </c>
      <c r="M48" s="54">
        <v>51624.629576044543</v>
      </c>
      <c r="N48" s="72">
        <v>55604.0652631579</v>
      </c>
      <c r="O48" s="357">
        <v>73771.014813516245</v>
      </c>
      <c r="P48" s="196">
        <v>97288.486420078101</v>
      </c>
      <c r="Q48" s="196">
        <v>59680.343321616871</v>
      </c>
      <c r="R48" s="54">
        <v>50604.621887287023</v>
      </c>
      <c r="S48" s="196">
        <v>52805.917521274314</v>
      </c>
      <c r="T48" s="196">
        <v>56838.396605140282</v>
      </c>
      <c r="U48" s="72">
        <v>52183.492822966509</v>
      </c>
      <c r="V48" s="72">
        <v>47259.502444511752</v>
      </c>
      <c r="W48" s="72">
        <v>43858.849630238292</v>
      </c>
      <c r="X48" s="358">
        <v>36541.589637305697</v>
      </c>
      <c r="Y48" s="196">
        <v>42415.136671703003</v>
      </c>
      <c r="Z48" s="196">
        <v>42576.917255950328</v>
      </c>
      <c r="AA48" s="196">
        <v>38331.443644670486</v>
      </c>
      <c r="AB48" s="196">
        <v>41929.337449803534</v>
      </c>
      <c r="AC48" s="196">
        <v>29440.277010700724</v>
      </c>
      <c r="AD48" s="196">
        <v>8413.9852485807678</v>
      </c>
      <c r="AE48" s="196">
        <v>27124.25846365355</v>
      </c>
      <c r="AF48" s="196">
        <v>29387.505769392737</v>
      </c>
      <c r="AG48" s="196">
        <v>35164.065556890338</v>
      </c>
      <c r="AH48" s="196">
        <v>32924.152756919117</v>
      </c>
      <c r="AI48" s="196">
        <v>68625.714457572496</v>
      </c>
      <c r="AJ48" s="211">
        <v>68352.966844184848</v>
      </c>
      <c r="AK48" s="510">
        <v>69369.431033012035</v>
      </c>
      <c r="AL48" s="521">
        <v>91623.555660094949</v>
      </c>
      <c r="AM48" s="196">
        <v>59481.755110732534</v>
      </c>
      <c r="AN48" s="196">
        <v>66900.235143442624</v>
      </c>
      <c r="AO48" s="196">
        <v>42021.111414550884</v>
      </c>
      <c r="AP48" s="196">
        <v>18255.506063571764</v>
      </c>
      <c r="AQ48" s="196">
        <v>19686.193152261971</v>
      </c>
      <c r="AR48" s="196">
        <v>66532.996125516249</v>
      </c>
      <c r="AS48" s="196">
        <v>73742.1068060158</v>
      </c>
      <c r="AT48" s="196">
        <v>77753.203869870296</v>
      </c>
      <c r="AU48" s="196">
        <v>65623.2698885391</v>
      </c>
      <c r="AV48" s="211">
        <v>78975.877375372816</v>
      </c>
      <c r="AW48" s="534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30"/>
        <v>11116.342501617153</v>
      </c>
      <c r="BJ48" s="139">
        <f t="shared" si="30"/>
        <v>33357.594112385792</v>
      </c>
      <c r="BK48" s="139">
        <f t="shared" si="30"/>
        <v>5077.8581582152838</v>
      </c>
      <c r="BL48" s="139">
        <f t="shared" si="30"/>
        <v>1937.4902316578882</v>
      </c>
      <c r="BM48" s="139">
        <f t="shared" si="30"/>
        <v>2680.1400819807168</v>
      </c>
      <c r="BN48" s="139">
        <f t="shared" si="30"/>
        <v>-667.58317143056047</v>
      </c>
      <c r="BO48" s="139">
        <f t="shared" si="30"/>
        <v>-12707.595804691664</v>
      </c>
      <c r="BP48" s="139">
        <f t="shared" si="30"/>
        <v>-2133.7823528152512</v>
      </c>
      <c r="BQ48" s="139">
        <f t="shared" si="30"/>
        <v>924.49217313314148</v>
      </c>
      <c r="BR48" s="158">
        <f t="shared" si="30"/>
        <v>-24480.233011514305</v>
      </c>
      <c r="BS48" s="329"/>
    </row>
    <row r="49" spans="1:71" x14ac:dyDescent="0.35">
      <c r="A49" s="3"/>
      <c r="B49" s="27" t="s">
        <v>51</v>
      </c>
      <c r="C49" s="71">
        <v>1300</v>
      </c>
      <c r="D49" s="54">
        <v>2732</v>
      </c>
      <c r="E49" s="54">
        <v>1663</v>
      </c>
      <c r="F49" s="54">
        <v>4116</v>
      </c>
      <c r="G49" s="54">
        <v>1595</v>
      </c>
      <c r="H49" s="54">
        <v>4329</v>
      </c>
      <c r="I49" s="54">
        <v>5538</v>
      </c>
      <c r="J49" s="54">
        <v>2079</v>
      </c>
      <c r="K49" s="54">
        <v>3733</v>
      </c>
      <c r="L49" s="54">
        <v>9187</v>
      </c>
      <c r="M49" s="54">
        <v>21593</v>
      </c>
      <c r="N49" s="72">
        <v>19193</v>
      </c>
      <c r="O49" s="357">
        <v>2572</v>
      </c>
      <c r="P49" s="196">
        <v>5057</v>
      </c>
      <c r="Q49" s="196">
        <v>5471</v>
      </c>
      <c r="R49" s="54">
        <v>5262</v>
      </c>
      <c r="S49" s="196">
        <v>133348</v>
      </c>
      <c r="T49" s="196">
        <v>164104</v>
      </c>
      <c r="U49" s="72">
        <v>118752</v>
      </c>
      <c r="V49" s="72">
        <v>83018</v>
      </c>
      <c r="W49" s="72">
        <v>120165</v>
      </c>
      <c r="X49" s="358">
        <v>193067</v>
      </c>
      <c r="Y49" s="196">
        <v>108724</v>
      </c>
      <c r="Z49" s="196">
        <v>134521</v>
      </c>
      <c r="AA49" s="196">
        <v>109685</v>
      </c>
      <c r="AB49" s="196">
        <v>101902</v>
      </c>
      <c r="AC49" s="196">
        <v>52447</v>
      </c>
      <c r="AD49" s="196">
        <v>91811</v>
      </c>
      <c r="AE49" s="196">
        <v>112242</v>
      </c>
      <c r="AF49" s="196">
        <v>130725</v>
      </c>
      <c r="AG49" s="196">
        <v>242502</v>
      </c>
      <c r="AH49" s="196">
        <v>154553</v>
      </c>
      <c r="AI49" s="196">
        <v>282046</v>
      </c>
      <c r="AJ49" s="211"/>
      <c r="AK49" s="510"/>
      <c r="AL49" s="521"/>
      <c r="AM49" s="196"/>
      <c r="AN49" s="196"/>
      <c r="AO49" s="196"/>
      <c r="AP49" s="196"/>
      <c r="AQ49" s="196"/>
      <c r="AR49" s="196"/>
      <c r="AS49" s="196"/>
      <c r="AT49" s="196"/>
      <c r="AU49" s="196"/>
      <c r="AV49" s="211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30"/>
        <v>1272</v>
      </c>
      <c r="BJ49" s="139">
        <f t="shared" si="30"/>
        <v>2325</v>
      </c>
      <c r="BK49" s="139">
        <f t="shared" si="30"/>
        <v>3808</v>
      </c>
      <c r="BL49" s="139">
        <f t="shared" si="30"/>
        <v>1146</v>
      </c>
      <c r="BM49" s="139">
        <f t="shared" si="30"/>
        <v>131753</v>
      </c>
      <c r="BN49" s="139">
        <f t="shared" si="30"/>
        <v>159775</v>
      </c>
      <c r="BO49" s="139">
        <f t="shared" si="30"/>
        <v>113214</v>
      </c>
      <c r="BP49" s="139">
        <f t="shared" si="30"/>
        <v>80939</v>
      </c>
      <c r="BQ49" s="139">
        <f t="shared" si="30"/>
        <v>116432</v>
      </c>
      <c r="BR49" s="158">
        <f t="shared" si="30"/>
        <v>183880</v>
      </c>
      <c r="BS49" s="329"/>
    </row>
    <row r="50" spans="1:71" ht="15" thickBot="1" x14ac:dyDescent="0.4">
      <c r="A50" s="3"/>
      <c r="B50" s="29" t="s">
        <v>46</v>
      </c>
      <c r="C50" s="71">
        <v>6395187</v>
      </c>
      <c r="D50" s="54">
        <v>6304195</v>
      </c>
      <c r="E50" s="54">
        <v>5208833</v>
      </c>
      <c r="F50" s="54">
        <v>4196042</v>
      </c>
      <c r="G50" s="54">
        <v>4134266</v>
      </c>
      <c r="H50" s="54">
        <v>5513445</v>
      </c>
      <c r="I50" s="54">
        <v>5864877</v>
      </c>
      <c r="J50" s="54">
        <v>4432831</v>
      </c>
      <c r="K50" s="54">
        <v>3849811</v>
      </c>
      <c r="L50" s="54">
        <v>4596603</v>
      </c>
      <c r="M50" s="54">
        <v>5850747</v>
      </c>
      <c r="N50" s="72">
        <v>6279780</v>
      </c>
      <c r="O50" s="357">
        <v>6631012</v>
      </c>
      <c r="P50" s="54">
        <v>6385724</v>
      </c>
      <c r="Q50" s="196">
        <f>SUM(Q45:Q49)</f>
        <v>4787067</v>
      </c>
      <c r="R50" s="196">
        <f>SUM(R45:R49)</f>
        <v>4652923</v>
      </c>
      <c r="S50" s="196">
        <f>SUM(S45:S49)</f>
        <v>4898387</v>
      </c>
      <c r="T50" s="196">
        <f>SUM(T45:T49)</f>
        <v>6332308</v>
      </c>
      <c r="U50" s="72">
        <v>6399900</v>
      </c>
      <c r="V50" s="72">
        <v>5084574.0000000009</v>
      </c>
      <c r="W50" s="72">
        <v>4627322</v>
      </c>
      <c r="X50" s="358">
        <f>SUM(X45:X49)</f>
        <v>3991795</v>
      </c>
      <c r="Y50" s="196">
        <v>5070521</v>
      </c>
      <c r="Z50" s="196">
        <v>5900314</v>
      </c>
      <c r="AA50" s="196">
        <v>5406121</v>
      </c>
      <c r="AB50" s="196">
        <v>6363271</v>
      </c>
      <c r="AC50" s="196">
        <v>4162802</v>
      </c>
      <c r="AD50" s="196">
        <f>SUM(AD45:AD49)</f>
        <v>3684932</v>
      </c>
      <c r="AE50" s="196">
        <f>SUM(AE45:AE49)</f>
        <v>4859988</v>
      </c>
      <c r="AF50" s="196">
        <f t="shared" ref="AF50:AG50" si="31">SUM(AF45:AF49)</f>
        <v>5210044</v>
      </c>
      <c r="AG50" s="196">
        <f t="shared" si="31"/>
        <v>5456248</v>
      </c>
      <c r="AH50" s="196">
        <v>5136877</v>
      </c>
      <c r="AI50" s="196">
        <f t="shared" ref="AI50" si="32">SUM(AI45:AI49)</f>
        <v>4898754</v>
      </c>
      <c r="AJ50" s="211">
        <v>4467165.0000000009</v>
      </c>
      <c r="AK50" s="510">
        <v>5521047.0000000009</v>
      </c>
      <c r="AL50" s="521">
        <f t="shared" ref="AL50" si="33">SUM(AL45:AL49)</f>
        <v>8107621</v>
      </c>
      <c r="AM50" s="196">
        <v>6477980</v>
      </c>
      <c r="AN50" s="196">
        <v>7918601</v>
      </c>
      <c r="AO50" s="196">
        <v>5752746</v>
      </c>
      <c r="AP50" s="196">
        <f t="shared" ref="AP50" si="34">SUM(AP45:AP49)</f>
        <v>3818994</v>
      </c>
      <c r="AQ50" s="196">
        <v>4237326</v>
      </c>
      <c r="AR50" s="196">
        <v>6633837</v>
      </c>
      <c r="AS50" s="196">
        <v>8104284</v>
      </c>
      <c r="AT50" s="196">
        <v>6990953</v>
      </c>
      <c r="AU50" s="196">
        <v>5141126</v>
      </c>
      <c r="AV50" s="211">
        <v>5231578</v>
      </c>
      <c r="AW50" s="534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30"/>
        <v>235825</v>
      </c>
      <c r="BJ50" s="139">
        <f t="shared" si="30"/>
        <v>81529</v>
      </c>
      <c r="BK50" s="139">
        <f t="shared" si="30"/>
        <v>-421766</v>
      </c>
      <c r="BL50" s="139">
        <f t="shared" si="30"/>
        <v>456881</v>
      </c>
      <c r="BM50" s="139">
        <f t="shared" si="30"/>
        <v>764121</v>
      </c>
      <c r="BN50" s="139">
        <f t="shared" si="30"/>
        <v>818863</v>
      </c>
      <c r="BO50" s="139">
        <f t="shared" si="30"/>
        <v>535023</v>
      </c>
      <c r="BP50" s="139">
        <f t="shared" si="30"/>
        <v>651743.00000000093</v>
      </c>
      <c r="BQ50" s="139">
        <f t="shared" si="30"/>
        <v>777511</v>
      </c>
      <c r="BR50" s="158">
        <f t="shared" si="30"/>
        <v>-604808</v>
      </c>
      <c r="BS50" s="329"/>
    </row>
    <row r="51" spans="1:71" x14ac:dyDescent="0.35">
      <c r="A51" s="3">
        <v>7</v>
      </c>
      <c r="B51" s="34" t="s">
        <v>34</v>
      </c>
      <c r="C51" s="71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72"/>
      <c r="O51" s="357"/>
      <c r="P51" s="54"/>
      <c r="Q51" s="196"/>
      <c r="R51" s="54"/>
      <c r="S51" s="196"/>
      <c r="T51" s="54"/>
      <c r="U51" s="72"/>
      <c r="V51" s="72"/>
      <c r="W51" s="72"/>
      <c r="X51" s="358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211"/>
      <c r="AK51" s="510"/>
      <c r="AL51" s="521"/>
      <c r="AM51" s="196"/>
      <c r="AN51" s="196"/>
      <c r="AO51" s="196"/>
      <c r="AP51" s="196"/>
      <c r="AQ51" s="196"/>
      <c r="AR51" s="196"/>
      <c r="AS51" s="196"/>
      <c r="AT51" s="196"/>
      <c r="AU51" s="196"/>
      <c r="AV51" s="211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  <c r="BS51" s="329"/>
    </row>
    <row r="52" spans="1:71" x14ac:dyDescent="0.35">
      <c r="A52" s="3"/>
      <c r="B52" s="27" t="s">
        <v>41</v>
      </c>
      <c r="C52" s="71">
        <v>857241</v>
      </c>
      <c r="D52" s="54">
        <v>1104121</v>
      </c>
      <c r="E52" s="54">
        <v>966092</v>
      </c>
      <c r="F52" s="54">
        <v>669938</v>
      </c>
      <c r="G52" s="54">
        <v>647391</v>
      </c>
      <c r="H52" s="54">
        <v>539100</v>
      </c>
      <c r="I52" s="54">
        <v>648992</v>
      </c>
      <c r="J52" s="54">
        <v>620934</v>
      </c>
      <c r="K52" s="54">
        <v>701274</v>
      </c>
      <c r="L52" s="54">
        <v>716460</v>
      </c>
      <c r="M52" s="54">
        <v>620952</v>
      </c>
      <c r="N52" s="72">
        <v>647876</v>
      </c>
      <c r="O52" s="357">
        <v>1159119</v>
      </c>
      <c r="P52" s="196">
        <v>1494466</v>
      </c>
      <c r="Q52" s="196">
        <v>1347139</v>
      </c>
      <c r="R52" s="54">
        <v>1311307</v>
      </c>
      <c r="S52" s="196">
        <v>1154205</v>
      </c>
      <c r="T52" s="196">
        <v>1287360</v>
      </c>
      <c r="U52" s="72">
        <v>1671331</v>
      </c>
      <c r="V52" s="72">
        <v>1830700</v>
      </c>
      <c r="W52" s="72">
        <v>1483447</v>
      </c>
      <c r="X52" s="358">
        <v>1308140</v>
      </c>
      <c r="Y52" s="196">
        <v>950391</v>
      </c>
      <c r="Z52" s="196">
        <v>1245314</v>
      </c>
      <c r="AA52" s="196">
        <v>1875365</v>
      </c>
      <c r="AB52" s="196">
        <v>1604267</v>
      </c>
      <c r="AC52" s="196">
        <v>1623463</v>
      </c>
      <c r="AD52" s="196">
        <v>1413718</v>
      </c>
      <c r="AE52" s="196">
        <v>1111235</v>
      </c>
      <c r="AF52" s="196">
        <v>1222336</v>
      </c>
      <c r="AG52" s="196">
        <v>1107128</v>
      </c>
      <c r="AH52" s="196">
        <v>986266</v>
      </c>
      <c r="AI52" s="196">
        <v>1247980</v>
      </c>
      <c r="AJ52" s="211">
        <v>772711</v>
      </c>
      <c r="AK52" s="510">
        <v>788170</v>
      </c>
      <c r="AL52" s="521">
        <v>1012531</v>
      </c>
      <c r="AM52" s="196">
        <v>1362230</v>
      </c>
      <c r="AN52" s="196">
        <v>1199313</v>
      </c>
      <c r="AO52" s="196">
        <v>1690902</v>
      </c>
      <c r="AP52" s="196">
        <v>1346867</v>
      </c>
      <c r="AQ52" s="196">
        <v>741148</v>
      </c>
      <c r="AR52" s="196">
        <v>735060</v>
      </c>
      <c r="AS52" s="196">
        <v>1056102</v>
      </c>
      <c r="AT52" s="196">
        <v>1441274</v>
      </c>
      <c r="AU52" s="196">
        <v>1283163</v>
      </c>
      <c r="AV52" s="211">
        <v>948133</v>
      </c>
      <c r="AW52" s="534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35">O52-C52</f>
        <v>301878</v>
      </c>
      <c r="BJ52" s="139">
        <f t="shared" si="35"/>
        <v>390345</v>
      </c>
      <c r="BK52" s="139">
        <f t="shared" si="35"/>
        <v>381047</v>
      </c>
      <c r="BL52" s="139">
        <f t="shared" si="35"/>
        <v>641369</v>
      </c>
      <c r="BM52" s="139">
        <f t="shared" si="35"/>
        <v>506814</v>
      </c>
      <c r="BN52" s="139">
        <f t="shared" si="35"/>
        <v>748260</v>
      </c>
      <c r="BO52" s="139">
        <f t="shared" si="35"/>
        <v>1022339</v>
      </c>
      <c r="BP52" s="139">
        <f t="shared" si="35"/>
        <v>1209766</v>
      </c>
      <c r="BQ52" s="139">
        <f t="shared" si="35"/>
        <v>782173</v>
      </c>
      <c r="BR52" s="158">
        <f t="shared" si="35"/>
        <v>591680</v>
      </c>
      <c r="BS52" s="329"/>
    </row>
    <row r="53" spans="1:71" x14ac:dyDescent="0.35">
      <c r="A53" s="3"/>
      <c r="B53" s="27" t="s">
        <v>42</v>
      </c>
      <c r="C53" s="71">
        <v>1644124</v>
      </c>
      <c r="D53" s="54">
        <v>1839764</v>
      </c>
      <c r="E53" s="54">
        <v>1425210</v>
      </c>
      <c r="F53" s="54">
        <v>945552</v>
      </c>
      <c r="G53" s="54">
        <v>887692</v>
      </c>
      <c r="H53" s="54">
        <v>783413</v>
      </c>
      <c r="I53" s="54">
        <v>1014350</v>
      </c>
      <c r="J53" s="54">
        <v>1035232</v>
      </c>
      <c r="K53" s="54">
        <v>985046</v>
      </c>
      <c r="L53" s="54">
        <v>945683</v>
      </c>
      <c r="M53" s="54">
        <v>1104043</v>
      </c>
      <c r="N53" s="72">
        <v>1253314</v>
      </c>
      <c r="O53" s="357">
        <v>1725948</v>
      </c>
      <c r="P53" s="196">
        <v>1783852</v>
      </c>
      <c r="Q53" s="196">
        <v>1447654</v>
      </c>
      <c r="R53" s="54">
        <v>1384674</v>
      </c>
      <c r="S53" s="196">
        <v>1204203</v>
      </c>
      <c r="T53" s="196">
        <v>1316505</v>
      </c>
      <c r="U53" s="72">
        <v>1652132</v>
      </c>
      <c r="V53" s="72">
        <v>1738614</v>
      </c>
      <c r="W53" s="72">
        <v>1315841</v>
      </c>
      <c r="X53" s="358">
        <v>1178295</v>
      </c>
      <c r="Y53" s="196">
        <v>952519</v>
      </c>
      <c r="Z53" s="196">
        <v>1297331</v>
      </c>
      <c r="AA53" s="196">
        <v>2007773</v>
      </c>
      <c r="AB53" s="196">
        <v>1577016</v>
      </c>
      <c r="AC53" s="196">
        <v>1593461</v>
      </c>
      <c r="AD53" s="196">
        <v>1391453</v>
      </c>
      <c r="AE53" s="196">
        <v>1153150</v>
      </c>
      <c r="AF53" s="196">
        <v>1406734</v>
      </c>
      <c r="AG53" s="196">
        <v>1315093</v>
      </c>
      <c r="AH53" s="196">
        <v>1164071</v>
      </c>
      <c r="AI53" s="196">
        <v>1353547</v>
      </c>
      <c r="AJ53" s="211">
        <v>1023622</v>
      </c>
      <c r="AK53" s="510">
        <v>1133642</v>
      </c>
      <c r="AL53" s="521">
        <v>1440225</v>
      </c>
      <c r="AM53" s="196">
        <v>1821320</v>
      </c>
      <c r="AN53" s="196">
        <v>1558816</v>
      </c>
      <c r="AO53" s="196">
        <v>1871261</v>
      </c>
      <c r="AP53" s="196">
        <v>1604641</v>
      </c>
      <c r="AQ53" s="196">
        <v>1116834</v>
      </c>
      <c r="AR53" s="196">
        <v>1270832</v>
      </c>
      <c r="AS53" s="196">
        <v>1557784</v>
      </c>
      <c r="AT53" s="196">
        <v>1923569</v>
      </c>
      <c r="AU53" s="196">
        <v>1675105</v>
      </c>
      <c r="AV53" s="211">
        <v>1432201</v>
      </c>
      <c r="AW53" s="534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35"/>
        <v>81824</v>
      </c>
      <c r="BJ53" s="139">
        <f t="shared" si="35"/>
        <v>-55912</v>
      </c>
      <c r="BK53" s="139">
        <f t="shared" si="35"/>
        <v>22444</v>
      </c>
      <c r="BL53" s="139">
        <f t="shared" si="35"/>
        <v>439122</v>
      </c>
      <c r="BM53" s="139">
        <f t="shared" si="35"/>
        <v>316511</v>
      </c>
      <c r="BN53" s="139">
        <f t="shared" si="35"/>
        <v>533092</v>
      </c>
      <c r="BO53" s="139">
        <f t="shared" si="35"/>
        <v>637782</v>
      </c>
      <c r="BP53" s="139">
        <f t="shared" si="35"/>
        <v>703382</v>
      </c>
      <c r="BQ53" s="139">
        <f t="shared" si="35"/>
        <v>330795</v>
      </c>
      <c r="BR53" s="158">
        <f t="shared" si="35"/>
        <v>232612</v>
      </c>
      <c r="BS53" s="329"/>
    </row>
    <row r="54" spans="1:71" x14ac:dyDescent="0.35">
      <c r="A54" s="3"/>
      <c r="B54" s="27" t="s">
        <v>43</v>
      </c>
      <c r="C54" s="71">
        <v>221538.54943988708</v>
      </c>
      <c r="D54" s="54">
        <v>320995.93846153846</v>
      </c>
      <c r="E54" s="54">
        <v>322289.37213107507</v>
      </c>
      <c r="F54" s="54">
        <v>194194.59178807947</v>
      </c>
      <c r="G54" s="54">
        <v>166367.38525386315</v>
      </c>
      <c r="H54" s="54">
        <v>224303.10698988827</v>
      </c>
      <c r="I54" s="54">
        <v>177309.00484304142</v>
      </c>
      <c r="J54" s="54">
        <v>175895.88551833291</v>
      </c>
      <c r="K54" s="54">
        <v>174494.66973163222</v>
      </c>
      <c r="L54" s="54">
        <v>147326.26320887636</v>
      </c>
      <c r="M54" s="54">
        <v>184665.0266561445</v>
      </c>
      <c r="N54" s="72">
        <v>116770.63684210526</v>
      </c>
      <c r="O54" s="357">
        <v>493428.15251785947</v>
      </c>
      <c r="P54" s="196">
        <v>687388.3219691983</v>
      </c>
      <c r="Q54" s="196">
        <v>885502.74463971879</v>
      </c>
      <c r="R54" s="54">
        <v>679792.8362603758</v>
      </c>
      <c r="S54" s="196">
        <v>483831.80602225615</v>
      </c>
      <c r="T54" s="196">
        <v>511069.36204564298</v>
      </c>
      <c r="U54" s="72">
        <v>518485.5439756416</v>
      </c>
      <c r="V54" s="72">
        <v>445569.42681607755</v>
      </c>
      <c r="W54" s="72">
        <v>431691.71435367386</v>
      </c>
      <c r="X54" s="358">
        <v>364344.87651122623</v>
      </c>
      <c r="Y54" s="196">
        <v>281918.50990718754</v>
      </c>
      <c r="Z54" s="196">
        <v>293622.08239910315</v>
      </c>
      <c r="AA54" s="196">
        <v>322026.09219430201</v>
      </c>
      <c r="AB54" s="196">
        <v>213239.49937389352</v>
      </c>
      <c r="AC54" s="196">
        <v>262741.01354849845</v>
      </c>
      <c r="AD54" s="196">
        <v>210938.8296920695</v>
      </c>
      <c r="AE54" s="196">
        <v>4377.7544251589625</v>
      </c>
      <c r="AF54" s="196">
        <v>195079.39905668321</v>
      </c>
      <c r="AG54" s="196">
        <v>191663.45632400893</v>
      </c>
      <c r="AH54" s="196">
        <v>176007.82862046771</v>
      </c>
      <c r="AI54" s="196">
        <v>237583.13482277122</v>
      </c>
      <c r="AJ54" s="211">
        <v>329638.02095859818</v>
      </c>
      <c r="AK54" s="510">
        <v>1309551.8247888766</v>
      </c>
      <c r="AL54" s="521">
        <v>881422.27378864982</v>
      </c>
      <c r="AM54" s="196">
        <v>580568.84625212941</v>
      </c>
      <c r="AN54" s="196">
        <v>208280.13473360657</v>
      </c>
      <c r="AO54" s="196">
        <v>496224.56838062726</v>
      </c>
      <c r="AP54" s="196">
        <v>198098.73294753412</v>
      </c>
      <c r="AQ54" s="196">
        <v>173850.13610199123</v>
      </c>
      <c r="AR54" s="196">
        <v>108456.83109805424</v>
      </c>
      <c r="AS54" s="196">
        <v>385545.46647973487</v>
      </c>
      <c r="AT54" s="196">
        <v>371633.10839889431</v>
      </c>
      <c r="AU54" s="196">
        <v>216918.01476218837</v>
      </c>
      <c r="AV54" s="211">
        <v>880287.39054111624</v>
      </c>
      <c r="AW54" s="534"/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35"/>
        <v>271889.60307797242</v>
      </c>
      <c r="BJ54" s="139">
        <f t="shared" si="35"/>
        <v>366392.38350765983</v>
      </c>
      <c r="BK54" s="139">
        <f t="shared" si="35"/>
        <v>563213.37250864366</v>
      </c>
      <c r="BL54" s="139">
        <f t="shared" si="35"/>
        <v>485598.24447229633</v>
      </c>
      <c r="BM54" s="139">
        <f t="shared" si="35"/>
        <v>317464.42076839297</v>
      </c>
      <c r="BN54" s="139">
        <f t="shared" si="35"/>
        <v>286766.25505575468</v>
      </c>
      <c r="BO54" s="139">
        <f t="shared" si="35"/>
        <v>341176.53913260018</v>
      </c>
      <c r="BP54" s="139">
        <f t="shared" si="35"/>
        <v>269673.54129774461</v>
      </c>
      <c r="BQ54" s="139">
        <f t="shared" si="35"/>
        <v>257197.04462204163</v>
      </c>
      <c r="BR54" s="158">
        <f t="shared" si="35"/>
        <v>217018.61330234987</v>
      </c>
      <c r="BS54" s="329"/>
    </row>
    <row r="55" spans="1:71" x14ac:dyDescent="0.35">
      <c r="A55" s="3"/>
      <c r="B55" s="27" t="s">
        <v>52</v>
      </c>
      <c r="C55" s="71">
        <v>12816.450560112904</v>
      </c>
      <c r="D55" s="54">
        <v>18268.061538461541</v>
      </c>
      <c r="E55" s="54">
        <v>18172.627868924956</v>
      </c>
      <c r="F55" s="54">
        <v>10921.40821192053</v>
      </c>
      <c r="G55" s="54">
        <v>9364.6147461368655</v>
      </c>
      <c r="H55" s="54">
        <v>12704.893010111715</v>
      </c>
      <c r="I55" s="54">
        <v>10273.99515695857</v>
      </c>
      <c r="J55" s="54">
        <v>10038.114481667106</v>
      </c>
      <c r="K55" s="54">
        <v>10094.330268367796</v>
      </c>
      <c r="L55" s="54">
        <v>8232.7367911236342</v>
      </c>
      <c r="M55" s="54">
        <v>10543.973343855496</v>
      </c>
      <c r="N55" s="72">
        <v>6624.363157894737</v>
      </c>
      <c r="O55" s="357">
        <v>27945.847482140511</v>
      </c>
      <c r="P55" s="196">
        <v>37834.678030801631</v>
      </c>
      <c r="Q55" s="196">
        <v>48679.255360281189</v>
      </c>
      <c r="R55" s="54">
        <v>37841.163739624288</v>
      </c>
      <c r="S55" s="196">
        <v>26737.193977743857</v>
      </c>
      <c r="T55" s="196">
        <v>28115.637954357026</v>
      </c>
      <c r="U55" s="72">
        <v>29106.456024358416</v>
      </c>
      <c r="V55" s="72">
        <v>25044.573183922468</v>
      </c>
      <c r="W55" s="72">
        <v>24045.285646326171</v>
      </c>
      <c r="X55" s="358">
        <v>20400.123488773748</v>
      </c>
      <c r="Y55" s="196">
        <v>15442.490092812433</v>
      </c>
      <c r="Z55" s="196">
        <v>16232.917600896861</v>
      </c>
      <c r="AA55" s="196">
        <v>18058.907805698029</v>
      </c>
      <c r="AB55" s="196">
        <v>11878.500626106483</v>
      </c>
      <c r="AC55" s="196">
        <v>14788.986451501552</v>
      </c>
      <c r="AD55" s="196">
        <v>11913.170307930501</v>
      </c>
      <c r="AE55" s="196">
        <v>244.24557484103798</v>
      </c>
      <c r="AF55" s="196">
        <v>10711.600943316769</v>
      </c>
      <c r="AG55" s="196">
        <v>10659.543675991075</v>
      </c>
      <c r="AH55" s="196">
        <v>9790.1713795322885</v>
      </c>
      <c r="AI55" s="196">
        <v>13005.865177228787</v>
      </c>
      <c r="AJ55" s="211">
        <v>18289.979041401821</v>
      </c>
      <c r="AK55" s="510">
        <v>71882.175211123438</v>
      </c>
      <c r="AL55" s="521">
        <v>47429.726211350127</v>
      </c>
      <c r="AM55" s="196">
        <v>31544.153747870529</v>
      </c>
      <c r="AN55" s="196">
        <v>11275.865266393443</v>
      </c>
      <c r="AO55" s="196">
        <v>26945.431619372735</v>
      </c>
      <c r="AP55" s="196">
        <v>10678.267052465852</v>
      </c>
      <c r="AQ55" s="196">
        <v>9407.8638980087835</v>
      </c>
      <c r="AR55" s="196">
        <v>5937.1689019457572</v>
      </c>
      <c r="AS55" s="196">
        <v>20984.533520265104</v>
      </c>
      <c r="AT55" s="196">
        <v>20177.891601105679</v>
      </c>
      <c r="AU55" s="196">
        <v>11884.985237811623</v>
      </c>
      <c r="AV55" s="211">
        <v>47808.609458883679</v>
      </c>
      <c r="AW55" s="534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35"/>
        <v>15129.396922027607</v>
      </c>
      <c r="BJ55" s="139">
        <f t="shared" si="35"/>
        <v>19566.61649234009</v>
      </c>
      <c r="BK55" s="139">
        <f t="shared" si="35"/>
        <v>30506.627491356234</v>
      </c>
      <c r="BL55" s="139">
        <f t="shared" si="35"/>
        <v>26919.755527703757</v>
      </c>
      <c r="BM55" s="139">
        <f t="shared" si="35"/>
        <v>17372.579231606993</v>
      </c>
      <c r="BN55" s="139">
        <f t="shared" si="35"/>
        <v>15410.744944245311</v>
      </c>
      <c r="BO55" s="139">
        <f t="shared" si="35"/>
        <v>18832.460867399845</v>
      </c>
      <c r="BP55" s="139">
        <f t="shared" si="35"/>
        <v>15006.458702255362</v>
      </c>
      <c r="BQ55" s="139">
        <f t="shared" si="35"/>
        <v>13950.955377958375</v>
      </c>
      <c r="BR55" s="158">
        <f t="shared" si="35"/>
        <v>12167.386697650114</v>
      </c>
      <c r="BS55" s="329"/>
    </row>
    <row r="56" spans="1:71" x14ac:dyDescent="0.35">
      <c r="A56" s="3"/>
      <c r="B56" s="27" t="s">
        <v>51</v>
      </c>
      <c r="C56" s="71">
        <v>57</v>
      </c>
      <c r="D56" s="54">
        <v>0</v>
      </c>
      <c r="E56" s="54">
        <v>51</v>
      </c>
      <c r="F56" s="54">
        <v>383</v>
      </c>
      <c r="G56" s="54">
        <v>36</v>
      </c>
      <c r="H56" s="54">
        <v>225</v>
      </c>
      <c r="I56" s="54">
        <v>36</v>
      </c>
      <c r="J56" s="54">
        <v>36</v>
      </c>
      <c r="K56" s="54">
        <v>308</v>
      </c>
      <c r="L56" s="54">
        <v>36</v>
      </c>
      <c r="M56" s="54">
        <v>6673</v>
      </c>
      <c r="N56" s="72">
        <v>218</v>
      </c>
      <c r="O56" s="357">
        <v>223</v>
      </c>
      <c r="P56" s="196">
        <v>283</v>
      </c>
      <c r="Q56" s="196">
        <v>1403</v>
      </c>
      <c r="R56" s="54">
        <v>3911</v>
      </c>
      <c r="S56" s="196">
        <v>52913</v>
      </c>
      <c r="T56" s="196">
        <v>49697</v>
      </c>
      <c r="U56" s="72">
        <v>49845</v>
      </c>
      <c r="V56" s="72">
        <v>46503</v>
      </c>
      <c r="W56" s="72">
        <v>43404</v>
      </c>
      <c r="X56" s="358">
        <v>47088</v>
      </c>
      <c r="Y56" s="196">
        <v>38988</v>
      </c>
      <c r="Z56" s="196">
        <v>28644</v>
      </c>
      <c r="AA56" s="196">
        <v>47682</v>
      </c>
      <c r="AB56" s="196">
        <v>9355</v>
      </c>
      <c r="AC56" s="196">
        <v>52461</v>
      </c>
      <c r="AD56" s="196">
        <v>31968</v>
      </c>
      <c r="AE56" s="196">
        <v>30636</v>
      </c>
      <c r="AF56" s="196">
        <v>46316</v>
      </c>
      <c r="AG56" s="196">
        <v>39535</v>
      </c>
      <c r="AH56" s="196">
        <v>72680</v>
      </c>
      <c r="AI56" s="196">
        <v>43064</v>
      </c>
      <c r="AJ56" s="211"/>
      <c r="AK56" s="510"/>
      <c r="AL56" s="521"/>
      <c r="AM56" s="196"/>
      <c r="AN56" s="196"/>
      <c r="AO56" s="196"/>
      <c r="AP56" s="196"/>
      <c r="AQ56" s="196"/>
      <c r="AR56" s="196"/>
      <c r="AS56" s="196"/>
      <c r="AT56" s="196"/>
      <c r="AU56" s="196"/>
      <c r="AV56" s="211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35"/>
        <v>166</v>
      </c>
      <c r="BJ56" s="139">
        <f t="shared" si="35"/>
        <v>283</v>
      </c>
      <c r="BK56" s="139">
        <f t="shared" si="35"/>
        <v>1352</v>
      </c>
      <c r="BL56" s="139">
        <f t="shared" si="35"/>
        <v>3528</v>
      </c>
      <c r="BM56" s="139">
        <f t="shared" si="35"/>
        <v>52877</v>
      </c>
      <c r="BN56" s="139">
        <f t="shared" si="35"/>
        <v>49472</v>
      </c>
      <c r="BO56" s="139">
        <f t="shared" si="35"/>
        <v>49809</v>
      </c>
      <c r="BP56" s="139">
        <f t="shared" si="35"/>
        <v>46467</v>
      </c>
      <c r="BQ56" s="139">
        <f t="shared" si="35"/>
        <v>43096</v>
      </c>
      <c r="BR56" s="158">
        <f t="shared" si="35"/>
        <v>47052</v>
      </c>
      <c r="BS56" s="329"/>
    </row>
    <row r="57" spans="1:71" ht="15" thickBot="1" x14ac:dyDescent="0.4">
      <c r="A57" s="3"/>
      <c r="B57" s="29" t="s">
        <v>46</v>
      </c>
      <c r="C57" s="71">
        <v>2735777</v>
      </c>
      <c r="D57" s="54">
        <v>3283149</v>
      </c>
      <c r="E57" s="54">
        <v>2731815</v>
      </c>
      <c r="F57" s="54">
        <v>1820989.0000000002</v>
      </c>
      <c r="G57" s="54">
        <v>1710851</v>
      </c>
      <c r="H57" s="54">
        <v>1559746</v>
      </c>
      <c r="I57" s="54">
        <v>1850960.9999999998</v>
      </c>
      <c r="J57" s="54">
        <v>1842136</v>
      </c>
      <c r="K57" s="54">
        <v>1871217.0000000002</v>
      </c>
      <c r="L57" s="54">
        <v>1817738</v>
      </c>
      <c r="M57" s="54">
        <v>1926877</v>
      </c>
      <c r="N57" s="72">
        <v>2024803</v>
      </c>
      <c r="O57" s="357">
        <v>3406664</v>
      </c>
      <c r="P57" s="54">
        <v>4003823.9999999995</v>
      </c>
      <c r="Q57" s="196">
        <f>SUM(Q52:Q56)</f>
        <v>3730378</v>
      </c>
      <c r="R57" s="196">
        <f>SUM(R52:R56)</f>
        <v>3417526</v>
      </c>
      <c r="S57" s="196">
        <f>SUM(S52:S56)</f>
        <v>2921890</v>
      </c>
      <c r="T57" s="196">
        <f>SUM(T52:T56)</f>
        <v>3192747</v>
      </c>
      <c r="U57" s="72">
        <v>3920900</v>
      </c>
      <c r="V57" s="72">
        <v>4086431</v>
      </c>
      <c r="W57" s="72">
        <v>3298429.0000000005</v>
      </c>
      <c r="X57" s="358">
        <f>SUM(X52:X56)</f>
        <v>2918268</v>
      </c>
      <c r="Y57" s="196">
        <v>2239259</v>
      </c>
      <c r="Z57" s="196">
        <v>2881144</v>
      </c>
      <c r="AA57" s="196">
        <v>4270905</v>
      </c>
      <c r="AB57" s="196">
        <v>3415756</v>
      </c>
      <c r="AC57" s="196">
        <v>3546915</v>
      </c>
      <c r="AD57" s="196">
        <f>SUM(AD52:AD56)</f>
        <v>3059991</v>
      </c>
      <c r="AE57" s="196">
        <f>SUM(AE52:AE56)</f>
        <v>2299643</v>
      </c>
      <c r="AF57" s="196">
        <f t="shared" ref="AF57:AG57" si="36">SUM(AF52:AF56)</f>
        <v>2881177</v>
      </c>
      <c r="AG57" s="196">
        <f t="shared" si="36"/>
        <v>2664079</v>
      </c>
      <c r="AH57" s="196">
        <v>2408815</v>
      </c>
      <c r="AI57" s="196">
        <f t="shared" ref="AI57" si="37">SUM(AI52:AI56)</f>
        <v>2895180</v>
      </c>
      <c r="AJ57" s="211">
        <v>2144261</v>
      </c>
      <c r="AK57" s="510">
        <v>3303246.0000000005</v>
      </c>
      <c r="AL57" s="521">
        <f t="shared" ref="AL57" si="38">SUM(AL52:AL56)</f>
        <v>3381607.9999999995</v>
      </c>
      <c r="AM57" s="196">
        <v>3795663</v>
      </c>
      <c r="AN57" s="196">
        <v>2977685</v>
      </c>
      <c r="AO57" s="196">
        <v>4085333</v>
      </c>
      <c r="AP57" s="196">
        <f t="shared" ref="AP57" si="39">SUM(AP52:AP56)</f>
        <v>3160285</v>
      </c>
      <c r="AQ57" s="196">
        <v>2041240</v>
      </c>
      <c r="AR57" s="196">
        <v>2120286</v>
      </c>
      <c r="AS57" s="196">
        <v>3020416</v>
      </c>
      <c r="AT57" s="196">
        <v>3756654</v>
      </c>
      <c r="AU57" s="196">
        <v>3187071</v>
      </c>
      <c r="AV57" s="211">
        <v>3308430</v>
      </c>
      <c r="AW57" s="534"/>
      <c r="AX57" s="196"/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35"/>
        <v>670887</v>
      </c>
      <c r="BJ57" s="139">
        <f t="shared" si="35"/>
        <v>720674.99999999953</v>
      </c>
      <c r="BK57" s="139">
        <f t="shared" si="35"/>
        <v>998563</v>
      </c>
      <c r="BL57" s="139">
        <f t="shared" si="35"/>
        <v>1596536.9999999998</v>
      </c>
      <c r="BM57" s="139">
        <f t="shared" si="35"/>
        <v>1211039</v>
      </c>
      <c r="BN57" s="139">
        <f t="shared" si="35"/>
        <v>1633001</v>
      </c>
      <c r="BO57" s="139">
        <f t="shared" si="35"/>
        <v>2069939.0000000002</v>
      </c>
      <c r="BP57" s="139">
        <f t="shared" si="35"/>
        <v>2244295</v>
      </c>
      <c r="BQ57" s="139">
        <f t="shared" si="35"/>
        <v>1427212.0000000002</v>
      </c>
      <c r="BR57" s="158">
        <f t="shared" si="35"/>
        <v>1100530</v>
      </c>
      <c r="BS57" s="329"/>
    </row>
    <row r="58" spans="1:71" x14ac:dyDescent="0.35">
      <c r="A58" s="3">
        <v>8</v>
      </c>
      <c r="B58" s="34" t="s">
        <v>35</v>
      </c>
      <c r="C58" s="71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72"/>
      <c r="O58" s="357"/>
      <c r="P58" s="54"/>
      <c r="Q58" s="196"/>
      <c r="R58" s="54"/>
      <c r="S58" s="196"/>
      <c r="T58" s="54"/>
      <c r="U58" s="72"/>
      <c r="V58" s="72"/>
      <c r="W58" s="72"/>
      <c r="X58" s="358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211"/>
      <c r="AK58" s="510"/>
      <c r="AL58" s="521"/>
      <c r="AM58" s="196"/>
      <c r="AN58" s="196"/>
      <c r="AO58" s="196"/>
      <c r="AP58" s="196"/>
      <c r="AQ58" s="196"/>
      <c r="AR58" s="196"/>
      <c r="AS58" s="196"/>
      <c r="AT58" s="196"/>
      <c r="AU58" s="196"/>
      <c r="AV58" s="211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  <c r="BS58" s="329"/>
    </row>
    <row r="59" spans="1:71" x14ac:dyDescent="0.35">
      <c r="A59" s="3"/>
      <c r="B59" s="27" t="s">
        <v>41</v>
      </c>
      <c r="C59" s="71">
        <v>2837915</v>
      </c>
      <c r="D59" s="54">
        <v>3056978</v>
      </c>
      <c r="E59" s="54">
        <v>3167558</v>
      </c>
      <c r="F59" s="54">
        <v>3157518</v>
      </c>
      <c r="G59" s="54">
        <v>2496505</v>
      </c>
      <c r="H59" s="54">
        <v>2725523</v>
      </c>
      <c r="I59" s="54">
        <v>2555472</v>
      </c>
      <c r="J59" s="54">
        <v>2348306</v>
      </c>
      <c r="K59" s="54">
        <v>2531290</v>
      </c>
      <c r="L59" s="54">
        <v>2574513</v>
      </c>
      <c r="M59" s="54">
        <v>2532611</v>
      </c>
      <c r="N59" s="72">
        <v>2528619</v>
      </c>
      <c r="O59" s="357">
        <v>2785666</v>
      </c>
      <c r="P59" s="196">
        <v>3309174</v>
      </c>
      <c r="Q59" s="196">
        <v>3989122</v>
      </c>
      <c r="R59" s="54">
        <v>4166559</v>
      </c>
      <c r="S59" s="196">
        <v>4462905</v>
      </c>
      <c r="T59" s="196">
        <v>4936946</v>
      </c>
      <c r="U59" s="72">
        <v>5391298</v>
      </c>
      <c r="V59" s="72">
        <v>6044948</v>
      </c>
      <c r="W59" s="72">
        <v>6791057</v>
      </c>
      <c r="X59" s="358">
        <v>7200961</v>
      </c>
      <c r="Y59" s="196">
        <v>7380905</v>
      </c>
      <c r="Z59" s="196">
        <v>7417240</v>
      </c>
      <c r="AA59" s="196">
        <v>7655770</v>
      </c>
      <c r="AB59" s="196">
        <v>8406520</v>
      </c>
      <c r="AC59" s="196">
        <v>8997656</v>
      </c>
      <c r="AD59" s="196">
        <v>9365246</v>
      </c>
      <c r="AE59" s="196">
        <v>8991685</v>
      </c>
      <c r="AF59" s="196">
        <v>8187283</v>
      </c>
      <c r="AG59" s="196">
        <v>7537778</v>
      </c>
      <c r="AH59" s="196">
        <v>7221801</v>
      </c>
      <c r="AI59" s="196">
        <v>6662711</v>
      </c>
      <c r="AJ59" s="211">
        <v>6006818</v>
      </c>
      <c r="AK59" s="510">
        <v>5600514</v>
      </c>
      <c r="AL59" s="521">
        <v>5400707</v>
      </c>
      <c r="AM59" s="196">
        <v>5593671</v>
      </c>
      <c r="AN59" s="196">
        <v>5714775</v>
      </c>
      <c r="AO59" s="196">
        <v>6075827</v>
      </c>
      <c r="AP59" s="196">
        <v>5978163</v>
      </c>
      <c r="AQ59" s="196">
        <v>5697533</v>
      </c>
      <c r="AR59" s="196">
        <v>5136659</v>
      </c>
      <c r="AS59" s="196">
        <v>4761283</v>
      </c>
      <c r="AT59" s="196">
        <v>4884590</v>
      </c>
      <c r="AU59" s="196">
        <v>4963673</v>
      </c>
      <c r="AV59" s="211">
        <v>5105665</v>
      </c>
      <c r="AW59" s="534"/>
      <c r="AX59" s="196"/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40">O59-C59</f>
        <v>-52249</v>
      </c>
      <c r="BJ59" s="139">
        <f t="shared" si="40"/>
        <v>252196</v>
      </c>
      <c r="BK59" s="139">
        <f t="shared" si="40"/>
        <v>821564</v>
      </c>
      <c r="BL59" s="139">
        <f t="shared" si="40"/>
        <v>1009041</v>
      </c>
      <c r="BM59" s="139">
        <f t="shared" si="40"/>
        <v>1966400</v>
      </c>
      <c r="BN59" s="139">
        <f t="shared" si="40"/>
        <v>2211423</v>
      </c>
      <c r="BO59" s="139">
        <f t="shared" si="40"/>
        <v>2835826</v>
      </c>
      <c r="BP59" s="139">
        <f t="shared" si="40"/>
        <v>3696642</v>
      </c>
      <c r="BQ59" s="139">
        <f t="shared" si="40"/>
        <v>4259767</v>
      </c>
      <c r="BR59" s="158">
        <f t="shared" si="40"/>
        <v>4626448</v>
      </c>
      <c r="BS59" s="329"/>
    </row>
    <row r="60" spans="1:71" x14ac:dyDescent="0.35">
      <c r="A60" s="3"/>
      <c r="B60" s="27" t="s">
        <v>42</v>
      </c>
      <c r="C60" s="71">
        <v>17606258</v>
      </c>
      <c r="D60" s="54">
        <v>18531363</v>
      </c>
      <c r="E60" s="54">
        <v>18941190</v>
      </c>
      <c r="F60" s="54">
        <v>19203299</v>
      </c>
      <c r="G60" s="54">
        <v>18492087</v>
      </c>
      <c r="H60" s="54">
        <v>18567405</v>
      </c>
      <c r="I60" s="54">
        <v>17590347</v>
      </c>
      <c r="J60" s="54">
        <v>17263385</v>
      </c>
      <c r="K60" s="54">
        <v>17163723</v>
      </c>
      <c r="L60" s="54">
        <v>17305423</v>
      </c>
      <c r="M60" s="54">
        <v>17403031</v>
      </c>
      <c r="N60" s="72">
        <v>17625556</v>
      </c>
      <c r="O60" s="357">
        <v>18219539</v>
      </c>
      <c r="P60" s="196">
        <v>19035452</v>
      </c>
      <c r="Q60" s="196">
        <v>19440077</v>
      </c>
      <c r="R60" s="54">
        <v>19752734</v>
      </c>
      <c r="S60" s="196">
        <v>20169049</v>
      </c>
      <c r="T60" s="196">
        <v>20600556</v>
      </c>
      <c r="U60" s="72">
        <v>21072567</v>
      </c>
      <c r="V60" s="72">
        <v>21836325</v>
      </c>
      <c r="W60" s="72">
        <v>22650471</v>
      </c>
      <c r="X60" s="358">
        <v>23214789</v>
      </c>
      <c r="Y60" s="196">
        <v>23497868</v>
      </c>
      <c r="Z60" s="196">
        <v>23718472</v>
      </c>
      <c r="AA60" s="196">
        <v>24007782</v>
      </c>
      <c r="AB60" s="196">
        <v>25032343</v>
      </c>
      <c r="AC60" s="196">
        <v>25670628</v>
      </c>
      <c r="AD60" s="196">
        <v>26331906</v>
      </c>
      <c r="AE60" s="196">
        <v>26647079</v>
      </c>
      <c r="AF60" s="196">
        <v>26358457</v>
      </c>
      <c r="AG60" s="196">
        <v>25791965</v>
      </c>
      <c r="AH60" s="196">
        <v>25599245</v>
      </c>
      <c r="AI60" s="196">
        <v>24728235</v>
      </c>
      <c r="AJ60" s="211">
        <v>23259213</v>
      </c>
      <c r="AK60" s="510">
        <v>22885911</v>
      </c>
      <c r="AL60" s="521">
        <v>22681741</v>
      </c>
      <c r="AM60" s="196">
        <v>22875029</v>
      </c>
      <c r="AN60" s="196">
        <v>23337582</v>
      </c>
      <c r="AO60" s="196">
        <v>23504859</v>
      </c>
      <c r="AP60" s="196">
        <v>23321976</v>
      </c>
      <c r="AQ60" s="196">
        <v>23194587</v>
      </c>
      <c r="AR60" s="196">
        <v>22607221</v>
      </c>
      <c r="AS60" s="196">
        <v>21796034</v>
      </c>
      <c r="AT60" s="196">
        <v>21217810</v>
      </c>
      <c r="AU60" s="196">
        <v>21437402</v>
      </c>
      <c r="AV60" s="211">
        <v>21979111</v>
      </c>
      <c r="AW60" s="534"/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40"/>
        <v>613281</v>
      </c>
      <c r="BJ60" s="139">
        <f t="shared" si="40"/>
        <v>504089</v>
      </c>
      <c r="BK60" s="139">
        <f t="shared" si="40"/>
        <v>498887</v>
      </c>
      <c r="BL60" s="139">
        <f t="shared" si="40"/>
        <v>549435</v>
      </c>
      <c r="BM60" s="139">
        <f t="shared" si="40"/>
        <v>1676962</v>
      </c>
      <c r="BN60" s="139">
        <f t="shared" si="40"/>
        <v>2033151</v>
      </c>
      <c r="BO60" s="139">
        <f t="shared" si="40"/>
        <v>3482220</v>
      </c>
      <c r="BP60" s="139">
        <f t="shared" si="40"/>
        <v>4572940</v>
      </c>
      <c r="BQ60" s="139">
        <f t="shared" si="40"/>
        <v>5486748</v>
      </c>
      <c r="BR60" s="158">
        <f t="shared" si="40"/>
        <v>5909366</v>
      </c>
      <c r="BS60" s="329"/>
    </row>
    <row r="61" spans="1:71" x14ac:dyDescent="0.35">
      <c r="A61" s="3"/>
      <c r="B61" s="27" t="s">
        <v>43</v>
      </c>
      <c r="C61" s="71">
        <v>511215.17420834431</v>
      </c>
      <c r="D61" s="54">
        <v>524900.60769230768</v>
      </c>
      <c r="E61" s="54">
        <v>634771.723521868</v>
      </c>
      <c r="F61" s="54">
        <v>660233.77748344373</v>
      </c>
      <c r="G61" s="54">
        <v>679237.55642384104</v>
      </c>
      <c r="H61" s="54">
        <v>754906.84761778603</v>
      </c>
      <c r="I61" s="54">
        <v>708298.35160480777</v>
      </c>
      <c r="J61" s="54">
        <v>748818.07509012579</v>
      </c>
      <c r="K61" s="54">
        <v>777715.96225252969</v>
      </c>
      <c r="L61" s="54">
        <v>641419.82784431137</v>
      </c>
      <c r="M61" s="54">
        <v>599059.97216011223</v>
      </c>
      <c r="N61" s="72">
        <v>558050.93789473688</v>
      </c>
      <c r="O61" s="357">
        <v>601147.35662006401</v>
      </c>
      <c r="P61" s="196">
        <v>929221.53192049486</v>
      </c>
      <c r="Q61" s="196">
        <v>1301508.4234622144</v>
      </c>
      <c r="R61" s="54">
        <v>1668171.0429445175</v>
      </c>
      <c r="S61" s="196">
        <v>1687844.4536329915</v>
      </c>
      <c r="T61" s="196">
        <v>1852852.3824235282</v>
      </c>
      <c r="U61" s="72">
        <v>1851253.3581557199</v>
      </c>
      <c r="V61" s="72">
        <v>1756100.0986890495</v>
      </c>
      <c r="W61" s="72">
        <v>1725974.01863945</v>
      </c>
      <c r="X61" s="358">
        <v>1770693.6564766839</v>
      </c>
      <c r="Y61" s="196">
        <v>1593162.2559896396</v>
      </c>
      <c r="Z61" s="196">
        <v>1379385.5711021041</v>
      </c>
      <c r="AA61" s="196">
        <v>1304804.823628292</v>
      </c>
      <c r="AB61" s="196">
        <v>1282963.5496783108</v>
      </c>
      <c r="AC61" s="196">
        <v>1254040.4300569554</v>
      </c>
      <c r="AD61" s="196">
        <v>1212099.3890848099</v>
      </c>
      <c r="AE61" s="196">
        <v>1213871.1727100876</v>
      </c>
      <c r="AF61" s="196">
        <v>1033673.1158932031</v>
      </c>
      <c r="AG61" s="196">
        <v>1129192.8745495109</v>
      </c>
      <c r="AH61" s="196">
        <v>1157272.4560394764</v>
      </c>
      <c r="AI61" s="196">
        <v>1087060.7141997851</v>
      </c>
      <c r="AJ61" s="211">
        <v>1163094.646108916</v>
      </c>
      <c r="AK61" s="510">
        <v>1094004.3687622622</v>
      </c>
      <c r="AL61" s="521">
        <v>1435388.1239789592</v>
      </c>
      <c r="AM61" s="196">
        <v>1954472.2977001704</v>
      </c>
      <c r="AN61" s="196">
        <v>2173479.2301485655</v>
      </c>
      <c r="AO61" s="196">
        <v>2017923.950160017</v>
      </c>
      <c r="AP61" s="196">
        <v>1037968.5877622229</v>
      </c>
      <c r="AQ61" s="196">
        <v>964221.36187268153</v>
      </c>
      <c r="AR61" s="196">
        <v>1055664.56644101</v>
      </c>
      <c r="AS61" s="196">
        <v>957705.82615345391</v>
      </c>
      <c r="AT61" s="196">
        <v>1384876.8435466723</v>
      </c>
      <c r="AU61" s="196">
        <v>1377053.9162341531</v>
      </c>
      <c r="AV61" s="211">
        <v>1350921.1627609713</v>
      </c>
      <c r="AW61" s="534"/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40"/>
        <v>89932.182411719696</v>
      </c>
      <c r="BJ61" s="139">
        <f t="shared" si="40"/>
        <v>404320.92422818718</v>
      </c>
      <c r="BK61" s="139">
        <f t="shared" si="40"/>
        <v>666736.69994034641</v>
      </c>
      <c r="BL61" s="139">
        <f t="shared" si="40"/>
        <v>1007937.2654610737</v>
      </c>
      <c r="BM61" s="139">
        <f t="shared" si="40"/>
        <v>1008606.8972091505</v>
      </c>
      <c r="BN61" s="139">
        <f t="shared" si="40"/>
        <v>1097945.5348057421</v>
      </c>
      <c r="BO61" s="139">
        <f t="shared" si="40"/>
        <v>1142955.0065509123</v>
      </c>
      <c r="BP61" s="139">
        <f t="shared" si="40"/>
        <v>1007282.0235989237</v>
      </c>
      <c r="BQ61" s="139">
        <f t="shared" si="40"/>
        <v>948258.05638692027</v>
      </c>
      <c r="BR61" s="158">
        <f t="shared" si="40"/>
        <v>1129273.8286323724</v>
      </c>
      <c r="BS61" s="329"/>
    </row>
    <row r="62" spans="1:71" x14ac:dyDescent="0.35">
      <c r="A62" s="3"/>
      <c r="B62" s="27" t="s">
        <v>52</v>
      </c>
      <c r="C62" s="71">
        <v>29574.825791655639</v>
      </c>
      <c r="D62" s="54">
        <v>29872.392307692309</v>
      </c>
      <c r="E62" s="54">
        <v>35792.276478132051</v>
      </c>
      <c r="F62" s="54">
        <v>37131.222516556292</v>
      </c>
      <c r="G62" s="54">
        <v>38233.443576158941</v>
      </c>
      <c r="H62" s="54">
        <v>42759.152382213979</v>
      </c>
      <c r="I62" s="54">
        <v>41041.648395192184</v>
      </c>
      <c r="J62" s="54">
        <v>42733.924909874258</v>
      </c>
      <c r="K62" s="54">
        <v>44990.037747470305</v>
      </c>
      <c r="L62" s="54">
        <v>35843.172155688619</v>
      </c>
      <c r="M62" s="54">
        <v>34205.027839887764</v>
      </c>
      <c r="N62" s="72">
        <v>31658.062105263161</v>
      </c>
      <c r="O62" s="357">
        <v>34046.643379936017</v>
      </c>
      <c r="P62" s="196">
        <v>51145.468079505066</v>
      </c>
      <c r="Q62" s="196">
        <v>71548.576537785586</v>
      </c>
      <c r="R62" s="54">
        <v>92859.957055482751</v>
      </c>
      <c r="S62" s="196">
        <v>93272.546367008588</v>
      </c>
      <c r="T62" s="196">
        <v>101931.6175764716</v>
      </c>
      <c r="U62" s="72">
        <v>103924.64184428012</v>
      </c>
      <c r="V62" s="72">
        <v>98706.901310950547</v>
      </c>
      <c r="W62" s="72">
        <v>96136.981360550111</v>
      </c>
      <c r="X62" s="358">
        <v>99143.343523316056</v>
      </c>
      <c r="Y62" s="196">
        <v>87267.74401036046</v>
      </c>
      <c r="Z62" s="196">
        <v>76259.428897895821</v>
      </c>
      <c r="AA62" s="196">
        <v>73172.176371708119</v>
      </c>
      <c r="AB62" s="196">
        <v>71467.45032168919</v>
      </c>
      <c r="AC62" s="196">
        <v>70586.569943044524</v>
      </c>
      <c r="AD62" s="196">
        <v>68455.610915190089</v>
      </c>
      <c r="AE62" s="196">
        <v>67724.827289912355</v>
      </c>
      <c r="AF62" s="196">
        <v>56757.884106796933</v>
      </c>
      <c r="AG62" s="196">
        <v>62801.125450489097</v>
      </c>
      <c r="AH62" s="196">
        <v>64371.543960523486</v>
      </c>
      <c r="AI62" s="196">
        <v>59508.28580021482</v>
      </c>
      <c r="AJ62" s="211">
        <v>64534.353891084007</v>
      </c>
      <c r="AK62" s="510">
        <v>60050.631237737784</v>
      </c>
      <c r="AL62" s="521">
        <v>77238.876021040924</v>
      </c>
      <c r="AM62" s="196">
        <v>106192.70229982965</v>
      </c>
      <c r="AN62" s="196">
        <v>117667.76985143442</v>
      </c>
      <c r="AO62" s="196">
        <v>109575.04983998294</v>
      </c>
      <c r="AP62" s="196">
        <v>55950.412237777113</v>
      </c>
      <c r="AQ62" s="196">
        <v>52178.638127318467</v>
      </c>
      <c r="AR62" s="196">
        <v>57789.43355899008</v>
      </c>
      <c r="AS62" s="196">
        <v>52126.173846546015</v>
      </c>
      <c r="AT62" s="196">
        <v>75192.156453327669</v>
      </c>
      <c r="AU62" s="196">
        <v>75449.083765847012</v>
      </c>
      <c r="AV62" s="211">
        <v>73368.837239028551</v>
      </c>
      <c r="AW62" s="534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40"/>
        <v>4471.8175882803771</v>
      </c>
      <c r="BJ62" s="139">
        <f t="shared" si="40"/>
        <v>21273.075771812757</v>
      </c>
      <c r="BK62" s="139">
        <f t="shared" si="40"/>
        <v>35756.300059653535</v>
      </c>
      <c r="BL62" s="139">
        <f t="shared" si="40"/>
        <v>55728.734538926459</v>
      </c>
      <c r="BM62" s="139">
        <f t="shared" si="40"/>
        <v>55039.102790849647</v>
      </c>
      <c r="BN62" s="139">
        <f t="shared" si="40"/>
        <v>59172.465194257624</v>
      </c>
      <c r="BO62" s="139">
        <f t="shared" si="40"/>
        <v>62882.993449087939</v>
      </c>
      <c r="BP62" s="139">
        <f t="shared" si="40"/>
        <v>55972.976401076288</v>
      </c>
      <c r="BQ62" s="139">
        <f t="shared" si="40"/>
        <v>51146.943613079806</v>
      </c>
      <c r="BR62" s="158">
        <f t="shared" si="40"/>
        <v>63300.171367627438</v>
      </c>
      <c r="BS62" s="329"/>
    </row>
    <row r="63" spans="1:71" x14ac:dyDescent="0.35">
      <c r="A63" s="3"/>
      <c r="B63" s="27" t="s">
        <v>51</v>
      </c>
      <c r="C63" s="71">
        <v>79</v>
      </c>
      <c r="D63" s="54">
        <v>79</v>
      </c>
      <c r="E63" s="54">
        <v>-2774</v>
      </c>
      <c r="F63" s="54">
        <v>-2723</v>
      </c>
      <c r="G63" s="54">
        <v>719</v>
      </c>
      <c r="H63" s="54">
        <v>610</v>
      </c>
      <c r="I63" s="54">
        <v>961</v>
      </c>
      <c r="J63" s="54">
        <v>961</v>
      </c>
      <c r="K63" s="54">
        <v>997</v>
      </c>
      <c r="L63" s="54">
        <v>1612</v>
      </c>
      <c r="M63" s="54">
        <v>1597</v>
      </c>
      <c r="N63" s="72">
        <v>1389</v>
      </c>
      <c r="O63" s="357">
        <v>1280</v>
      </c>
      <c r="P63" s="196">
        <v>1250</v>
      </c>
      <c r="Q63" s="196">
        <v>1427</v>
      </c>
      <c r="R63" s="54">
        <v>2456</v>
      </c>
      <c r="S63" s="196">
        <v>152093</v>
      </c>
      <c r="T63" s="196">
        <v>153264</v>
      </c>
      <c r="U63" s="72">
        <v>116053</v>
      </c>
      <c r="V63" s="72">
        <v>112286</v>
      </c>
      <c r="W63" s="72">
        <v>98145</v>
      </c>
      <c r="X63" s="358">
        <v>102772</v>
      </c>
      <c r="Y63" s="196">
        <v>106084</v>
      </c>
      <c r="Z63" s="196">
        <v>129117</v>
      </c>
      <c r="AA63" s="196">
        <v>102353</v>
      </c>
      <c r="AB63" s="196">
        <v>109829</v>
      </c>
      <c r="AC63" s="196">
        <v>76551</v>
      </c>
      <c r="AD63" s="196">
        <v>90731</v>
      </c>
      <c r="AE63" s="196">
        <v>73948</v>
      </c>
      <c r="AF63" s="196">
        <v>35346</v>
      </c>
      <c r="AG63" s="196">
        <v>43353</v>
      </c>
      <c r="AH63" s="196">
        <v>69862</v>
      </c>
      <c r="AI63" s="196">
        <v>86160</v>
      </c>
      <c r="AJ63" s="211"/>
      <c r="AK63" s="510"/>
      <c r="AL63" s="521"/>
      <c r="AM63" s="196"/>
      <c r="AN63" s="196"/>
      <c r="AO63" s="196"/>
      <c r="AP63" s="196"/>
      <c r="AQ63" s="196"/>
      <c r="AR63" s="196"/>
      <c r="AS63" s="196"/>
      <c r="AT63" s="196"/>
      <c r="AU63" s="196"/>
      <c r="AV63" s="211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40"/>
        <v>1201</v>
      </c>
      <c r="BJ63" s="139">
        <f t="shared" si="40"/>
        <v>1171</v>
      </c>
      <c r="BK63" s="139">
        <f t="shared" si="40"/>
        <v>4201</v>
      </c>
      <c r="BL63" s="139">
        <f t="shared" si="40"/>
        <v>5179</v>
      </c>
      <c r="BM63" s="139">
        <f t="shared" si="40"/>
        <v>151374</v>
      </c>
      <c r="BN63" s="139">
        <f t="shared" si="40"/>
        <v>152654</v>
      </c>
      <c r="BO63" s="139">
        <f t="shared" si="40"/>
        <v>115092</v>
      </c>
      <c r="BP63" s="139">
        <f t="shared" si="40"/>
        <v>111325</v>
      </c>
      <c r="BQ63" s="139">
        <f t="shared" si="40"/>
        <v>97148</v>
      </c>
      <c r="BR63" s="158">
        <f t="shared" si="40"/>
        <v>101160</v>
      </c>
      <c r="BS63" s="329"/>
    </row>
    <row r="64" spans="1:71" ht="15" thickBot="1" x14ac:dyDescent="0.4">
      <c r="A64" s="3"/>
      <c r="B64" s="29" t="s">
        <v>46</v>
      </c>
      <c r="C64" s="71">
        <v>20985042</v>
      </c>
      <c r="D64" s="54">
        <v>22143193</v>
      </c>
      <c r="E64" s="54">
        <v>22776538</v>
      </c>
      <c r="F64" s="54">
        <v>23055459</v>
      </c>
      <c r="G64" s="54">
        <v>21706782</v>
      </c>
      <c r="H64" s="54">
        <v>22091204</v>
      </c>
      <c r="I64" s="54">
        <v>20896120</v>
      </c>
      <c r="J64" s="54">
        <v>20404204</v>
      </c>
      <c r="K64" s="54">
        <v>20518716</v>
      </c>
      <c r="L64" s="54">
        <v>20558811</v>
      </c>
      <c r="M64" s="54">
        <v>20570504</v>
      </c>
      <c r="N64" s="72">
        <v>20745273</v>
      </c>
      <c r="O64" s="357">
        <v>21641679.000000004</v>
      </c>
      <c r="P64" s="54">
        <v>23326243</v>
      </c>
      <c r="Q64" s="196">
        <f>SUM(Q59:Q63)</f>
        <v>24803683</v>
      </c>
      <c r="R64" s="196">
        <f>SUM(R59:R63)</f>
        <v>25682780</v>
      </c>
      <c r="S64" s="196">
        <f>SUM(S59:S63)</f>
        <v>26565164</v>
      </c>
      <c r="T64" s="196">
        <f>SUM(T59:T63)</f>
        <v>27645550</v>
      </c>
      <c r="U64" s="72">
        <v>28535096</v>
      </c>
      <c r="V64" s="72">
        <v>29848366</v>
      </c>
      <c r="W64" s="72">
        <v>31361784</v>
      </c>
      <c r="X64" s="358">
        <f>SUM(X59:X63)</f>
        <v>32388359</v>
      </c>
      <c r="Y64" s="196">
        <v>32665287</v>
      </c>
      <c r="Z64" s="196">
        <v>32720474</v>
      </c>
      <c r="AA64" s="196">
        <v>33143882</v>
      </c>
      <c r="AB64" s="196">
        <v>34903123</v>
      </c>
      <c r="AC64" s="196">
        <v>36069462</v>
      </c>
      <c r="AD64" s="196">
        <f>SUM(AD59:AD63)</f>
        <v>37068438</v>
      </c>
      <c r="AE64" s="196">
        <f>SUM(AE59:AE63)</f>
        <v>36994308</v>
      </c>
      <c r="AF64" s="196">
        <f t="shared" ref="AF64:AG64" si="41">SUM(AF59:AF63)</f>
        <v>35671517</v>
      </c>
      <c r="AG64" s="196">
        <f t="shared" si="41"/>
        <v>34565090</v>
      </c>
      <c r="AH64" s="196">
        <v>34112552</v>
      </c>
      <c r="AI64" s="196">
        <f t="shared" ref="AI64" si="42">SUM(AI59:AI63)</f>
        <v>32623675</v>
      </c>
      <c r="AJ64" s="211">
        <v>30493660.000000004</v>
      </c>
      <c r="AK64" s="510">
        <v>29640480</v>
      </c>
      <c r="AL64" s="521">
        <f t="shared" ref="AL64" si="43">SUM(AL59:AL63)</f>
        <v>29595075</v>
      </c>
      <c r="AM64" s="196">
        <v>30529365</v>
      </c>
      <c r="AN64" s="196">
        <v>31343504</v>
      </c>
      <c r="AO64" s="196">
        <v>31708185</v>
      </c>
      <c r="AP64" s="196">
        <f t="shared" ref="AP64" si="44">SUM(AP59:AP63)</f>
        <v>30394058</v>
      </c>
      <c r="AQ64" s="196">
        <v>29908520</v>
      </c>
      <c r="AR64" s="196">
        <v>28857334</v>
      </c>
      <c r="AS64" s="196">
        <v>27567149</v>
      </c>
      <c r="AT64" s="196">
        <v>27562469</v>
      </c>
      <c r="AU64" s="196">
        <v>27853578</v>
      </c>
      <c r="AV64" s="211">
        <v>28509066</v>
      </c>
      <c r="AW64" s="534"/>
      <c r="AX64" s="196"/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40"/>
        <v>656637.00000000373</v>
      </c>
      <c r="BJ64" s="139">
        <f t="shared" si="40"/>
        <v>1183050</v>
      </c>
      <c r="BK64" s="139">
        <f t="shared" si="40"/>
        <v>2027145</v>
      </c>
      <c r="BL64" s="139">
        <f t="shared" si="40"/>
        <v>2627321</v>
      </c>
      <c r="BM64" s="139">
        <f t="shared" si="40"/>
        <v>4858382</v>
      </c>
      <c r="BN64" s="139">
        <f t="shared" si="40"/>
        <v>5554346</v>
      </c>
      <c r="BO64" s="139">
        <f t="shared" si="40"/>
        <v>7638976</v>
      </c>
      <c r="BP64" s="139">
        <f t="shared" si="40"/>
        <v>9444162</v>
      </c>
      <c r="BQ64" s="139">
        <f t="shared" si="40"/>
        <v>10843068</v>
      </c>
      <c r="BR64" s="158">
        <f t="shared" si="40"/>
        <v>11829548</v>
      </c>
      <c r="BS64" s="329"/>
    </row>
    <row r="65" spans="1:71" x14ac:dyDescent="0.35">
      <c r="A65" s="3">
        <v>9</v>
      </c>
      <c r="B65" s="34" t="s">
        <v>47</v>
      </c>
      <c r="C65" s="71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72"/>
      <c r="O65" s="357"/>
      <c r="P65" s="54"/>
      <c r="Q65" s="196"/>
      <c r="R65" s="54"/>
      <c r="S65" s="196"/>
      <c r="T65" s="54"/>
      <c r="U65" s="72"/>
      <c r="V65" s="72"/>
      <c r="W65" s="72"/>
      <c r="X65" s="358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211"/>
      <c r="AK65" s="510"/>
      <c r="AL65" s="521"/>
      <c r="AM65" s="196"/>
      <c r="AN65" s="196"/>
      <c r="AO65" s="196"/>
      <c r="AP65" s="196"/>
      <c r="AQ65" s="196"/>
      <c r="AR65" s="196"/>
      <c r="AS65" s="196"/>
      <c r="AT65" s="196"/>
      <c r="AU65" s="196"/>
      <c r="AV65" s="211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  <c r="BS65" s="329"/>
    </row>
    <row r="66" spans="1:71" x14ac:dyDescent="0.35">
      <c r="A66" s="3"/>
      <c r="B66" s="27" t="s">
        <v>41</v>
      </c>
      <c r="C66" s="71">
        <v>6610482</v>
      </c>
      <c r="D66" s="54">
        <v>7111816</v>
      </c>
      <c r="E66" s="54">
        <v>6564187</v>
      </c>
      <c r="F66" s="54">
        <v>5726856</v>
      </c>
      <c r="G66" s="54">
        <v>5011924</v>
      </c>
      <c r="H66" s="54">
        <v>5876510</v>
      </c>
      <c r="I66" s="54">
        <v>5999724</v>
      </c>
      <c r="J66" s="54">
        <v>4983529</v>
      </c>
      <c r="K66" s="54">
        <v>5014195</v>
      </c>
      <c r="L66" s="54">
        <v>5206135</v>
      </c>
      <c r="M66" s="54">
        <v>5758750</v>
      </c>
      <c r="N66" s="72">
        <v>5949800</v>
      </c>
      <c r="O66" s="357">
        <v>6916513</v>
      </c>
      <c r="P66" s="196">
        <v>7408085</v>
      </c>
      <c r="Q66" s="196">
        <f>Q45+Q52+Q59</f>
        <v>7450963</v>
      </c>
      <c r="R66" s="54">
        <v>7660140</v>
      </c>
      <c r="S66" s="196">
        <f>S45+S52+S59</f>
        <v>7767789</v>
      </c>
      <c r="T66" s="54">
        <v>9197863</v>
      </c>
      <c r="U66" s="72">
        <v>10201840</v>
      </c>
      <c r="V66" s="72">
        <v>10340475</v>
      </c>
      <c r="W66" s="72">
        <v>10524576</v>
      </c>
      <c r="X66" s="358">
        <f>X45+X52+X59</f>
        <v>10306126</v>
      </c>
      <c r="Y66" s="196">
        <v>10664585</v>
      </c>
      <c r="Z66" s="196">
        <v>11467664</v>
      </c>
      <c r="AA66" s="196">
        <v>12215989</v>
      </c>
      <c r="AB66" s="196">
        <v>13191546</v>
      </c>
      <c r="AC66" s="196">
        <v>12672947</v>
      </c>
      <c r="AD66" s="196">
        <f t="shared" ref="AD66:AG70" si="45">AD45+AD52+AD59</f>
        <v>12775178</v>
      </c>
      <c r="AE66" s="196">
        <f t="shared" si="45"/>
        <v>12511120</v>
      </c>
      <c r="AF66" s="196">
        <f t="shared" si="45"/>
        <v>12027053</v>
      </c>
      <c r="AG66" s="196">
        <f t="shared" si="45"/>
        <v>11250962</v>
      </c>
      <c r="AH66" s="196">
        <v>10695277</v>
      </c>
      <c r="AI66" s="196">
        <f t="shared" ref="AI66:AI70" si="46">AI45+AI52+AI59</f>
        <v>9790786</v>
      </c>
      <c r="AJ66" s="211">
        <v>8566686</v>
      </c>
      <c r="AK66" s="510">
        <v>8729893</v>
      </c>
      <c r="AL66" s="521">
        <f t="shared" ref="AL66:AL70" si="47">AL45+AL52+AL59</f>
        <v>10085463</v>
      </c>
      <c r="AM66" s="196">
        <v>9958675</v>
      </c>
      <c r="AN66" s="196">
        <v>10536352</v>
      </c>
      <c r="AO66" s="196">
        <v>10522597</v>
      </c>
      <c r="AP66" s="196">
        <f t="shared" ref="AP66:AP70" si="48">AP45+AP52+AP59</f>
        <v>9222846</v>
      </c>
      <c r="AQ66" s="196">
        <v>8479672</v>
      </c>
      <c r="AR66" s="196">
        <v>8811987</v>
      </c>
      <c r="AS66" s="196">
        <v>9525857</v>
      </c>
      <c r="AT66" s="196">
        <v>9493997</v>
      </c>
      <c r="AU66" s="196">
        <v>8382656</v>
      </c>
      <c r="AV66" s="211">
        <v>8033016</v>
      </c>
      <c r="AW66" s="534"/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49">O66-C66</f>
        <v>306031</v>
      </c>
      <c r="BJ66" s="139">
        <f t="shared" si="49"/>
        <v>296269</v>
      </c>
      <c r="BK66" s="139">
        <f t="shared" si="49"/>
        <v>886776</v>
      </c>
      <c r="BL66" s="139">
        <f t="shared" si="49"/>
        <v>1933284</v>
      </c>
      <c r="BM66" s="139">
        <f t="shared" si="49"/>
        <v>2755865</v>
      </c>
      <c r="BN66" s="139">
        <f t="shared" si="49"/>
        <v>3321353</v>
      </c>
      <c r="BO66" s="139">
        <f t="shared" si="49"/>
        <v>4202116</v>
      </c>
      <c r="BP66" s="139">
        <f t="shared" si="49"/>
        <v>5356946</v>
      </c>
      <c r="BQ66" s="139">
        <f t="shared" si="49"/>
        <v>5510381</v>
      </c>
      <c r="BR66" s="158">
        <f t="shared" si="49"/>
        <v>5099991</v>
      </c>
      <c r="BS66" s="329"/>
    </row>
    <row r="67" spans="1:71" x14ac:dyDescent="0.35">
      <c r="A67" s="3"/>
      <c r="B67" s="27" t="s">
        <v>42</v>
      </c>
      <c r="C67" s="71">
        <v>21583272</v>
      </c>
      <c r="D67" s="54">
        <v>22534585</v>
      </c>
      <c r="E67" s="54">
        <v>22120062</v>
      </c>
      <c r="F67" s="54">
        <v>21527355</v>
      </c>
      <c r="G67" s="54">
        <v>20703785</v>
      </c>
      <c r="H67" s="54">
        <v>21175281</v>
      </c>
      <c r="I67" s="54">
        <v>20483992</v>
      </c>
      <c r="J67" s="54">
        <v>19800178</v>
      </c>
      <c r="K67" s="54">
        <v>19428101</v>
      </c>
      <c r="L67" s="54">
        <v>19770342</v>
      </c>
      <c r="M67" s="54">
        <v>20775273</v>
      </c>
      <c r="N67" s="72">
        <v>21330390</v>
      </c>
      <c r="O67" s="357">
        <v>22225884</v>
      </c>
      <c r="P67" s="196">
        <v>22730680</v>
      </c>
      <c r="Q67" s="196">
        <f>Q46+Q53+Q60</f>
        <v>22409326</v>
      </c>
      <c r="R67" s="54">
        <v>22643110</v>
      </c>
      <c r="S67" s="196">
        <f>S46+S53+S60</f>
        <v>22979239</v>
      </c>
      <c r="T67" s="54">
        <v>24021695</v>
      </c>
      <c r="U67" s="72">
        <v>24884886</v>
      </c>
      <c r="V67" s="72">
        <v>25223612</v>
      </c>
      <c r="W67" s="72">
        <v>25392128</v>
      </c>
      <c r="X67" s="358">
        <f>X46+X53+X60</f>
        <v>25705615</v>
      </c>
      <c r="Y67" s="196">
        <v>26262148</v>
      </c>
      <c r="Z67" s="196">
        <v>27163775</v>
      </c>
      <c r="AA67" s="196">
        <v>27905280</v>
      </c>
      <c r="AB67" s="196">
        <v>28895336</v>
      </c>
      <c r="AC67" s="196">
        <v>28770140</v>
      </c>
      <c r="AD67" s="196">
        <f t="shared" si="45"/>
        <v>29162871</v>
      </c>
      <c r="AE67" s="196">
        <f t="shared" si="45"/>
        <v>29626487</v>
      </c>
      <c r="AF67" s="196">
        <f t="shared" si="45"/>
        <v>29662484</v>
      </c>
      <c r="AG67" s="196">
        <f t="shared" si="45"/>
        <v>29047318</v>
      </c>
      <c r="AH67" s="196">
        <v>28633595</v>
      </c>
      <c r="AI67" s="196">
        <f t="shared" si="46"/>
        <v>27496157</v>
      </c>
      <c r="AJ67" s="211">
        <v>25662573</v>
      </c>
      <c r="AK67" s="510">
        <v>25866247</v>
      </c>
      <c r="AL67" s="521">
        <f t="shared" si="47"/>
        <v>26763029</v>
      </c>
      <c r="AM67" s="196">
        <v>27017314</v>
      </c>
      <c r="AN67" s="196">
        <v>27890099</v>
      </c>
      <c r="AO67" s="196">
        <v>27557120</v>
      </c>
      <c r="AP67" s="196">
        <f t="shared" si="48"/>
        <v>26490871</v>
      </c>
      <c r="AQ67" s="196">
        <v>26124284</v>
      </c>
      <c r="AR67" s="196">
        <v>26289702</v>
      </c>
      <c r="AS67" s="196">
        <v>26321036</v>
      </c>
      <c r="AT67" s="196">
        <v>25454400</v>
      </c>
      <c r="AU67" s="196">
        <v>24854471</v>
      </c>
      <c r="AV67" s="211">
        <v>25130534</v>
      </c>
      <c r="AW67" s="534"/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49"/>
        <v>642612</v>
      </c>
      <c r="BJ67" s="139">
        <f t="shared" si="49"/>
        <v>196095</v>
      </c>
      <c r="BK67" s="139">
        <f t="shared" si="49"/>
        <v>289264</v>
      </c>
      <c r="BL67" s="139">
        <f t="shared" si="49"/>
        <v>1115755</v>
      </c>
      <c r="BM67" s="139">
        <f t="shared" si="49"/>
        <v>2275454</v>
      </c>
      <c r="BN67" s="139">
        <f t="shared" si="49"/>
        <v>2846414</v>
      </c>
      <c r="BO67" s="139">
        <f t="shared" si="49"/>
        <v>4400894</v>
      </c>
      <c r="BP67" s="139">
        <f t="shared" si="49"/>
        <v>5423434</v>
      </c>
      <c r="BQ67" s="139">
        <f t="shared" si="49"/>
        <v>5964027</v>
      </c>
      <c r="BR67" s="158">
        <f t="shared" si="49"/>
        <v>5935273</v>
      </c>
      <c r="BS67" s="329"/>
    </row>
    <row r="68" spans="1:71" x14ac:dyDescent="0.35">
      <c r="A68" s="3"/>
      <c r="B68" s="27" t="s">
        <v>43</v>
      </c>
      <c r="C68" s="71">
        <v>1815770.0513363322</v>
      </c>
      <c r="D68" s="54">
        <v>1969253.6538461535</v>
      </c>
      <c r="E68" s="54">
        <v>1925429.6104895414</v>
      </c>
      <c r="F68" s="54">
        <v>1719783.2376158941</v>
      </c>
      <c r="G68" s="54">
        <v>1736116.1642384105</v>
      </c>
      <c r="H68" s="54">
        <v>1994469.9748311033</v>
      </c>
      <c r="I68" s="54">
        <v>2005500.2678201911</v>
      </c>
      <c r="J68" s="54">
        <v>1790222.6758111317</v>
      </c>
      <c r="K68" s="54">
        <v>1694391.2745270568</v>
      </c>
      <c r="L68" s="54">
        <v>1880742.2684043678</v>
      </c>
      <c r="M68" s="54">
        <v>1687868.3692402123</v>
      </c>
      <c r="N68" s="72">
        <v>1654979.5094736842</v>
      </c>
      <c r="O68" s="357">
        <v>2397119.4943244071</v>
      </c>
      <c r="P68" s="196">
        <v>3384167.3674696148</v>
      </c>
      <c r="Q68" s="196">
        <f>Q47+Q54+Q61</f>
        <v>3272629.8247803166</v>
      </c>
      <c r="R68" s="54">
        <v>3257044.2573176064</v>
      </c>
      <c r="S68" s="196">
        <f>S47+S54+S61</f>
        <v>3127243.3421339737</v>
      </c>
      <c r="T68" s="54">
        <v>3397096.3478640309</v>
      </c>
      <c r="U68" s="72">
        <v>3299305.4093083949</v>
      </c>
      <c r="V68" s="72">
        <v>3042466.0230606152</v>
      </c>
      <c r="W68" s="72">
        <v>2945075.8833628856</v>
      </c>
      <c r="X68" s="358">
        <f>X47+X54+X61</f>
        <v>2787668.9433506047</v>
      </c>
      <c r="Y68" s="196">
        <v>2649412.6292251241</v>
      </c>
      <c r="Z68" s="196">
        <v>2443141.7362452568</v>
      </c>
      <c r="AA68" s="196">
        <v>2310356.4721779237</v>
      </c>
      <c r="AB68" s="196">
        <v>2248906.7116024005</v>
      </c>
      <c r="AC68" s="196">
        <v>2039817.166594753</v>
      </c>
      <c r="AD68" s="196">
        <f t="shared" si="45"/>
        <v>1572019.2335282988</v>
      </c>
      <c r="AE68" s="196">
        <f t="shared" si="45"/>
        <v>1704412.6686715931</v>
      </c>
      <c r="AF68" s="196">
        <f t="shared" si="45"/>
        <v>1763957.0091804934</v>
      </c>
      <c r="AG68" s="196">
        <f t="shared" si="45"/>
        <v>1953122.2653166295</v>
      </c>
      <c r="AH68" s="196">
        <v>1925191.1319030249</v>
      </c>
      <c r="AI68" s="196">
        <f t="shared" si="46"/>
        <v>2578256.1345649837</v>
      </c>
      <c r="AJ68" s="211">
        <v>2724649.7002233295</v>
      </c>
      <c r="AK68" s="510">
        <v>3667330.7625181265</v>
      </c>
      <c r="AL68" s="521">
        <f t="shared" si="47"/>
        <v>4019519.8421075139</v>
      </c>
      <c r="AM68" s="196">
        <v>3629800.3888415676</v>
      </c>
      <c r="AN68" s="196">
        <v>3617495.1297387294</v>
      </c>
      <c r="AO68" s="196">
        <v>3288005.4071260933</v>
      </c>
      <c r="AP68" s="196">
        <f t="shared" si="48"/>
        <v>1574735.8146461851</v>
      </c>
      <c r="AQ68" s="196">
        <v>1501857.3048224109</v>
      </c>
      <c r="AR68" s="196">
        <v>2379508.4014135478</v>
      </c>
      <c r="AS68" s="196">
        <v>2698103.1858271728</v>
      </c>
      <c r="AT68" s="196">
        <v>3188555.7480756962</v>
      </c>
      <c r="AU68" s="196">
        <v>2791690.6611078023</v>
      </c>
      <c r="AV68" s="211">
        <v>3685370.6759267142</v>
      </c>
      <c r="AW68" s="534"/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49"/>
        <v>581349.44298807485</v>
      </c>
      <c r="BJ68" s="139">
        <f t="shared" si="49"/>
        <v>1414913.7136234613</v>
      </c>
      <c r="BK68" s="139">
        <f t="shared" si="49"/>
        <v>1347200.2142907751</v>
      </c>
      <c r="BL68" s="139">
        <f t="shared" si="49"/>
        <v>1537261.0197017123</v>
      </c>
      <c r="BM68" s="139">
        <f t="shared" si="49"/>
        <v>1391127.1778955632</v>
      </c>
      <c r="BN68" s="139">
        <f t="shared" si="49"/>
        <v>1402626.3730329275</v>
      </c>
      <c r="BO68" s="139">
        <f t="shared" si="49"/>
        <v>1293805.1414882038</v>
      </c>
      <c r="BP68" s="139">
        <f t="shared" si="49"/>
        <v>1252243.3472494835</v>
      </c>
      <c r="BQ68" s="139">
        <f t="shared" si="49"/>
        <v>1250684.6088358287</v>
      </c>
      <c r="BR68" s="158">
        <f t="shared" si="49"/>
        <v>906926.67494623689</v>
      </c>
      <c r="BS68" s="329"/>
    </row>
    <row r="69" spans="1:71" x14ac:dyDescent="0.35">
      <c r="A69" s="3"/>
      <c r="B69" s="27" t="s">
        <v>52</v>
      </c>
      <c r="C69" s="71">
        <v>105045.94866366763</v>
      </c>
      <c r="D69" s="54">
        <v>112071.34615384616</v>
      </c>
      <c r="E69" s="54">
        <v>108567.3895104586</v>
      </c>
      <c r="F69" s="54">
        <v>96719.762384105969</v>
      </c>
      <c r="G69" s="54">
        <v>97723.835761589406</v>
      </c>
      <c r="H69" s="54">
        <v>112970.02516889654</v>
      </c>
      <c r="I69" s="54">
        <v>116206.73217980893</v>
      </c>
      <c r="J69" s="54">
        <v>102165.32418886837</v>
      </c>
      <c r="K69" s="54">
        <v>98018.725472943246</v>
      </c>
      <c r="L69" s="54">
        <v>105097.73159563226</v>
      </c>
      <c r="M69" s="54">
        <v>96373.630759787804</v>
      </c>
      <c r="N69" s="72">
        <v>93886.4905263158</v>
      </c>
      <c r="O69" s="357">
        <v>135763.50567559278</v>
      </c>
      <c r="P69" s="196">
        <v>186268.63253038481</v>
      </c>
      <c r="Q69" s="196">
        <f>Q48+Q55+Q62</f>
        <v>179908.17521968365</v>
      </c>
      <c r="R69" s="54">
        <v>181305.74268239405</v>
      </c>
      <c r="S69" s="196">
        <f>S48+S55+S62</f>
        <v>172815.65786602674</v>
      </c>
      <c r="T69" s="54">
        <v>186885.65213596891</v>
      </c>
      <c r="U69" s="72">
        <v>185214.59069160506</v>
      </c>
      <c r="V69" s="72">
        <v>171010.97693938477</v>
      </c>
      <c r="W69" s="72">
        <v>164041.11663711455</v>
      </c>
      <c r="X69" s="358">
        <f>X48+X55+X62</f>
        <v>156085.0566493955</v>
      </c>
      <c r="Y69" s="196">
        <v>145125.37077487589</v>
      </c>
      <c r="Z69" s="196">
        <v>135069.26375474301</v>
      </c>
      <c r="AA69" s="196">
        <v>129562.52782207663</v>
      </c>
      <c r="AB69" s="196">
        <v>125275.28839759922</v>
      </c>
      <c r="AC69" s="196">
        <v>114815.8334052468</v>
      </c>
      <c r="AD69" s="196">
        <f t="shared" si="45"/>
        <v>88782.766471701354</v>
      </c>
      <c r="AE69" s="196">
        <f t="shared" si="45"/>
        <v>95093.331328406945</v>
      </c>
      <c r="AF69" s="196">
        <f t="shared" si="45"/>
        <v>96856.990819506434</v>
      </c>
      <c r="AG69" s="196">
        <f t="shared" si="45"/>
        <v>108624.73468337051</v>
      </c>
      <c r="AH69" s="196">
        <v>107085.86809697488</v>
      </c>
      <c r="AI69" s="196">
        <f t="shared" si="46"/>
        <v>141139.86543501611</v>
      </c>
      <c r="AJ69" s="211">
        <v>151177.29977667067</v>
      </c>
      <c r="AK69" s="510">
        <v>201302.23748187325</v>
      </c>
      <c r="AL69" s="521">
        <f t="shared" si="47"/>
        <v>216292.15789248599</v>
      </c>
      <c r="AM69" s="196">
        <v>197218.61115843273</v>
      </c>
      <c r="AN69" s="196">
        <v>195843.87026127049</v>
      </c>
      <c r="AO69" s="196">
        <v>178541.59287390654</v>
      </c>
      <c r="AP69" s="196">
        <f t="shared" si="48"/>
        <v>84884.185353814726</v>
      </c>
      <c r="AQ69" s="196">
        <v>81272.695177589223</v>
      </c>
      <c r="AR69" s="196">
        <v>130259.59858645208</v>
      </c>
      <c r="AS69" s="196">
        <v>146852.81417282691</v>
      </c>
      <c r="AT69" s="196">
        <v>173123.25192430365</v>
      </c>
      <c r="AU69" s="196">
        <v>152957.33889219773</v>
      </c>
      <c r="AV69" s="211">
        <v>200153.32407328504</v>
      </c>
      <c r="AW69" s="534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49"/>
        <v>30717.55701192515</v>
      </c>
      <c r="BJ69" s="139">
        <f t="shared" si="49"/>
        <v>74197.286376538657</v>
      </c>
      <c r="BK69" s="139">
        <f t="shared" si="49"/>
        <v>71340.785709225049</v>
      </c>
      <c r="BL69" s="139">
        <f t="shared" si="49"/>
        <v>84585.980298288079</v>
      </c>
      <c r="BM69" s="139">
        <f t="shared" si="49"/>
        <v>75091.822104437335</v>
      </c>
      <c r="BN69" s="139">
        <f t="shared" si="49"/>
        <v>73915.62696707237</v>
      </c>
      <c r="BO69" s="139">
        <f t="shared" si="49"/>
        <v>69007.858511796134</v>
      </c>
      <c r="BP69" s="139">
        <f t="shared" si="49"/>
        <v>68845.652750516398</v>
      </c>
      <c r="BQ69" s="139">
        <f t="shared" si="49"/>
        <v>66022.391164171306</v>
      </c>
      <c r="BR69" s="158">
        <f t="shared" si="49"/>
        <v>50987.325053763241</v>
      </c>
      <c r="BS69" s="329"/>
    </row>
    <row r="70" spans="1:71" x14ac:dyDescent="0.35">
      <c r="A70" s="3"/>
      <c r="B70" s="27" t="s">
        <v>51</v>
      </c>
      <c r="C70" s="71">
        <v>1436</v>
      </c>
      <c r="D70" s="54">
        <v>2811</v>
      </c>
      <c r="E70" s="54">
        <v>-1060</v>
      </c>
      <c r="F70" s="54">
        <v>1776</v>
      </c>
      <c r="G70" s="54">
        <v>2350</v>
      </c>
      <c r="H70" s="54">
        <v>5164</v>
      </c>
      <c r="I70" s="54">
        <v>6535</v>
      </c>
      <c r="J70" s="54">
        <v>3076</v>
      </c>
      <c r="K70" s="54">
        <v>5038</v>
      </c>
      <c r="L70" s="54">
        <v>10835</v>
      </c>
      <c r="M70" s="54">
        <v>29863</v>
      </c>
      <c r="N70" s="72">
        <v>20800</v>
      </c>
      <c r="O70" s="357">
        <v>4075</v>
      </c>
      <c r="P70" s="196">
        <v>6590</v>
      </c>
      <c r="Q70" s="196">
        <f>Q49+Q56+Q63</f>
        <v>8301</v>
      </c>
      <c r="R70" s="54">
        <v>11629</v>
      </c>
      <c r="S70" s="196">
        <f>S49+S56+S63</f>
        <v>338354</v>
      </c>
      <c r="T70" s="54">
        <v>367065</v>
      </c>
      <c r="U70" s="72">
        <v>284650</v>
      </c>
      <c r="V70" s="72">
        <v>241807</v>
      </c>
      <c r="W70" s="72">
        <v>261714</v>
      </c>
      <c r="X70" s="358">
        <f>X49+X56+X63</f>
        <v>342927</v>
      </c>
      <c r="Y70" s="196">
        <v>253796</v>
      </c>
      <c r="Z70" s="196">
        <v>292282</v>
      </c>
      <c r="AA70" s="196">
        <v>259720</v>
      </c>
      <c r="AB70" s="196">
        <v>221086</v>
      </c>
      <c r="AC70" s="196">
        <v>181459</v>
      </c>
      <c r="AD70" s="196">
        <f t="shared" si="45"/>
        <v>214510</v>
      </c>
      <c r="AE70" s="196">
        <f t="shared" si="45"/>
        <v>216826</v>
      </c>
      <c r="AF70" s="196">
        <f t="shared" si="45"/>
        <v>212387</v>
      </c>
      <c r="AG70" s="196">
        <f t="shared" si="45"/>
        <v>325390</v>
      </c>
      <c r="AH70" s="196">
        <v>297095</v>
      </c>
      <c r="AI70" s="196">
        <f t="shared" si="46"/>
        <v>411270</v>
      </c>
      <c r="AJ70" s="211">
        <v>0</v>
      </c>
      <c r="AK70" s="510">
        <v>0</v>
      </c>
      <c r="AL70" s="521">
        <f t="shared" si="47"/>
        <v>0</v>
      </c>
      <c r="AM70" s="196">
        <v>0</v>
      </c>
      <c r="AN70" s="196">
        <v>0</v>
      </c>
      <c r="AO70" s="196">
        <v>0</v>
      </c>
      <c r="AP70" s="196">
        <f t="shared" si="48"/>
        <v>0</v>
      </c>
      <c r="AQ70" s="196">
        <v>0</v>
      </c>
      <c r="AR70" s="196">
        <v>0</v>
      </c>
      <c r="AS70" s="196">
        <v>0</v>
      </c>
      <c r="AT70" s="196">
        <v>0</v>
      </c>
      <c r="AU70" s="196">
        <v>0</v>
      </c>
      <c r="AV70" s="211">
        <v>0</v>
      </c>
      <c r="AW70" s="534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49"/>
        <v>2639</v>
      </c>
      <c r="BJ70" s="139">
        <f t="shared" si="49"/>
        <v>3779</v>
      </c>
      <c r="BK70" s="139">
        <f t="shared" si="49"/>
        <v>9361</v>
      </c>
      <c r="BL70" s="139">
        <f t="shared" si="49"/>
        <v>9853</v>
      </c>
      <c r="BM70" s="139">
        <f t="shared" si="49"/>
        <v>336004</v>
      </c>
      <c r="BN70" s="139">
        <f t="shared" si="49"/>
        <v>361901</v>
      </c>
      <c r="BO70" s="139">
        <f t="shared" si="49"/>
        <v>278115</v>
      </c>
      <c r="BP70" s="139">
        <f t="shared" si="49"/>
        <v>238731</v>
      </c>
      <c r="BQ70" s="139">
        <f t="shared" si="49"/>
        <v>256676</v>
      </c>
      <c r="BR70" s="158">
        <f t="shared" si="49"/>
        <v>332092</v>
      </c>
      <c r="BS70" s="329"/>
    </row>
    <row r="71" spans="1:71" ht="15" thickBot="1" x14ac:dyDescent="0.4">
      <c r="A71" s="3"/>
      <c r="B71" s="29" t="s">
        <v>46</v>
      </c>
      <c r="C71" s="66">
        <v>30116006</v>
      </c>
      <c r="D71" s="55">
        <v>31730537</v>
      </c>
      <c r="E71" s="55">
        <v>30717186</v>
      </c>
      <c r="F71" s="55">
        <v>29072490</v>
      </c>
      <c r="G71" s="55">
        <v>27551899</v>
      </c>
      <c r="H71" s="55">
        <v>29164395</v>
      </c>
      <c r="I71" s="55">
        <v>28611958</v>
      </c>
      <c r="J71" s="55">
        <v>26679171</v>
      </c>
      <c r="K71" s="55">
        <v>26239744</v>
      </c>
      <c r="L71" s="55">
        <v>26973152</v>
      </c>
      <c r="M71" s="55">
        <v>28348128</v>
      </c>
      <c r="N71" s="96">
        <v>29049856</v>
      </c>
      <c r="O71" s="220">
        <v>31679355</v>
      </c>
      <c r="P71" s="55">
        <v>33715791</v>
      </c>
      <c r="Q71" s="203">
        <f>SUM(Q66:Q70)</f>
        <v>33321128</v>
      </c>
      <c r="R71" s="203">
        <f>SUM(R66:R70)</f>
        <v>33753229</v>
      </c>
      <c r="S71" s="203">
        <f>SUM(S66:S70)</f>
        <v>34385441</v>
      </c>
      <c r="T71" s="203">
        <f>SUM(T66:T70)</f>
        <v>37170605</v>
      </c>
      <c r="U71" s="96">
        <v>38855896</v>
      </c>
      <c r="V71" s="96">
        <v>39019371</v>
      </c>
      <c r="W71" s="96">
        <v>39287535.000000007</v>
      </c>
      <c r="X71" s="359">
        <f>SUM(X66:X70)</f>
        <v>39298422</v>
      </c>
      <c r="Y71" s="203">
        <v>39975067</v>
      </c>
      <c r="Z71" s="203">
        <v>41501932</v>
      </c>
      <c r="AA71" s="203">
        <v>42820908</v>
      </c>
      <c r="AB71" s="203">
        <v>44682150</v>
      </c>
      <c r="AC71" s="203">
        <v>43779179</v>
      </c>
      <c r="AD71" s="203">
        <f>SUM(AD66:AD70)</f>
        <v>43813361</v>
      </c>
      <c r="AE71" s="203">
        <f>SUM(AE66:AE70)</f>
        <v>44153939</v>
      </c>
      <c r="AF71" s="203">
        <f t="shared" ref="AF71" si="50">SUM(AF66:AF70)</f>
        <v>43762738</v>
      </c>
      <c r="AG71" s="203">
        <f t="shared" ref="AG71" si="51">SUM(AG66:AG70)</f>
        <v>42685417</v>
      </c>
      <c r="AH71" s="203">
        <v>41658244</v>
      </c>
      <c r="AI71" s="203">
        <f t="shared" ref="AI71" si="52">SUM(AI66:AI70)</f>
        <v>40417609</v>
      </c>
      <c r="AJ71" s="209">
        <v>37105086</v>
      </c>
      <c r="AK71" s="494">
        <v>38464772.999999993</v>
      </c>
      <c r="AL71" s="522">
        <f t="shared" ref="AL71" si="53">SUM(AL66:AL70)</f>
        <v>41084304</v>
      </c>
      <c r="AM71" s="203">
        <v>40803008</v>
      </c>
      <c r="AN71" s="203">
        <v>42239790</v>
      </c>
      <c r="AO71" s="203">
        <v>41546264</v>
      </c>
      <c r="AP71" s="203">
        <f t="shared" ref="AP71" si="54">SUM(AP66:AP70)</f>
        <v>37373337</v>
      </c>
      <c r="AQ71" s="203">
        <v>36187086</v>
      </c>
      <c r="AR71" s="203">
        <v>37611457</v>
      </c>
      <c r="AS71" s="203">
        <v>38691849</v>
      </c>
      <c r="AT71" s="203">
        <v>38310076</v>
      </c>
      <c r="AU71" s="203">
        <v>36181775</v>
      </c>
      <c r="AV71" s="209">
        <v>37049074</v>
      </c>
      <c r="AW71" s="535"/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49"/>
        <v>1563349</v>
      </c>
      <c r="BJ71" s="147">
        <f t="shared" si="49"/>
        <v>1985254</v>
      </c>
      <c r="BK71" s="147">
        <f t="shared" si="49"/>
        <v>2603942</v>
      </c>
      <c r="BL71" s="147">
        <f t="shared" si="49"/>
        <v>4680739</v>
      </c>
      <c r="BM71" s="147">
        <f t="shared" si="49"/>
        <v>6833542</v>
      </c>
      <c r="BN71" s="147">
        <f t="shared" si="49"/>
        <v>8006210</v>
      </c>
      <c r="BO71" s="147">
        <f t="shared" si="49"/>
        <v>10243938</v>
      </c>
      <c r="BP71" s="147">
        <f t="shared" si="49"/>
        <v>12340200</v>
      </c>
      <c r="BQ71" s="147">
        <f t="shared" si="49"/>
        <v>13047791.000000007</v>
      </c>
      <c r="BR71" s="160">
        <f t="shared" si="49"/>
        <v>12325270</v>
      </c>
      <c r="BS71" s="329"/>
    </row>
    <row r="72" spans="1:71" x14ac:dyDescent="0.35">
      <c r="A72" s="3">
        <v>10</v>
      </c>
      <c r="B72" s="33" t="s">
        <v>38</v>
      </c>
      <c r="C72" s="92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90"/>
      <c r="O72" s="276"/>
      <c r="P72" s="46"/>
      <c r="Q72" s="204"/>
      <c r="R72" s="46"/>
      <c r="S72" s="204"/>
      <c r="T72" s="46"/>
      <c r="U72" s="290"/>
      <c r="V72" s="290"/>
      <c r="W72" s="290"/>
      <c r="X72" s="360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481"/>
      <c r="AK72" s="507"/>
      <c r="AL72" s="523"/>
      <c r="AM72" s="204"/>
      <c r="AN72" s="204"/>
      <c r="AO72" s="204"/>
      <c r="AP72" s="204"/>
      <c r="AQ72" s="204"/>
      <c r="AR72" s="204"/>
      <c r="AS72" s="204"/>
      <c r="AT72" s="204"/>
      <c r="AU72" s="204"/>
      <c r="AV72" s="481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  <c r="BS72" s="328"/>
    </row>
    <row r="73" spans="1:71" x14ac:dyDescent="0.35">
      <c r="A73" s="3"/>
      <c r="B73" s="27" t="s">
        <v>41</v>
      </c>
      <c r="C73" s="93">
        <v>89117849</v>
      </c>
      <c r="D73" s="56">
        <v>78276674.400000006</v>
      </c>
      <c r="E73" s="56">
        <v>69593835.200000003</v>
      </c>
      <c r="F73" s="56">
        <v>70281543.400000006</v>
      </c>
      <c r="G73" s="56">
        <v>98835120.5</v>
      </c>
      <c r="H73" s="56">
        <v>105997966.7</v>
      </c>
      <c r="I73" s="56">
        <v>81427295.399999991</v>
      </c>
      <c r="J73" s="56">
        <v>66936381.699999996</v>
      </c>
      <c r="K73" s="56">
        <v>74976502.5</v>
      </c>
      <c r="L73" s="56">
        <v>102658582.3</v>
      </c>
      <c r="M73" s="56">
        <v>102598132.8</v>
      </c>
      <c r="N73" s="291">
        <v>92821525.399999991</v>
      </c>
      <c r="O73" s="361">
        <v>81765678.299999997</v>
      </c>
      <c r="P73" s="197">
        <v>83056338.200000003</v>
      </c>
      <c r="Q73" s="197">
        <v>77612905</v>
      </c>
      <c r="R73" s="56">
        <v>82511116.900000006</v>
      </c>
      <c r="S73" s="197">
        <v>115492895.40000001</v>
      </c>
      <c r="T73" s="197">
        <v>117534644</v>
      </c>
      <c r="U73" s="291">
        <v>87646539</v>
      </c>
      <c r="V73" s="291">
        <v>75263475.599999994</v>
      </c>
      <c r="W73" s="291">
        <v>76439424.599999994</v>
      </c>
      <c r="X73" s="362">
        <v>96392494.599999994</v>
      </c>
      <c r="Y73" s="197">
        <v>107799386.5</v>
      </c>
      <c r="Z73" s="197">
        <v>101294384.5</v>
      </c>
      <c r="AA73" s="197">
        <v>94249504.5</v>
      </c>
      <c r="AB73" s="197">
        <v>81249103.400000006</v>
      </c>
      <c r="AC73" s="197">
        <v>65797187.899999999</v>
      </c>
      <c r="AD73" s="197">
        <v>84202644.799999997</v>
      </c>
      <c r="AE73" s="197">
        <v>101981949.40000001</v>
      </c>
      <c r="AF73" s="197">
        <v>101107267.5</v>
      </c>
      <c r="AG73" s="197">
        <v>101787007</v>
      </c>
      <c r="AH73" s="197">
        <v>71508087.599999994</v>
      </c>
      <c r="AI73" s="197">
        <v>75843136.5</v>
      </c>
      <c r="AJ73" s="484">
        <v>95938946.400000006</v>
      </c>
      <c r="AK73" s="511">
        <v>108213298.90000001</v>
      </c>
      <c r="AL73" s="524">
        <v>106871595.59999999</v>
      </c>
      <c r="AM73" s="197">
        <v>87898566.599999994</v>
      </c>
      <c r="AN73" s="197">
        <v>79028379</v>
      </c>
      <c r="AO73" s="197">
        <v>71469831.099999994</v>
      </c>
      <c r="AP73" s="197">
        <v>80045112.900000006</v>
      </c>
      <c r="AQ73" s="197">
        <v>94661343.799999997</v>
      </c>
      <c r="AR73" s="197">
        <v>114908891.90000001</v>
      </c>
      <c r="AS73" s="197">
        <v>90277274.400000006</v>
      </c>
      <c r="AT73" s="197">
        <v>66586080.700000003</v>
      </c>
      <c r="AU73" s="197">
        <v>71377668</v>
      </c>
      <c r="AV73" s="484">
        <v>92521601</v>
      </c>
      <c r="AW73" s="536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55">O73-C73</f>
        <v>-7352170.700000003</v>
      </c>
      <c r="BJ73" s="131">
        <f t="shared" si="55"/>
        <v>4779663.799999997</v>
      </c>
      <c r="BK73" s="131">
        <f t="shared" si="55"/>
        <v>8019069.799999997</v>
      </c>
      <c r="BL73" s="131">
        <f t="shared" si="55"/>
        <v>12229573.5</v>
      </c>
      <c r="BM73" s="131">
        <f t="shared" si="55"/>
        <v>16657774.900000006</v>
      </c>
      <c r="BN73" s="131">
        <f t="shared" si="55"/>
        <v>11536677.299999997</v>
      </c>
      <c r="BO73" s="131">
        <f t="shared" si="55"/>
        <v>6219243.6000000089</v>
      </c>
      <c r="BP73" s="131">
        <f t="shared" si="55"/>
        <v>8327093.8999999985</v>
      </c>
      <c r="BQ73" s="131">
        <f t="shared" si="55"/>
        <v>1462922.099999994</v>
      </c>
      <c r="BR73" s="155">
        <f t="shared" si="55"/>
        <v>-6266087.700000003</v>
      </c>
      <c r="BS73" s="328"/>
    </row>
    <row r="74" spans="1:71" x14ac:dyDescent="0.35">
      <c r="A74" s="3"/>
      <c r="B74" s="27" t="s">
        <v>42</v>
      </c>
      <c r="C74" s="93">
        <v>24733678</v>
      </c>
      <c r="D74" s="56">
        <v>22191263</v>
      </c>
      <c r="E74" s="56">
        <v>19480923</v>
      </c>
      <c r="F74" s="56">
        <v>18506169</v>
      </c>
      <c r="G74" s="56">
        <v>26156975</v>
      </c>
      <c r="H74" s="56">
        <v>27678753</v>
      </c>
      <c r="I74" s="56">
        <v>20896445</v>
      </c>
      <c r="J74" s="56">
        <v>16440868</v>
      </c>
      <c r="K74" s="56">
        <v>18954600</v>
      </c>
      <c r="L74" s="56">
        <v>25691492</v>
      </c>
      <c r="M74" s="56">
        <v>26000864</v>
      </c>
      <c r="N74" s="291">
        <v>24567516</v>
      </c>
      <c r="O74" s="361">
        <v>21947550</v>
      </c>
      <c r="P74" s="197">
        <v>22754518</v>
      </c>
      <c r="Q74" s="197">
        <v>20642726</v>
      </c>
      <c r="R74" s="56">
        <v>22566420</v>
      </c>
      <c r="S74" s="197">
        <v>31096574</v>
      </c>
      <c r="T74" s="197">
        <v>32732275</v>
      </c>
      <c r="U74" s="291">
        <v>24136438</v>
      </c>
      <c r="V74" s="291">
        <v>21648680</v>
      </c>
      <c r="W74" s="291">
        <v>22410237</v>
      </c>
      <c r="X74" s="362">
        <v>27682823</v>
      </c>
      <c r="Y74" s="197">
        <v>29955893</v>
      </c>
      <c r="Z74" s="197">
        <v>29491988</v>
      </c>
      <c r="AA74" s="197">
        <v>27941617</v>
      </c>
      <c r="AB74" s="197">
        <v>21524176</v>
      </c>
      <c r="AC74" s="197">
        <v>19063650</v>
      </c>
      <c r="AD74" s="197">
        <v>24495242</v>
      </c>
      <c r="AE74" s="197">
        <v>27828269.199999999</v>
      </c>
      <c r="AF74" s="197">
        <v>28579086.300000001</v>
      </c>
      <c r="AG74" s="197">
        <v>27947828</v>
      </c>
      <c r="AH74" s="197">
        <v>19871438</v>
      </c>
      <c r="AI74" s="197">
        <v>22175554</v>
      </c>
      <c r="AJ74" s="484">
        <v>27939952</v>
      </c>
      <c r="AK74" s="511">
        <v>30893651.199999999</v>
      </c>
      <c r="AL74" s="524">
        <v>31922185.100000001</v>
      </c>
      <c r="AM74" s="197">
        <v>26634760.899999999</v>
      </c>
      <c r="AN74" s="197">
        <v>24377072.600000001</v>
      </c>
      <c r="AO74" s="197">
        <v>22324556</v>
      </c>
      <c r="AP74" s="197">
        <v>24615662</v>
      </c>
      <c r="AQ74" s="197">
        <v>29310180</v>
      </c>
      <c r="AR74" s="197">
        <v>34984268</v>
      </c>
      <c r="AS74" s="197">
        <v>27054567</v>
      </c>
      <c r="AT74" s="197">
        <v>20909031</v>
      </c>
      <c r="AU74" s="197">
        <v>22882068</v>
      </c>
      <c r="AV74" s="484">
        <v>28949888.300000001</v>
      </c>
      <c r="AW74" s="536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55"/>
        <v>-2786128</v>
      </c>
      <c r="BJ74" s="131">
        <f t="shared" si="55"/>
        <v>563255</v>
      </c>
      <c r="BK74" s="131">
        <f t="shared" si="55"/>
        <v>1161803</v>
      </c>
      <c r="BL74" s="131">
        <f t="shared" si="55"/>
        <v>4060251</v>
      </c>
      <c r="BM74" s="131">
        <f t="shared" si="55"/>
        <v>4939599</v>
      </c>
      <c r="BN74" s="131">
        <f t="shared" si="55"/>
        <v>5053522</v>
      </c>
      <c r="BO74" s="131">
        <f t="shared" si="55"/>
        <v>3239993</v>
      </c>
      <c r="BP74" s="131">
        <f t="shared" si="55"/>
        <v>5207812</v>
      </c>
      <c r="BQ74" s="131">
        <f t="shared" si="55"/>
        <v>3455637</v>
      </c>
      <c r="BR74" s="155">
        <f t="shared" si="55"/>
        <v>1991331</v>
      </c>
      <c r="BS74" s="328"/>
    </row>
    <row r="75" spans="1:71" x14ac:dyDescent="0.35">
      <c r="A75" s="3"/>
      <c r="B75" s="27" t="s">
        <v>43</v>
      </c>
      <c r="C75" s="93">
        <v>49010359.100000001</v>
      </c>
      <c r="D75" s="56">
        <v>46497752.100000001</v>
      </c>
      <c r="E75" s="56">
        <v>45411751.300000004</v>
      </c>
      <c r="F75" s="56">
        <v>45540047.399999999</v>
      </c>
      <c r="G75" s="56">
        <v>54292462</v>
      </c>
      <c r="H75" s="56">
        <v>58294150.5</v>
      </c>
      <c r="I75" s="56">
        <v>50565306.899999999</v>
      </c>
      <c r="J75" s="56">
        <v>42512727.200000003</v>
      </c>
      <c r="K75" s="56">
        <v>42654723.300000004</v>
      </c>
      <c r="L75" s="56">
        <v>50631649.599999994</v>
      </c>
      <c r="M75" s="56">
        <v>51868526.799999997</v>
      </c>
      <c r="N75" s="291">
        <v>64926622.100000001</v>
      </c>
      <c r="O75" s="361">
        <v>30403725.699999999</v>
      </c>
      <c r="P75" s="197">
        <v>40854150.5</v>
      </c>
      <c r="Q75" s="197">
        <v>37956674.700000003</v>
      </c>
      <c r="R75" s="56">
        <v>41969261.899999999</v>
      </c>
      <c r="S75" s="197">
        <v>52166672.299999997</v>
      </c>
      <c r="T75" s="197">
        <v>53119584.800000004</v>
      </c>
      <c r="U75" s="291">
        <v>47807945.300000004</v>
      </c>
      <c r="V75" s="291">
        <v>61034745.100000001</v>
      </c>
      <c r="W75" s="291">
        <v>22593882.999999996</v>
      </c>
      <c r="X75" s="362">
        <v>47328701.100000001</v>
      </c>
      <c r="Y75" s="197">
        <v>49060607.900000006</v>
      </c>
      <c r="Z75" s="197">
        <v>47737926.100000001</v>
      </c>
      <c r="AA75" s="197">
        <v>48731811.100000001</v>
      </c>
      <c r="AB75" s="197">
        <v>46659052.399999999</v>
      </c>
      <c r="AC75" s="197">
        <v>40135630.100000001</v>
      </c>
      <c r="AD75" s="197">
        <v>47553186.600000001</v>
      </c>
      <c r="AE75" s="197">
        <v>52210817</v>
      </c>
      <c r="AF75" s="197">
        <v>51887224.799999997</v>
      </c>
      <c r="AG75" s="197">
        <v>54608275.5</v>
      </c>
      <c r="AH75" s="197">
        <v>45050943.700000003</v>
      </c>
      <c r="AI75" s="197">
        <v>42362059.100000001</v>
      </c>
      <c r="AJ75" s="484">
        <v>47035653.200000003</v>
      </c>
      <c r="AK75" s="511">
        <v>51767855</v>
      </c>
      <c r="AL75" s="524">
        <v>52607146.800000012</v>
      </c>
      <c r="AM75" s="197">
        <v>48297045.100000001</v>
      </c>
      <c r="AN75" s="197">
        <v>45511332.600000009</v>
      </c>
      <c r="AO75" s="197">
        <v>44704656.100000001</v>
      </c>
      <c r="AP75" s="197">
        <v>48836317.899999999</v>
      </c>
      <c r="AQ75" s="197">
        <v>52349079.700000003</v>
      </c>
      <c r="AR75" s="197">
        <v>59545168.100000001</v>
      </c>
      <c r="AS75" s="197">
        <v>52647275.200000003</v>
      </c>
      <c r="AT75" s="197">
        <v>42094456.399999999</v>
      </c>
      <c r="AU75" s="197">
        <v>42691119.700000003</v>
      </c>
      <c r="AV75" s="484">
        <v>51781938.899999999</v>
      </c>
      <c r="AW75" s="536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55"/>
        <v>-18606633.400000002</v>
      </c>
      <c r="BJ75" s="131">
        <f t="shared" si="55"/>
        <v>-5643601.6000000015</v>
      </c>
      <c r="BK75" s="131">
        <f t="shared" si="55"/>
        <v>-7455076.6000000015</v>
      </c>
      <c r="BL75" s="131">
        <f t="shared" si="55"/>
        <v>-3570785.5</v>
      </c>
      <c r="BM75" s="131">
        <f t="shared" si="55"/>
        <v>-2125789.700000003</v>
      </c>
      <c r="BN75" s="131">
        <f t="shared" si="55"/>
        <v>-5174565.6999999955</v>
      </c>
      <c r="BO75" s="131">
        <f t="shared" si="55"/>
        <v>-2757361.599999994</v>
      </c>
      <c r="BP75" s="131">
        <f t="shared" si="55"/>
        <v>18522017.899999999</v>
      </c>
      <c r="BQ75" s="131">
        <f t="shared" si="55"/>
        <v>-20060840.300000008</v>
      </c>
      <c r="BR75" s="155">
        <f t="shared" si="55"/>
        <v>-3302948.4999999925</v>
      </c>
      <c r="BS75" s="328"/>
    </row>
    <row r="76" spans="1:71" x14ac:dyDescent="0.35">
      <c r="A76" s="3"/>
      <c r="B76" s="27" t="s">
        <v>52</v>
      </c>
      <c r="C76" s="93">
        <v>134938379</v>
      </c>
      <c r="D76" s="56">
        <v>118369558</v>
      </c>
      <c r="E76" s="56">
        <v>92548109</v>
      </c>
      <c r="F76" s="56">
        <v>133425073</v>
      </c>
      <c r="G76" s="56">
        <v>138962223.09999999</v>
      </c>
      <c r="H76" s="56">
        <v>121481464.90000001</v>
      </c>
      <c r="I76" s="56">
        <v>136756616</v>
      </c>
      <c r="J76" s="56">
        <v>96347555</v>
      </c>
      <c r="K76" s="56">
        <v>132855764</v>
      </c>
      <c r="L76" s="56">
        <v>87385458.900000006</v>
      </c>
      <c r="M76" s="56">
        <v>147427782.10000002</v>
      </c>
      <c r="N76" s="291">
        <v>108870119</v>
      </c>
      <c r="O76" s="361">
        <v>114186411</v>
      </c>
      <c r="P76" s="197">
        <v>78518490</v>
      </c>
      <c r="Q76" s="197">
        <v>121862751</v>
      </c>
      <c r="R76" s="56">
        <v>99606349</v>
      </c>
      <c r="S76" s="197">
        <v>120228690</v>
      </c>
      <c r="T76" s="197">
        <v>142002459</v>
      </c>
      <c r="U76" s="291">
        <v>107639063</v>
      </c>
      <c r="V76" s="291">
        <v>99115263</v>
      </c>
      <c r="W76" s="291">
        <v>114601589</v>
      </c>
      <c r="X76" s="362">
        <v>110862844.59999999</v>
      </c>
      <c r="Y76" s="197">
        <v>110750181.40000001</v>
      </c>
      <c r="Z76" s="197">
        <v>110071930</v>
      </c>
      <c r="AA76" s="197">
        <v>111948692.2</v>
      </c>
      <c r="AB76" s="197">
        <v>114286930.8</v>
      </c>
      <c r="AC76" s="197">
        <v>99287756</v>
      </c>
      <c r="AD76" s="197">
        <v>117341408</v>
      </c>
      <c r="AE76" s="197">
        <v>121631621</v>
      </c>
      <c r="AF76" s="197">
        <v>128138203</v>
      </c>
      <c r="AG76" s="197">
        <v>140684143</v>
      </c>
      <c r="AH76" s="197">
        <v>115616789</v>
      </c>
      <c r="AI76" s="197">
        <v>115907662</v>
      </c>
      <c r="AJ76" s="484">
        <v>112097704</v>
      </c>
      <c r="AK76" s="511">
        <v>115568990</v>
      </c>
      <c r="AL76" s="524">
        <v>108399440</v>
      </c>
      <c r="AM76" s="197">
        <v>116452176</v>
      </c>
      <c r="AN76" s="197">
        <v>112958355</v>
      </c>
      <c r="AO76" s="197">
        <v>109882531</v>
      </c>
      <c r="AP76" s="197">
        <v>125001223</v>
      </c>
      <c r="AQ76" s="197">
        <v>129780291</v>
      </c>
      <c r="AR76" s="197">
        <v>134358083</v>
      </c>
      <c r="AS76" s="197">
        <v>124904611</v>
      </c>
      <c r="AT76" s="197">
        <v>113201655</v>
      </c>
      <c r="AU76" s="197">
        <v>101859859</v>
      </c>
      <c r="AV76" s="484">
        <v>118511516.7</v>
      </c>
      <c r="AW76" s="536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55"/>
        <v>-20751968</v>
      </c>
      <c r="BJ76" s="131">
        <f t="shared" si="55"/>
        <v>-39851068</v>
      </c>
      <c r="BK76" s="131">
        <f t="shared" si="55"/>
        <v>29314642</v>
      </c>
      <c r="BL76" s="131">
        <f t="shared" si="55"/>
        <v>-33818724</v>
      </c>
      <c r="BM76" s="131">
        <f t="shared" si="55"/>
        <v>-18733533.099999994</v>
      </c>
      <c r="BN76" s="131">
        <f t="shared" si="55"/>
        <v>20520994.099999994</v>
      </c>
      <c r="BO76" s="131">
        <f t="shared" si="55"/>
        <v>-29117553</v>
      </c>
      <c r="BP76" s="131">
        <f t="shared" si="55"/>
        <v>2767708</v>
      </c>
      <c r="BQ76" s="131">
        <f t="shared" si="55"/>
        <v>-18254175</v>
      </c>
      <c r="BR76" s="155">
        <f t="shared" si="55"/>
        <v>23477385.699999988</v>
      </c>
      <c r="BS76" s="328"/>
    </row>
    <row r="77" spans="1:71" x14ac:dyDescent="0.35">
      <c r="A77" s="3"/>
      <c r="B77" s="27" t="s">
        <v>51</v>
      </c>
      <c r="C77" s="93">
        <v>2698423.1</v>
      </c>
      <c r="D77" s="56">
        <v>2252628</v>
      </c>
      <c r="E77" s="56">
        <v>2002019.3</v>
      </c>
      <c r="F77" s="56">
        <v>1792014.5</v>
      </c>
      <c r="G77" s="56">
        <v>1896300.4</v>
      </c>
      <c r="H77" s="56">
        <v>2131246.5</v>
      </c>
      <c r="I77" s="56">
        <v>2355468.9</v>
      </c>
      <c r="J77" s="56">
        <v>2727767.5999999996</v>
      </c>
      <c r="K77" s="56">
        <v>2909950.5</v>
      </c>
      <c r="L77" s="56">
        <v>3118772.1999999993</v>
      </c>
      <c r="M77" s="56">
        <v>3041753.7</v>
      </c>
      <c r="N77" s="291">
        <v>2652546.1999999997</v>
      </c>
      <c r="O77" s="361">
        <v>2553444.9</v>
      </c>
      <c r="P77" s="197">
        <v>2168686.1</v>
      </c>
      <c r="Q77" s="197">
        <v>1958265.6</v>
      </c>
      <c r="R77" s="56">
        <v>1745568.4999999998</v>
      </c>
      <c r="S77" s="197">
        <v>1838746.5</v>
      </c>
      <c r="T77" s="197">
        <v>2028709.4</v>
      </c>
      <c r="U77" s="291">
        <v>2243467.5</v>
      </c>
      <c r="V77" s="291">
        <v>2601002.2000000002</v>
      </c>
      <c r="W77" s="291">
        <v>2749644.6999999997</v>
      </c>
      <c r="X77" s="362">
        <v>2942856.7</v>
      </c>
      <c r="Y77" s="197">
        <v>2863444.9000000004</v>
      </c>
      <c r="Z77" s="197">
        <v>2413147.4</v>
      </c>
      <c r="AA77" s="197">
        <v>2349362.2999999998</v>
      </c>
      <c r="AB77" s="197">
        <v>2003276.2</v>
      </c>
      <c r="AC77" s="197">
        <v>1776633.8</v>
      </c>
      <c r="AD77" s="197">
        <v>1616335.7999999998</v>
      </c>
      <c r="AE77" s="197">
        <v>1728434.9000000001</v>
      </c>
      <c r="AF77" s="197">
        <v>1895835.2</v>
      </c>
      <c r="AG77" s="197">
        <v>2153077.2999999998</v>
      </c>
      <c r="AH77" s="197">
        <v>2487045</v>
      </c>
      <c r="AI77" s="197">
        <v>2601859.1</v>
      </c>
      <c r="AJ77" s="484">
        <v>2839295.7</v>
      </c>
      <c r="AK77" s="511">
        <v>2769641.5</v>
      </c>
      <c r="AL77" s="524">
        <v>2323195.7000000002</v>
      </c>
      <c r="AM77" s="197">
        <v>2285956.6</v>
      </c>
      <c r="AN77" s="197">
        <v>1977718.2999999998</v>
      </c>
      <c r="AO77" s="197">
        <v>1771984</v>
      </c>
      <c r="AP77" s="197">
        <v>1581452.9</v>
      </c>
      <c r="AQ77" s="197">
        <v>1700908.2000000002</v>
      </c>
      <c r="AR77" s="197">
        <v>1901940.0999999999</v>
      </c>
      <c r="AS77" s="197">
        <v>2101427.4000000004</v>
      </c>
      <c r="AT77" s="197">
        <v>2459843.1</v>
      </c>
      <c r="AU77" s="197">
        <v>2585339.9000000004</v>
      </c>
      <c r="AV77" s="484">
        <v>2515229.2999999998</v>
      </c>
      <c r="AW77" s="536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55"/>
        <v>-144978.20000000019</v>
      </c>
      <c r="BJ77" s="131">
        <f t="shared" si="55"/>
        <v>-83941.899999999907</v>
      </c>
      <c r="BK77" s="131">
        <f t="shared" si="55"/>
        <v>-43753.699999999953</v>
      </c>
      <c r="BL77" s="131">
        <f t="shared" si="55"/>
        <v>-46446.000000000233</v>
      </c>
      <c r="BM77" s="131">
        <f t="shared" si="55"/>
        <v>-57553.899999999907</v>
      </c>
      <c r="BN77" s="131">
        <f t="shared" si="55"/>
        <v>-102537.10000000009</v>
      </c>
      <c r="BO77" s="131">
        <f t="shared" si="55"/>
        <v>-112001.39999999991</v>
      </c>
      <c r="BP77" s="131">
        <f t="shared" si="55"/>
        <v>-126765.39999999944</v>
      </c>
      <c r="BQ77" s="131">
        <f t="shared" si="55"/>
        <v>-160305.80000000028</v>
      </c>
      <c r="BR77" s="155">
        <f t="shared" si="55"/>
        <v>-175915.49999999907</v>
      </c>
      <c r="BS77" s="328"/>
    </row>
    <row r="78" spans="1:71" ht="15" thickBot="1" x14ac:dyDescent="0.4">
      <c r="A78" s="3"/>
      <c r="B78" s="29" t="s">
        <v>46</v>
      </c>
      <c r="C78" s="93">
        <v>300498688.20000005</v>
      </c>
      <c r="D78" s="56">
        <v>267587875.5</v>
      </c>
      <c r="E78" s="56">
        <v>229036637.80000001</v>
      </c>
      <c r="F78" s="56">
        <v>269544847.30000001</v>
      </c>
      <c r="G78" s="56">
        <v>320143081</v>
      </c>
      <c r="H78" s="56">
        <v>315583581.60000002</v>
      </c>
      <c r="I78" s="56">
        <v>292001132.19999993</v>
      </c>
      <c r="J78" s="56">
        <v>224965299.49999997</v>
      </c>
      <c r="K78" s="56">
        <v>272351540.30000001</v>
      </c>
      <c r="L78" s="56">
        <v>269485955</v>
      </c>
      <c r="M78" s="56">
        <v>330937059.40000004</v>
      </c>
      <c r="N78" s="291">
        <v>293838328.69999999</v>
      </c>
      <c r="O78" s="361">
        <v>250856809.90000001</v>
      </c>
      <c r="P78" s="56">
        <v>227352182.79999998</v>
      </c>
      <c r="Q78" s="197">
        <f>SUM(Q73:Q77)</f>
        <v>260033322.29999998</v>
      </c>
      <c r="R78" s="197">
        <f>SUM(R73:R77)</f>
        <v>248398716.30000001</v>
      </c>
      <c r="S78" s="197">
        <f>SUM(S73:S77)</f>
        <v>320823578.19999999</v>
      </c>
      <c r="T78" s="197">
        <f>SUM(T73:T77)</f>
        <v>347417672.19999999</v>
      </c>
      <c r="U78" s="291">
        <v>269473452.80000001</v>
      </c>
      <c r="V78" s="291">
        <v>259663165.89999998</v>
      </c>
      <c r="W78" s="291">
        <v>238794778.29999998</v>
      </c>
      <c r="X78" s="362">
        <f>SUM(X73:X77)</f>
        <v>285209719.99999994</v>
      </c>
      <c r="Y78" s="197">
        <v>300429513.69999999</v>
      </c>
      <c r="Z78" s="197">
        <v>291009376</v>
      </c>
      <c r="AA78" s="197">
        <v>285220987.10000002</v>
      </c>
      <c r="AB78" s="197">
        <v>265722538.80000001</v>
      </c>
      <c r="AC78" s="197">
        <v>226060857.80000001</v>
      </c>
      <c r="AD78" s="197">
        <f>SUM(AD73:AD77)</f>
        <v>275208817.19999999</v>
      </c>
      <c r="AE78" s="197">
        <f>SUM(AE73:AE77)</f>
        <v>305381091.5</v>
      </c>
      <c r="AF78" s="197">
        <f t="shared" ref="AF78" si="56">SUM(AF73:AF77)</f>
        <v>311607616.80000001</v>
      </c>
      <c r="AG78" s="197">
        <f t="shared" ref="AG78" si="57">SUM(AG73:AG77)</f>
        <v>327180330.80000001</v>
      </c>
      <c r="AH78" s="197">
        <v>254534303.30000001</v>
      </c>
      <c r="AI78" s="197">
        <f t="shared" ref="AI78" si="58">SUM(AI73:AI77)</f>
        <v>258890270.69999999</v>
      </c>
      <c r="AJ78" s="484">
        <v>285851551.30000001</v>
      </c>
      <c r="AK78" s="511">
        <v>309213436.60000002</v>
      </c>
      <c r="AL78" s="524">
        <f t="shared" ref="AL78" si="59">SUM(AL73:AL77)</f>
        <v>302123563.19999999</v>
      </c>
      <c r="AM78" s="197">
        <v>281568505.20000005</v>
      </c>
      <c r="AN78" s="197">
        <v>263852857.5</v>
      </c>
      <c r="AO78" s="197">
        <v>250153558.19999999</v>
      </c>
      <c r="AP78" s="197">
        <f t="shared" ref="AP78" si="60">SUM(AP73:AP77)</f>
        <v>280079768.69999999</v>
      </c>
      <c r="AQ78" s="197">
        <v>307801802.69999999</v>
      </c>
      <c r="AR78" s="197">
        <v>345698351.10000002</v>
      </c>
      <c r="AS78" s="197">
        <v>296985155</v>
      </c>
      <c r="AT78" s="197">
        <v>245251066.19999999</v>
      </c>
      <c r="AU78" s="197">
        <v>241396054.59999999</v>
      </c>
      <c r="AV78" s="484">
        <v>294280174.19999999</v>
      </c>
      <c r="AW78" s="536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55"/>
        <v>-49641878.300000042</v>
      </c>
      <c r="BJ78" s="131">
        <f t="shared" si="55"/>
        <v>-40235692.700000018</v>
      </c>
      <c r="BK78" s="131">
        <f t="shared" si="55"/>
        <v>30996684.49999997</v>
      </c>
      <c r="BL78" s="131">
        <f t="shared" si="55"/>
        <v>-21146131</v>
      </c>
      <c r="BM78" s="131">
        <f t="shared" si="55"/>
        <v>680497.19999998808</v>
      </c>
      <c r="BN78" s="131">
        <f t="shared" si="55"/>
        <v>31834090.599999964</v>
      </c>
      <c r="BO78" s="131">
        <f t="shared" si="55"/>
        <v>-22527679.399999917</v>
      </c>
      <c r="BP78" s="131">
        <f t="shared" si="55"/>
        <v>34697866.400000006</v>
      </c>
      <c r="BQ78" s="131">
        <f t="shared" si="55"/>
        <v>-33556762.00000003</v>
      </c>
      <c r="BR78" s="155">
        <f t="shared" si="55"/>
        <v>15723764.99999994</v>
      </c>
      <c r="BS78" s="328"/>
    </row>
    <row r="79" spans="1:71" x14ac:dyDescent="0.35">
      <c r="A79" s="3">
        <v>11</v>
      </c>
      <c r="B79" s="34" t="s">
        <v>39</v>
      </c>
      <c r="C79" s="9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292"/>
      <c r="O79" s="363"/>
      <c r="P79" s="57"/>
      <c r="Q79" s="205"/>
      <c r="R79" s="57"/>
      <c r="S79" s="205"/>
      <c r="T79" s="57"/>
      <c r="U79" s="292"/>
      <c r="V79" s="292"/>
      <c r="W79" s="292"/>
      <c r="X79" s="364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485"/>
      <c r="AK79" s="512"/>
      <c r="AL79" s="525"/>
      <c r="AM79" s="205"/>
      <c r="AN79" s="205"/>
      <c r="AO79" s="205"/>
      <c r="AP79" s="205"/>
      <c r="AQ79" s="205"/>
      <c r="AR79" s="205"/>
      <c r="AS79" s="205"/>
      <c r="AT79" s="205"/>
      <c r="AU79" s="205"/>
      <c r="AV79" s="485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  <c r="BS79" s="329"/>
    </row>
    <row r="80" spans="1:71" x14ac:dyDescent="0.35">
      <c r="A80" s="3"/>
      <c r="B80" s="27" t="s">
        <v>41</v>
      </c>
      <c r="C80" s="64">
        <v>18131782.259999998</v>
      </c>
      <c r="D80" s="60">
        <v>15955384.940000001</v>
      </c>
      <c r="E80" s="60">
        <v>14300179.5</v>
      </c>
      <c r="F80" s="60">
        <v>14585851.369999999</v>
      </c>
      <c r="G80" s="60">
        <v>19502831.130000003</v>
      </c>
      <c r="H80" s="60">
        <v>20228012.870000001</v>
      </c>
      <c r="I80" s="60">
        <v>15675682.640000001</v>
      </c>
      <c r="J80" s="60">
        <v>12826482.649999999</v>
      </c>
      <c r="K80" s="60">
        <v>14248069.289999999</v>
      </c>
      <c r="L80" s="60">
        <v>19110938.120000001</v>
      </c>
      <c r="M80" s="60">
        <v>19722828.920000002</v>
      </c>
      <c r="N80" s="65">
        <v>18613480.169999998</v>
      </c>
      <c r="O80" s="219">
        <v>16197620.08</v>
      </c>
      <c r="P80" s="198">
        <v>16594856.83</v>
      </c>
      <c r="Q80" s="198">
        <v>15451477.6</v>
      </c>
      <c r="R80" s="60">
        <v>16599554.73</v>
      </c>
      <c r="S80" s="198">
        <v>21992782.539999999</v>
      </c>
      <c r="T80" s="198">
        <v>21560172.669999998</v>
      </c>
      <c r="U80" s="65">
        <v>15942213.600000001</v>
      </c>
      <c r="V80" s="65">
        <v>13808136.819999998</v>
      </c>
      <c r="W80" s="65">
        <v>14053207.280000001</v>
      </c>
      <c r="X80" s="365">
        <v>17437533.350000001</v>
      </c>
      <c r="Y80" s="198">
        <v>20249605.16</v>
      </c>
      <c r="Z80" s="198">
        <v>19851067.789999999</v>
      </c>
      <c r="AA80" s="198">
        <v>18230748.620000001</v>
      </c>
      <c r="AB80" s="198">
        <v>16459643.82</v>
      </c>
      <c r="AC80" s="198">
        <v>13808788.58</v>
      </c>
      <c r="AD80" s="198">
        <v>17549507.199999999</v>
      </c>
      <c r="AE80" s="198">
        <v>20345268.100000001</v>
      </c>
      <c r="AF80" s="198">
        <v>19788490.960000001</v>
      </c>
      <c r="AG80" s="198">
        <v>19695337.57</v>
      </c>
      <c r="AH80" s="198">
        <v>14176522.16</v>
      </c>
      <c r="AI80" s="198">
        <v>15087700.73</v>
      </c>
      <c r="AJ80" s="208">
        <v>18720847.240000002</v>
      </c>
      <c r="AK80" s="493">
        <v>23208925.039999999</v>
      </c>
      <c r="AL80" s="526">
        <v>24691783.34</v>
      </c>
      <c r="AM80" s="198">
        <v>20157282.02</v>
      </c>
      <c r="AN80" s="198">
        <v>18346713.68</v>
      </c>
      <c r="AO80" s="198">
        <v>16754579.130000001</v>
      </c>
      <c r="AP80" s="198">
        <v>18781673.079999998</v>
      </c>
      <c r="AQ80" s="198">
        <v>23356288.59</v>
      </c>
      <c r="AR80" s="198">
        <v>28626834.68</v>
      </c>
      <c r="AS80" s="198">
        <v>22484260.280000001</v>
      </c>
      <c r="AT80" s="198">
        <v>16859938.609999999</v>
      </c>
      <c r="AU80" s="198">
        <v>18179422.48</v>
      </c>
      <c r="AV80" s="208">
        <v>23080702.09</v>
      </c>
      <c r="AW80" s="492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61">O80-C80</f>
        <v>-1934162.1799999978</v>
      </c>
      <c r="BJ80" s="139">
        <f t="shared" si="61"/>
        <v>639471.88999999873</v>
      </c>
      <c r="BK80" s="139">
        <f t="shared" si="61"/>
        <v>1151298.0999999996</v>
      </c>
      <c r="BL80" s="139">
        <f t="shared" si="61"/>
        <v>2013703.3600000013</v>
      </c>
      <c r="BM80" s="139">
        <f t="shared" si="61"/>
        <v>2489951.4099999964</v>
      </c>
      <c r="BN80" s="139">
        <f t="shared" si="61"/>
        <v>1332159.799999997</v>
      </c>
      <c r="BO80" s="139">
        <f t="shared" si="61"/>
        <v>266530.96000000089</v>
      </c>
      <c r="BP80" s="139">
        <f t="shared" si="61"/>
        <v>981654.16999999993</v>
      </c>
      <c r="BQ80" s="139">
        <f t="shared" si="61"/>
        <v>-194862.00999999791</v>
      </c>
      <c r="BR80" s="158">
        <f t="shared" si="61"/>
        <v>-1673404.7699999996</v>
      </c>
      <c r="BS80" s="329"/>
    </row>
    <row r="81" spans="1:71" x14ac:dyDescent="0.35">
      <c r="A81" s="3"/>
      <c r="B81" s="27" t="s">
        <v>42</v>
      </c>
      <c r="C81" s="64">
        <v>2763737.7</v>
      </c>
      <c r="D81" s="60">
        <v>2493877.5</v>
      </c>
      <c r="E81" s="60">
        <v>2198780.27</v>
      </c>
      <c r="F81" s="60">
        <v>2110786.67</v>
      </c>
      <c r="G81" s="60">
        <v>2825815.05</v>
      </c>
      <c r="H81" s="60">
        <v>2916943.1799999997</v>
      </c>
      <c r="I81" s="60">
        <v>2223325.12</v>
      </c>
      <c r="J81" s="60">
        <v>1764045.23</v>
      </c>
      <c r="K81" s="60">
        <v>2014574.8599999999</v>
      </c>
      <c r="L81" s="60">
        <v>2671520.44</v>
      </c>
      <c r="M81" s="60">
        <v>2834771.17</v>
      </c>
      <c r="N81" s="65">
        <v>2790901.0999999996</v>
      </c>
      <c r="O81" s="219">
        <v>2455944.8200000003</v>
      </c>
      <c r="P81" s="198">
        <v>2595685.38</v>
      </c>
      <c r="Q81" s="198">
        <v>2336997.8200000003</v>
      </c>
      <c r="R81" s="60">
        <v>2567534.4300000002</v>
      </c>
      <c r="S81" s="198">
        <v>3329691.65</v>
      </c>
      <c r="T81" s="198">
        <v>3374359.33</v>
      </c>
      <c r="U81" s="65">
        <v>2510232.7799999998</v>
      </c>
      <c r="V81" s="65">
        <v>2244752.5699999998</v>
      </c>
      <c r="W81" s="65">
        <v>2339885.87</v>
      </c>
      <c r="X81" s="365">
        <v>2828234.46</v>
      </c>
      <c r="Y81" s="198">
        <v>3226359.55</v>
      </c>
      <c r="Z81" s="198">
        <v>3310371.13</v>
      </c>
      <c r="AA81" s="198">
        <v>3103295.2399999998</v>
      </c>
      <c r="AB81" s="198">
        <v>2514638.0500000003</v>
      </c>
      <c r="AC81" s="198">
        <v>2316840.2999999998</v>
      </c>
      <c r="AD81" s="198">
        <v>2944405</v>
      </c>
      <c r="AE81" s="198">
        <v>3232538.9299999997</v>
      </c>
      <c r="AF81" s="198">
        <v>3282517.9699999997</v>
      </c>
      <c r="AG81" s="198">
        <v>3178967.65</v>
      </c>
      <c r="AH81" s="198">
        <v>2324880.9900000002</v>
      </c>
      <c r="AI81" s="198">
        <v>2597353.1100000003</v>
      </c>
      <c r="AJ81" s="208">
        <v>3217402.16</v>
      </c>
      <c r="AK81" s="493">
        <v>3977454.51</v>
      </c>
      <c r="AL81" s="526">
        <v>4396985.57</v>
      </c>
      <c r="AM81" s="198">
        <v>3653013.1399999997</v>
      </c>
      <c r="AN81" s="198">
        <v>3370853.19</v>
      </c>
      <c r="AO81" s="198">
        <v>3105425.55</v>
      </c>
      <c r="AP81" s="198">
        <v>3424807.4800000004</v>
      </c>
      <c r="AQ81" s="198">
        <v>4235965.82</v>
      </c>
      <c r="AR81" s="198">
        <v>5079988.26</v>
      </c>
      <c r="AS81" s="198">
        <v>3960405.1599999997</v>
      </c>
      <c r="AT81" s="198">
        <v>3111143.17</v>
      </c>
      <c r="AU81" s="198">
        <v>3414210.8800000004</v>
      </c>
      <c r="AV81" s="208">
        <v>4255789.1499999994</v>
      </c>
      <c r="AW81" s="492"/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61"/>
        <v>-307792.87999999989</v>
      </c>
      <c r="BJ81" s="139">
        <f t="shared" si="61"/>
        <v>101807.87999999989</v>
      </c>
      <c r="BK81" s="139">
        <f t="shared" si="61"/>
        <v>138217.55000000028</v>
      </c>
      <c r="BL81" s="139">
        <f t="shared" si="61"/>
        <v>456747.76000000024</v>
      </c>
      <c r="BM81" s="139">
        <f t="shared" si="61"/>
        <v>503876.60000000009</v>
      </c>
      <c r="BN81" s="139">
        <f t="shared" si="61"/>
        <v>457416.15000000037</v>
      </c>
      <c r="BO81" s="139">
        <f t="shared" si="61"/>
        <v>286907.65999999968</v>
      </c>
      <c r="BP81" s="139">
        <f t="shared" si="61"/>
        <v>480707.33999999985</v>
      </c>
      <c r="BQ81" s="139">
        <f t="shared" si="61"/>
        <v>325311.01000000024</v>
      </c>
      <c r="BR81" s="158">
        <f t="shared" si="61"/>
        <v>156714.02000000002</v>
      </c>
      <c r="BS81" s="329"/>
    </row>
    <row r="82" spans="1:71" x14ac:dyDescent="0.35">
      <c r="A82" s="3"/>
      <c r="B82" s="27" t="s">
        <v>43</v>
      </c>
      <c r="C82" s="64">
        <v>7076688.2700000005</v>
      </c>
      <c r="D82" s="60">
        <v>6737025.9100000001</v>
      </c>
      <c r="E82" s="60">
        <v>6524489.0299999993</v>
      </c>
      <c r="F82" s="60">
        <v>6603940.7000000002</v>
      </c>
      <c r="G82" s="60">
        <v>7391522.2199999988</v>
      </c>
      <c r="H82" s="60">
        <v>7659433.7699999986</v>
      </c>
      <c r="I82" s="60">
        <v>6791021.5100000007</v>
      </c>
      <c r="J82" s="60">
        <v>5909095.5499999998</v>
      </c>
      <c r="K82" s="60">
        <v>5756507.1699999999</v>
      </c>
      <c r="L82" s="60">
        <v>6371173.3999999994</v>
      </c>
      <c r="M82" s="60">
        <v>6617475.9300000006</v>
      </c>
      <c r="N82" s="65">
        <v>8831183.4000000004</v>
      </c>
      <c r="O82" s="219">
        <v>3926581.29</v>
      </c>
      <c r="P82" s="198">
        <v>5500969.0699999994</v>
      </c>
      <c r="Q82" s="198">
        <v>5114683.17</v>
      </c>
      <c r="R82" s="60">
        <v>5858819.0599999996</v>
      </c>
      <c r="S82" s="198">
        <v>6486747.7800000003</v>
      </c>
      <c r="T82" s="198">
        <v>6263109.54</v>
      </c>
      <c r="U82" s="65">
        <v>5705178.6199999992</v>
      </c>
      <c r="V82" s="65">
        <v>5793736.2199999997</v>
      </c>
      <c r="W82" s="65">
        <v>4535124.04</v>
      </c>
      <c r="X82" s="365">
        <v>5499224.629999999</v>
      </c>
      <c r="Y82" s="198">
        <v>5983009.5900000008</v>
      </c>
      <c r="Z82" s="198">
        <v>5912188.2000000002</v>
      </c>
      <c r="AA82" s="198">
        <v>5597968.3599999994</v>
      </c>
      <c r="AB82" s="198">
        <v>5860710.4899999984</v>
      </c>
      <c r="AC82" s="198">
        <v>5651594.5499999998</v>
      </c>
      <c r="AD82" s="198">
        <v>6626571.6099999994</v>
      </c>
      <c r="AE82" s="198">
        <v>7861386</v>
      </c>
      <c r="AF82" s="198">
        <v>6234198.4399999995</v>
      </c>
      <c r="AG82" s="198">
        <v>7151696.8799999999</v>
      </c>
      <c r="AH82" s="198">
        <v>6299537.1299999999</v>
      </c>
      <c r="AI82" s="198">
        <v>5892566.7800000003</v>
      </c>
      <c r="AJ82" s="208">
        <v>6171292.6199999992</v>
      </c>
      <c r="AK82" s="493">
        <v>7114349.1400000006</v>
      </c>
      <c r="AL82" s="526">
        <v>7648158.1699999999</v>
      </c>
      <c r="AM82" s="198">
        <v>7241412.7800000003</v>
      </c>
      <c r="AN82" s="198">
        <v>6961445.1900000004</v>
      </c>
      <c r="AO82" s="198">
        <v>7022628.8100000005</v>
      </c>
      <c r="AP82" s="198">
        <v>7628324.2599999988</v>
      </c>
      <c r="AQ82" s="198">
        <v>8344191.3700000001</v>
      </c>
      <c r="AR82" s="198">
        <v>9326356.2300000004</v>
      </c>
      <c r="AS82" s="198">
        <v>8525580.4800000004</v>
      </c>
      <c r="AT82" s="198">
        <v>7187074.9100000001</v>
      </c>
      <c r="AU82" s="198">
        <v>7140234.8600000003</v>
      </c>
      <c r="AV82" s="208">
        <v>8165419.2599999988</v>
      </c>
      <c r="AW82" s="492"/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61"/>
        <v>-3150106.9800000004</v>
      </c>
      <c r="BJ82" s="139">
        <f t="shared" si="61"/>
        <v>-1236056.8400000008</v>
      </c>
      <c r="BK82" s="139">
        <f t="shared" si="61"/>
        <v>-1409805.8599999994</v>
      </c>
      <c r="BL82" s="139">
        <f t="shared" si="61"/>
        <v>-745121.6400000006</v>
      </c>
      <c r="BM82" s="139">
        <f t="shared" si="61"/>
        <v>-904774.43999999855</v>
      </c>
      <c r="BN82" s="139">
        <f t="shared" si="61"/>
        <v>-1396324.2299999986</v>
      </c>
      <c r="BO82" s="139">
        <f t="shared" si="61"/>
        <v>-1085842.8900000015</v>
      </c>
      <c r="BP82" s="139">
        <f t="shared" si="61"/>
        <v>-115359.33000000007</v>
      </c>
      <c r="BQ82" s="139">
        <f t="shared" si="61"/>
        <v>-1221383.1299999999</v>
      </c>
      <c r="BR82" s="158">
        <f t="shared" si="61"/>
        <v>-871948.77000000048</v>
      </c>
      <c r="BS82" s="329"/>
    </row>
    <row r="83" spans="1:71" x14ac:dyDescent="0.35">
      <c r="A83" s="3"/>
      <c r="B83" s="27" t="s">
        <v>52</v>
      </c>
      <c r="C83" s="64">
        <v>10186899.309999999</v>
      </c>
      <c r="D83" s="60">
        <v>8549460.4800000004</v>
      </c>
      <c r="E83" s="60">
        <v>6975859.1299999999</v>
      </c>
      <c r="F83" s="60">
        <v>8579717.0099999998</v>
      </c>
      <c r="G83" s="60">
        <v>9280732.209999999</v>
      </c>
      <c r="H83" s="60">
        <v>8096517.3100000005</v>
      </c>
      <c r="I83" s="60">
        <v>9277016.3899999987</v>
      </c>
      <c r="J83" s="60">
        <v>6855568.3899999987</v>
      </c>
      <c r="K83" s="60">
        <v>9272462.8500000015</v>
      </c>
      <c r="L83" s="60">
        <v>6063625.6799999997</v>
      </c>
      <c r="M83" s="60">
        <v>9668762.8999999985</v>
      </c>
      <c r="N83" s="65">
        <v>7420021.0599999996</v>
      </c>
      <c r="O83" s="219">
        <v>7464839.4299999997</v>
      </c>
      <c r="P83" s="198">
        <v>5318485.67</v>
      </c>
      <c r="Q83" s="198">
        <v>7551236.4900000002</v>
      </c>
      <c r="R83" s="60">
        <v>6622218.9100000001</v>
      </c>
      <c r="S83" s="198">
        <v>7262084.75</v>
      </c>
      <c r="T83" s="198">
        <v>7800081.2100000009</v>
      </c>
      <c r="U83" s="65">
        <v>6678207.2100000009</v>
      </c>
      <c r="V83" s="65">
        <v>7597637.5699999994</v>
      </c>
      <c r="W83" s="65">
        <v>5733518.5800000001</v>
      </c>
      <c r="X83" s="365">
        <v>6710721.5700000003</v>
      </c>
      <c r="Y83" s="198">
        <v>6357866.4500000011</v>
      </c>
      <c r="Z83" s="198">
        <v>7003190.7699999996</v>
      </c>
      <c r="AA83" s="198">
        <v>6826441.5299999993</v>
      </c>
      <c r="AB83" s="198">
        <v>7740217.9399999995</v>
      </c>
      <c r="AC83" s="198">
        <v>6764544.040000001</v>
      </c>
      <c r="AD83" s="198">
        <v>8538256.4299999997</v>
      </c>
      <c r="AE83" s="198">
        <v>8969009.3399999999</v>
      </c>
      <c r="AF83" s="198">
        <v>8759539.9900000002</v>
      </c>
      <c r="AG83" s="198">
        <v>10115686.800000001</v>
      </c>
      <c r="AH83" s="198">
        <v>8277264.6700000018</v>
      </c>
      <c r="AI83" s="198">
        <v>9121739.0700000003</v>
      </c>
      <c r="AJ83" s="208">
        <v>7899732.8300000001</v>
      </c>
      <c r="AK83" s="493">
        <v>9927926.870000001</v>
      </c>
      <c r="AL83" s="526">
        <v>9350908</v>
      </c>
      <c r="AM83" s="198">
        <v>9568148.4000000004</v>
      </c>
      <c r="AN83" s="198">
        <v>8955595.8599999994</v>
      </c>
      <c r="AO83" s="198">
        <v>7913352.4999999991</v>
      </c>
      <c r="AP83" s="198">
        <v>9400251.9199999999</v>
      </c>
      <c r="AQ83" s="198">
        <v>10174945.659999998</v>
      </c>
      <c r="AR83" s="198">
        <v>9849624.7300000004</v>
      </c>
      <c r="AS83" s="198">
        <v>10075645.050000001</v>
      </c>
      <c r="AT83" s="198">
        <v>9886034.8600000013</v>
      </c>
      <c r="AU83" s="198">
        <v>8160291.6900000004</v>
      </c>
      <c r="AV83" s="208">
        <v>9600768.6799999997</v>
      </c>
      <c r="AW83" s="492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61"/>
        <v>-2722059.879999999</v>
      </c>
      <c r="BJ83" s="139">
        <f t="shared" si="61"/>
        <v>-3230974.8100000005</v>
      </c>
      <c r="BK83" s="139">
        <f t="shared" si="61"/>
        <v>575377.36000000034</v>
      </c>
      <c r="BL83" s="139">
        <f t="shared" si="61"/>
        <v>-1957498.0999999996</v>
      </c>
      <c r="BM83" s="139">
        <f t="shared" si="61"/>
        <v>-2018647.459999999</v>
      </c>
      <c r="BN83" s="139">
        <f t="shared" si="61"/>
        <v>-296436.09999999963</v>
      </c>
      <c r="BO83" s="139">
        <f t="shared" si="61"/>
        <v>-2598809.1799999978</v>
      </c>
      <c r="BP83" s="139">
        <f t="shared" si="61"/>
        <v>742069.18000000063</v>
      </c>
      <c r="BQ83" s="139">
        <f t="shared" si="61"/>
        <v>-3538944.2700000014</v>
      </c>
      <c r="BR83" s="158">
        <f t="shared" si="61"/>
        <v>647095.8900000006</v>
      </c>
      <c r="BS83" s="329"/>
    </row>
    <row r="84" spans="1:71" x14ac:dyDescent="0.35">
      <c r="A84" s="3"/>
      <c r="B84" s="27" t="s">
        <v>51</v>
      </c>
      <c r="C84" s="64">
        <v>546310.40000000002</v>
      </c>
      <c r="D84" s="60">
        <v>515626.62</v>
      </c>
      <c r="E84" s="60">
        <v>495350.75999999995</v>
      </c>
      <c r="F84" s="60">
        <v>483590.48999999993</v>
      </c>
      <c r="G84" s="60">
        <v>490409.7</v>
      </c>
      <c r="H84" s="60">
        <v>504310.43</v>
      </c>
      <c r="I84" s="60">
        <v>512280.16000000003</v>
      </c>
      <c r="J84" s="60">
        <v>529601.46</v>
      </c>
      <c r="K84" s="60">
        <v>528663</v>
      </c>
      <c r="L84" s="60">
        <v>545477.52</v>
      </c>
      <c r="M84" s="60">
        <v>549482.40999999992</v>
      </c>
      <c r="N84" s="65">
        <v>526969.26</v>
      </c>
      <c r="O84" s="219">
        <v>494410.12999999995</v>
      </c>
      <c r="P84" s="198">
        <v>466092</v>
      </c>
      <c r="Q84" s="198">
        <v>451466.33</v>
      </c>
      <c r="R84" s="60">
        <v>439814.72000000003</v>
      </c>
      <c r="S84" s="198">
        <v>437543.81</v>
      </c>
      <c r="T84" s="198">
        <v>440718.27</v>
      </c>
      <c r="U84" s="65">
        <v>450480.98000000004</v>
      </c>
      <c r="V84" s="65">
        <v>465501.24</v>
      </c>
      <c r="W84" s="65">
        <v>476760.17999999993</v>
      </c>
      <c r="X84" s="365">
        <v>495477.92000000004</v>
      </c>
      <c r="Y84" s="198">
        <v>514942.18</v>
      </c>
      <c r="Z84" s="198">
        <v>493801.48</v>
      </c>
      <c r="AA84" s="198">
        <v>482931.02999999997</v>
      </c>
      <c r="AB84" s="198">
        <v>472067.81</v>
      </c>
      <c r="AC84" s="198">
        <v>449739.1</v>
      </c>
      <c r="AD84" s="198">
        <v>451159.14</v>
      </c>
      <c r="AE84" s="198">
        <v>460663.36</v>
      </c>
      <c r="AF84" s="198">
        <v>471335.48</v>
      </c>
      <c r="AG84" s="198">
        <v>471603.17000000004</v>
      </c>
      <c r="AH84" s="198">
        <v>501188.69999999995</v>
      </c>
      <c r="AI84" s="198">
        <v>518708.62</v>
      </c>
      <c r="AJ84" s="208">
        <v>536267.77</v>
      </c>
      <c r="AK84" s="493">
        <v>580551.89</v>
      </c>
      <c r="AL84" s="526">
        <v>554332.15</v>
      </c>
      <c r="AM84" s="198">
        <v>529344.43999999994</v>
      </c>
      <c r="AN84" s="198">
        <v>491121.95</v>
      </c>
      <c r="AO84" s="198">
        <v>465896.76</v>
      </c>
      <c r="AP84" s="198">
        <v>455977.45</v>
      </c>
      <c r="AQ84" s="198">
        <v>478356.93999999994</v>
      </c>
      <c r="AR84" s="198">
        <v>493363.35000000003</v>
      </c>
      <c r="AS84" s="198">
        <v>503524.41000000003</v>
      </c>
      <c r="AT84" s="198">
        <v>524576.51</v>
      </c>
      <c r="AU84" s="198">
        <v>541719.38</v>
      </c>
      <c r="AV84" s="208">
        <v>601405.32000000007</v>
      </c>
      <c r="AW84" s="492"/>
      <c r="AX84" s="198"/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61"/>
        <v>-51900.270000000077</v>
      </c>
      <c r="BJ84" s="139">
        <f t="shared" si="61"/>
        <v>-49534.619999999995</v>
      </c>
      <c r="BK84" s="139">
        <f t="shared" si="61"/>
        <v>-43884.429999999935</v>
      </c>
      <c r="BL84" s="139">
        <f t="shared" si="61"/>
        <v>-43775.769999999902</v>
      </c>
      <c r="BM84" s="139">
        <f t="shared" si="61"/>
        <v>-52865.890000000014</v>
      </c>
      <c r="BN84" s="139">
        <f t="shared" si="61"/>
        <v>-63592.159999999974</v>
      </c>
      <c r="BO84" s="139">
        <f t="shared" si="61"/>
        <v>-61799.179999999993</v>
      </c>
      <c r="BP84" s="139">
        <f t="shared" si="61"/>
        <v>-64100.219999999972</v>
      </c>
      <c r="BQ84" s="139">
        <f t="shared" si="61"/>
        <v>-51902.820000000065</v>
      </c>
      <c r="BR84" s="158">
        <f t="shared" si="61"/>
        <v>-49999.599999999977</v>
      </c>
      <c r="BS84" s="329"/>
    </row>
    <row r="85" spans="1:71" ht="15" thickBot="1" x14ac:dyDescent="0.4">
      <c r="A85" s="3"/>
      <c r="B85" s="29" t="s">
        <v>46</v>
      </c>
      <c r="C85" s="64">
        <v>38705417.93999999</v>
      </c>
      <c r="D85" s="60">
        <v>34251375.449999996</v>
      </c>
      <c r="E85" s="60">
        <v>30494658.689999998</v>
      </c>
      <c r="F85" s="60">
        <v>32363886.239999998</v>
      </c>
      <c r="G85" s="60">
        <v>39491310.310000002</v>
      </c>
      <c r="H85" s="60">
        <v>39405217.560000002</v>
      </c>
      <c r="I85" s="60">
        <v>34479325.82</v>
      </c>
      <c r="J85" s="60">
        <v>27884793.280000001</v>
      </c>
      <c r="K85" s="60">
        <v>31820277.170000002</v>
      </c>
      <c r="L85" s="60">
        <v>34762735.160000004</v>
      </c>
      <c r="M85" s="60">
        <v>39393321.329999998</v>
      </c>
      <c r="N85" s="65">
        <v>38182554.989999995</v>
      </c>
      <c r="O85" s="219">
        <v>30539395.749999996</v>
      </c>
      <c r="P85" s="60">
        <v>30476088.950000003</v>
      </c>
      <c r="Q85" s="198">
        <f>SUM(Q80:Q84)</f>
        <v>30905861.410000004</v>
      </c>
      <c r="R85" s="198">
        <f>SUM(R80:R84)</f>
        <v>32087941.849999998</v>
      </c>
      <c r="S85" s="198">
        <f>SUM(S80:S84)</f>
        <v>39508850.530000001</v>
      </c>
      <c r="T85" s="198">
        <f>SUM(T80:T84)</f>
        <v>39438441.020000003</v>
      </c>
      <c r="U85" s="65">
        <v>31286313.190000001</v>
      </c>
      <c r="V85" s="65">
        <v>29909764.419999998</v>
      </c>
      <c r="W85" s="65">
        <v>27138495.950000003</v>
      </c>
      <c r="X85" s="365">
        <f>SUM(X80:X84)</f>
        <v>32971191.930000003</v>
      </c>
      <c r="Y85" s="198">
        <v>36331782.93</v>
      </c>
      <c r="Z85" s="198">
        <v>36570619.369999997</v>
      </c>
      <c r="AA85" s="198">
        <v>34241384.780000001</v>
      </c>
      <c r="AB85" s="198">
        <v>33047278.109999996</v>
      </c>
      <c r="AC85" s="198">
        <v>28991506.57</v>
      </c>
      <c r="AD85" s="198">
        <f>SUM(AD80:AD84)</f>
        <v>36109899.379999995</v>
      </c>
      <c r="AE85" s="198">
        <f>SUM(AE80:AE84)</f>
        <v>40868865.730000004</v>
      </c>
      <c r="AF85" s="198">
        <f t="shared" ref="AF85" si="62">SUM(AF80:AF84)</f>
        <v>38536082.839999996</v>
      </c>
      <c r="AG85" s="198">
        <f t="shared" ref="AG85" si="63">SUM(AG80:AG84)</f>
        <v>40613292.07</v>
      </c>
      <c r="AH85" s="198">
        <v>31579393.650000002</v>
      </c>
      <c r="AI85" s="198">
        <f t="shared" ref="AI85" si="64">SUM(AI80:AI84)</f>
        <v>33218068.310000002</v>
      </c>
      <c r="AJ85" s="208">
        <v>36545542.620000005</v>
      </c>
      <c r="AK85" s="493">
        <v>44809207.450000003</v>
      </c>
      <c r="AL85" s="526">
        <f t="shared" ref="AL85" si="65">SUM(AL80:AL84)</f>
        <v>46642167.229999997</v>
      </c>
      <c r="AM85" s="198">
        <v>41149200.780000001</v>
      </c>
      <c r="AN85" s="198">
        <v>38125729.870000005</v>
      </c>
      <c r="AO85" s="198">
        <v>35261882.75</v>
      </c>
      <c r="AP85" s="198">
        <f t="shared" ref="AP85" si="66">SUM(AP80:AP84)</f>
        <v>39691034.189999998</v>
      </c>
      <c r="AQ85" s="198">
        <v>46589748.379999995</v>
      </c>
      <c r="AR85" s="198">
        <v>53376167.250000007</v>
      </c>
      <c r="AS85" s="198">
        <v>45549415.379999995</v>
      </c>
      <c r="AT85" s="198">
        <v>37568768.060000002</v>
      </c>
      <c r="AU85" s="198">
        <v>37435879.289999999</v>
      </c>
      <c r="AV85" s="208">
        <v>45704084.5</v>
      </c>
      <c r="AW85" s="492"/>
      <c r="AX85" s="198"/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61"/>
        <v>-8166022.1899999939</v>
      </c>
      <c r="BJ85" s="148">
        <f t="shared" si="61"/>
        <v>-3775286.4999999925</v>
      </c>
      <c r="BK85" s="148">
        <f t="shared" si="61"/>
        <v>411202.72000000626</v>
      </c>
      <c r="BL85" s="148">
        <f t="shared" si="61"/>
        <v>-275944.3900000006</v>
      </c>
      <c r="BM85" s="148">
        <f t="shared" si="61"/>
        <v>17540.219999998808</v>
      </c>
      <c r="BN85" s="148">
        <f t="shared" si="61"/>
        <v>33223.460000000894</v>
      </c>
      <c r="BO85" s="148">
        <f t="shared" si="61"/>
        <v>-3193012.629999999</v>
      </c>
      <c r="BP85" s="148">
        <f t="shared" si="61"/>
        <v>2024971.1399999969</v>
      </c>
      <c r="BQ85" s="148">
        <f t="shared" si="61"/>
        <v>-4681781.2199999988</v>
      </c>
      <c r="BR85" s="162">
        <f t="shared" si="61"/>
        <v>-1791543.2300000004</v>
      </c>
      <c r="BS85" s="329"/>
    </row>
    <row r="86" spans="1:71" x14ac:dyDescent="0.35">
      <c r="A86" s="3">
        <v>12</v>
      </c>
      <c r="B86" s="34" t="s">
        <v>37</v>
      </c>
      <c r="C86" s="95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293"/>
      <c r="O86" s="366"/>
      <c r="P86" s="63"/>
      <c r="Q86" s="206"/>
      <c r="R86" s="63"/>
      <c r="S86" s="206"/>
      <c r="T86" s="63"/>
      <c r="U86" s="293"/>
      <c r="V86" s="293"/>
      <c r="W86" s="293"/>
      <c r="X86" s="367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486"/>
      <c r="AK86" s="513"/>
      <c r="AL86" s="527"/>
      <c r="AM86" s="206"/>
      <c r="AN86" s="206"/>
      <c r="AO86" s="206"/>
      <c r="AP86" s="206"/>
      <c r="AQ86" s="206"/>
      <c r="AR86" s="206"/>
      <c r="AS86" s="206"/>
      <c r="AT86" s="206"/>
      <c r="AU86" s="206"/>
      <c r="AV86" s="486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  <c r="BS86" s="329"/>
    </row>
    <row r="87" spans="1:71" x14ac:dyDescent="0.35">
      <c r="A87" s="3"/>
      <c r="B87" s="27" t="s">
        <v>41</v>
      </c>
      <c r="C87" s="102">
        <v>2844368.109091091</v>
      </c>
      <c r="D87" s="103">
        <v>2725887.3808664228</v>
      </c>
      <c r="E87" s="103">
        <v>2675425.93063566</v>
      </c>
      <c r="F87" s="103">
        <v>2566594.2978567882</v>
      </c>
      <c r="G87" s="103">
        <v>3143305.05677902</v>
      </c>
      <c r="H87" s="103">
        <v>3574911.338885752</v>
      </c>
      <c r="I87" s="103">
        <v>3018694.7799830078</v>
      </c>
      <c r="J87" s="103">
        <v>2817611.32796326</v>
      </c>
      <c r="K87" s="103">
        <v>2683296.0142602394</v>
      </c>
      <c r="L87" s="103">
        <v>3500956.879999998</v>
      </c>
      <c r="M87" s="103">
        <v>3614075.3800000027</v>
      </c>
      <c r="N87" s="294">
        <v>3117648.6799999946</v>
      </c>
      <c r="O87" s="368">
        <v>3073704.880000005</v>
      </c>
      <c r="P87" s="199">
        <v>2728911.8299999982</v>
      </c>
      <c r="Q87" s="199">
        <v>2762947.3599999989</v>
      </c>
      <c r="R87" s="103">
        <v>2743810.6900000023</v>
      </c>
      <c r="S87" s="199">
        <v>3798547.8399999989</v>
      </c>
      <c r="T87" s="199">
        <v>4016177.319999998</v>
      </c>
      <c r="U87" s="294">
        <v>3198023.3900000006</v>
      </c>
      <c r="V87" s="294">
        <v>2835392.1000000043</v>
      </c>
      <c r="W87" s="294">
        <v>2531138.5600000015</v>
      </c>
      <c r="X87" s="369">
        <v>3770421.0000000135</v>
      </c>
      <c r="Y87" s="199">
        <v>4219810.540000001</v>
      </c>
      <c r="Z87" s="199">
        <v>3693042.0599999996</v>
      </c>
      <c r="AA87" s="199">
        <v>4013431.2800000007</v>
      </c>
      <c r="AB87" s="199">
        <v>3143394.85</v>
      </c>
      <c r="AC87" s="199">
        <v>2557109.4699999979</v>
      </c>
      <c r="AD87" s="199">
        <v>3137673.7299999958</v>
      </c>
      <c r="AE87" s="199">
        <v>3849410.4699999965</v>
      </c>
      <c r="AF87" s="199">
        <v>3741317.3500000066</v>
      </c>
      <c r="AG87" s="199">
        <v>4081302.9600000014</v>
      </c>
      <c r="AH87" s="199">
        <v>2724638.7799999979</v>
      </c>
      <c r="AI87" s="199">
        <v>2747207.8600000017</v>
      </c>
      <c r="AJ87" s="487">
        <v>3854444.3300000029</v>
      </c>
      <c r="AK87" s="514">
        <v>4436123.730000006</v>
      </c>
      <c r="AL87" s="528">
        <v>4201178.7899999982</v>
      </c>
      <c r="AM87" s="199">
        <v>4201495.4999999981</v>
      </c>
      <c r="AN87" s="199">
        <v>3142354.9099999969</v>
      </c>
      <c r="AO87" s="199">
        <v>2952691.3499999973</v>
      </c>
      <c r="AP87" s="199">
        <v>3293068.8199999975</v>
      </c>
      <c r="AQ87" s="199">
        <v>3729471.7899999977</v>
      </c>
      <c r="AR87" s="199">
        <v>4694531.7300000004</v>
      </c>
      <c r="AS87" s="199">
        <v>3911326.7800000049</v>
      </c>
      <c r="AT87" s="199">
        <v>2763134.1100000059</v>
      </c>
      <c r="AU87" s="199">
        <v>2759967.7199999988</v>
      </c>
      <c r="AV87" s="487">
        <v>4074484.5199999991</v>
      </c>
      <c r="AW87" s="53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268">
        <f t="shared" ref="BI87:BR92" si="67">O87-C87</f>
        <v>229336.77090891404</v>
      </c>
      <c r="BJ87" s="139">
        <f t="shared" si="67"/>
        <v>3024.4491335754283</v>
      </c>
      <c r="BK87" s="139">
        <f t="shared" si="67"/>
        <v>87521.429364338983</v>
      </c>
      <c r="BL87" s="139">
        <f t="shared" si="67"/>
        <v>177216.39214321412</v>
      </c>
      <c r="BM87" s="139">
        <f t="shared" si="67"/>
        <v>655242.78322097892</v>
      </c>
      <c r="BN87" s="139">
        <f t="shared" si="67"/>
        <v>441265.98111424595</v>
      </c>
      <c r="BO87" s="139">
        <f t="shared" si="67"/>
        <v>179328.61001699278</v>
      </c>
      <c r="BP87" s="139">
        <f t="shared" si="67"/>
        <v>17780.772036744282</v>
      </c>
      <c r="BQ87" s="139">
        <f t="shared" si="67"/>
        <v>-152157.45426023798</v>
      </c>
      <c r="BR87" s="158">
        <f t="shared" si="67"/>
        <v>269464.12000001548</v>
      </c>
      <c r="BS87" s="329"/>
    </row>
    <row r="88" spans="1:71" x14ac:dyDescent="0.35">
      <c r="A88" s="3"/>
      <c r="B88" s="27" t="s">
        <v>42</v>
      </c>
      <c r="C88" s="102">
        <v>701807.85336030077</v>
      </c>
      <c r="D88" s="103">
        <v>672574.39891600597</v>
      </c>
      <c r="E88" s="103">
        <v>660123.74530661223</v>
      </c>
      <c r="F88" s="103">
        <v>633271.06954565283</v>
      </c>
      <c r="G88" s="103">
        <v>775566.34364726511</v>
      </c>
      <c r="H88" s="103">
        <v>882059.12753624562</v>
      </c>
      <c r="I88" s="103">
        <v>744820.50924371893</v>
      </c>
      <c r="J88" s="103">
        <v>695205.99368323013</v>
      </c>
      <c r="K88" s="103">
        <v>662065.57782705105</v>
      </c>
      <c r="L88" s="103">
        <v>861625.11999999918</v>
      </c>
      <c r="M88" s="103">
        <v>866188.69</v>
      </c>
      <c r="N88" s="294">
        <v>800132.15000000014</v>
      </c>
      <c r="O88" s="368">
        <v>755217.72000000067</v>
      </c>
      <c r="P88" s="199">
        <v>729034.65999999922</v>
      </c>
      <c r="Q88" s="199">
        <v>681429.28000000026</v>
      </c>
      <c r="R88" s="103">
        <v>723029.21000000054</v>
      </c>
      <c r="S88" s="199">
        <v>946684.37000000034</v>
      </c>
      <c r="T88" s="199">
        <v>1009022.2300000001</v>
      </c>
      <c r="U88" s="294">
        <v>739066.71999999939</v>
      </c>
      <c r="V88" s="294">
        <v>685108.55000000098</v>
      </c>
      <c r="W88" s="294">
        <v>613719.57999999949</v>
      </c>
      <c r="X88" s="369">
        <v>943968.19000000122</v>
      </c>
      <c r="Y88" s="199">
        <v>960492.62999999966</v>
      </c>
      <c r="Z88" s="199">
        <v>851347.2499999993</v>
      </c>
      <c r="AA88" s="199">
        <v>1000703.4000000007</v>
      </c>
      <c r="AB88" s="199">
        <v>685031.41000000073</v>
      </c>
      <c r="AC88" s="199">
        <v>608097.4999999993</v>
      </c>
      <c r="AD88" s="199">
        <v>773399.89999999979</v>
      </c>
      <c r="AE88" s="199">
        <v>886824.4700000002</v>
      </c>
      <c r="AF88" s="199">
        <v>899813.37000000011</v>
      </c>
      <c r="AG88" s="199">
        <v>923161.24000000022</v>
      </c>
      <c r="AH88" s="199">
        <v>653543.50999999978</v>
      </c>
      <c r="AI88" s="199">
        <v>711812.47999999917</v>
      </c>
      <c r="AJ88" s="487">
        <v>953368.01000000094</v>
      </c>
      <c r="AK88" s="514">
        <v>1052267.1900000002</v>
      </c>
      <c r="AL88" s="528">
        <v>1006832.1199999988</v>
      </c>
      <c r="AM88" s="199">
        <v>1071957.7899999996</v>
      </c>
      <c r="AN88" s="199">
        <v>849168.84000000078</v>
      </c>
      <c r="AO88" s="199">
        <v>800512.00999999919</v>
      </c>
      <c r="AP88" s="199">
        <v>917891.81999999925</v>
      </c>
      <c r="AQ88" s="199">
        <v>1102310.2000000004</v>
      </c>
      <c r="AR88" s="199">
        <v>1314975.2800000021</v>
      </c>
      <c r="AS88" s="199">
        <v>1024902.6199999998</v>
      </c>
      <c r="AT88" s="199">
        <v>800470.8200000003</v>
      </c>
      <c r="AU88" s="199">
        <v>865572.50999999943</v>
      </c>
      <c r="AV88" s="487">
        <v>1179003.1899999988</v>
      </c>
      <c r="AW88" s="539"/>
      <c r="AX88" s="199"/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268">
        <f t="shared" si="67"/>
        <v>53409.866639699903</v>
      </c>
      <c r="BJ88" s="139">
        <f t="shared" si="67"/>
        <v>56460.261083993246</v>
      </c>
      <c r="BK88" s="139">
        <f t="shared" si="67"/>
        <v>21305.534693388036</v>
      </c>
      <c r="BL88" s="139">
        <f t="shared" si="67"/>
        <v>89758.140454347711</v>
      </c>
      <c r="BM88" s="139">
        <f t="shared" si="67"/>
        <v>171118.02635273524</v>
      </c>
      <c r="BN88" s="139">
        <f t="shared" si="67"/>
        <v>126963.10246375448</v>
      </c>
      <c r="BO88" s="139">
        <f t="shared" si="67"/>
        <v>-5753.7892437195405</v>
      </c>
      <c r="BP88" s="139">
        <f t="shared" si="67"/>
        <v>-10097.443683229154</v>
      </c>
      <c r="BQ88" s="139">
        <f t="shared" si="67"/>
        <v>-48345.997827051557</v>
      </c>
      <c r="BR88" s="158">
        <f t="shared" si="67"/>
        <v>82343.070000002044</v>
      </c>
      <c r="BS88" s="329"/>
    </row>
    <row r="89" spans="1:71" x14ac:dyDescent="0.35">
      <c r="A89" s="3"/>
      <c r="B89" s="27" t="s">
        <v>43</v>
      </c>
      <c r="C89" s="102">
        <v>2264879.4350024806</v>
      </c>
      <c r="D89" s="103">
        <v>2170537.0171056925</v>
      </c>
      <c r="E89" s="103">
        <v>2130356.1767556798</v>
      </c>
      <c r="F89" s="103">
        <v>2043697.0252306783</v>
      </c>
      <c r="G89" s="103">
        <v>2502913.3740755618</v>
      </c>
      <c r="H89" s="103">
        <v>2846587.6647684723</v>
      </c>
      <c r="I89" s="103">
        <v>2403690.1925178696</v>
      </c>
      <c r="J89" s="103">
        <v>2243573.8651890676</v>
      </c>
      <c r="K89" s="103">
        <v>2136622.8728616056</v>
      </c>
      <c r="L89" s="103">
        <v>2671324.81</v>
      </c>
      <c r="M89" s="103">
        <v>2757472.6299999985</v>
      </c>
      <c r="N89" s="294">
        <v>2595742.819999997</v>
      </c>
      <c r="O89" s="368">
        <v>2570909.5700000036</v>
      </c>
      <c r="P89" s="199">
        <v>2128032.5299999989</v>
      </c>
      <c r="Q89" s="199">
        <v>2032361.3000000017</v>
      </c>
      <c r="R89" s="103">
        <v>2230381.3200000012</v>
      </c>
      <c r="S89" s="199">
        <v>2791712.5199999986</v>
      </c>
      <c r="T89" s="199">
        <v>2862782.2299999977</v>
      </c>
      <c r="U89" s="294">
        <v>2688550.0400000038</v>
      </c>
      <c r="V89" s="294">
        <v>2390755.5499999984</v>
      </c>
      <c r="W89" s="294">
        <v>1931738.8200000003</v>
      </c>
      <c r="X89" s="369">
        <v>2667402.7100000028</v>
      </c>
      <c r="Y89" s="199">
        <v>2551778.6900000009</v>
      </c>
      <c r="Z89" s="199">
        <v>2245640.6499999976</v>
      </c>
      <c r="AA89" s="199">
        <v>2842920.5500000007</v>
      </c>
      <c r="AB89" s="199">
        <v>2380275.0499999975</v>
      </c>
      <c r="AC89" s="199">
        <v>2108816.0700000008</v>
      </c>
      <c r="AD89" s="199">
        <v>2610528.0700000003</v>
      </c>
      <c r="AE89" s="199">
        <v>2789399.6699999967</v>
      </c>
      <c r="AF89" s="199">
        <v>2664159.2900000014</v>
      </c>
      <c r="AG89" s="199">
        <v>3062347.2099999958</v>
      </c>
      <c r="AH89" s="199">
        <v>2316232.6999999979</v>
      </c>
      <c r="AI89" s="199">
        <v>2098881.8099999987</v>
      </c>
      <c r="AJ89" s="487">
        <v>2552727.8600000003</v>
      </c>
      <c r="AK89" s="514">
        <v>2689210.8799999948</v>
      </c>
      <c r="AL89" s="528">
        <v>2460655.4599999981</v>
      </c>
      <c r="AM89" s="199">
        <v>2871372.129999998</v>
      </c>
      <c r="AN89" s="199">
        <v>2284641.409999995</v>
      </c>
      <c r="AO89" s="199">
        <v>2344923.5100000012</v>
      </c>
      <c r="AP89" s="199">
        <v>2637903.2000000011</v>
      </c>
      <c r="AQ89" s="199">
        <v>2803367.4000000041</v>
      </c>
      <c r="AR89" s="199">
        <v>3229597.9699999974</v>
      </c>
      <c r="AS89" s="199">
        <v>3015472.7099999948</v>
      </c>
      <c r="AT89" s="199">
        <v>2277670.5100000016</v>
      </c>
      <c r="AU89" s="199">
        <v>2182786.9499999993</v>
      </c>
      <c r="AV89" s="487">
        <v>2761534.4599999962</v>
      </c>
      <c r="AW89" s="539"/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268">
        <f t="shared" si="67"/>
        <v>306030.13499752292</v>
      </c>
      <c r="BJ89" s="139">
        <f t="shared" si="67"/>
        <v>-42504.487105693668</v>
      </c>
      <c r="BK89" s="139">
        <f t="shared" si="67"/>
        <v>-97994.876755678095</v>
      </c>
      <c r="BL89" s="139">
        <f t="shared" si="67"/>
        <v>186684.29476932297</v>
      </c>
      <c r="BM89" s="139">
        <f t="shared" si="67"/>
        <v>288799.14592443686</v>
      </c>
      <c r="BN89" s="139">
        <f t="shared" si="67"/>
        <v>16194.565231525339</v>
      </c>
      <c r="BO89" s="139">
        <f t="shared" si="67"/>
        <v>284859.84748213412</v>
      </c>
      <c r="BP89" s="139">
        <f t="shared" si="67"/>
        <v>147181.68481093086</v>
      </c>
      <c r="BQ89" s="139">
        <f t="shared" si="67"/>
        <v>-204884.05286160531</v>
      </c>
      <c r="BR89" s="158">
        <f t="shared" si="67"/>
        <v>-3922.0999999972992</v>
      </c>
      <c r="BS89" s="329"/>
    </row>
    <row r="90" spans="1:71" x14ac:dyDescent="0.35">
      <c r="A90" s="3"/>
      <c r="B90" s="27" t="s">
        <v>52</v>
      </c>
      <c r="C90" s="102">
        <v>3955821.2427935139</v>
      </c>
      <c r="D90" s="103">
        <v>3791043.4912518705</v>
      </c>
      <c r="E90" s="103">
        <v>3720863.9402552848</v>
      </c>
      <c r="F90" s="103">
        <v>3569505.7234834991</v>
      </c>
      <c r="G90" s="103">
        <v>4371569.5153677138</v>
      </c>
      <c r="H90" s="103">
        <v>4971828.4248330295</v>
      </c>
      <c r="I90" s="103">
        <v>4198267.0590349566</v>
      </c>
      <c r="J90" s="103">
        <v>3918609.0961532989</v>
      </c>
      <c r="K90" s="103">
        <v>3731809.3041430204</v>
      </c>
      <c r="L90" s="103">
        <v>4102055.399999999</v>
      </c>
      <c r="M90" s="103">
        <v>5204725.2699999968</v>
      </c>
      <c r="N90" s="294">
        <v>4281607.299999998</v>
      </c>
      <c r="O90" s="368">
        <v>4917544.3399999961</v>
      </c>
      <c r="P90" s="199">
        <v>3907450.3499999996</v>
      </c>
      <c r="Q90" s="199">
        <v>3627418.7899999991</v>
      </c>
      <c r="R90" s="103">
        <v>3700704.48</v>
      </c>
      <c r="S90" s="199">
        <v>4497584.2599999988</v>
      </c>
      <c r="T90" s="199">
        <v>4412541.7300000014</v>
      </c>
      <c r="U90" s="294">
        <v>4305390.7899999991</v>
      </c>
      <c r="V90" s="294">
        <v>3815828.3800000022</v>
      </c>
      <c r="W90" s="294">
        <v>3730715.6600000011</v>
      </c>
      <c r="X90" s="369">
        <v>4247089.0999999968</v>
      </c>
      <c r="Y90" s="199">
        <v>4218356.4200000037</v>
      </c>
      <c r="Z90" s="199">
        <v>3957410.3400000022</v>
      </c>
      <c r="AA90" s="199">
        <v>4304236.1999999993</v>
      </c>
      <c r="AB90" s="199">
        <v>3945506.8300000019</v>
      </c>
      <c r="AC90" s="199">
        <v>3564975.42</v>
      </c>
      <c r="AD90" s="199">
        <v>4026175.680000003</v>
      </c>
      <c r="AE90" s="199">
        <v>4267132.8699999992</v>
      </c>
      <c r="AF90" s="199">
        <v>4356284.030000004</v>
      </c>
      <c r="AG90" s="199">
        <v>4646040.0999999996</v>
      </c>
      <c r="AH90" s="199">
        <v>3887514.6200000015</v>
      </c>
      <c r="AI90" s="199">
        <v>3672340.910000002</v>
      </c>
      <c r="AJ90" s="487">
        <v>4190219.3800000004</v>
      </c>
      <c r="AK90" s="514">
        <v>4280262.7199999979</v>
      </c>
      <c r="AL90" s="528">
        <v>4186056.0699999961</v>
      </c>
      <c r="AM90" s="199">
        <v>4457505.3099999968</v>
      </c>
      <c r="AN90" s="199">
        <v>4125912.1000000043</v>
      </c>
      <c r="AO90" s="199">
        <v>4332846.1099999975</v>
      </c>
      <c r="AP90" s="199">
        <v>4562723.8999999994</v>
      </c>
      <c r="AQ90" s="199">
        <v>4572991.1999999965</v>
      </c>
      <c r="AR90" s="199">
        <v>5161532.1000000006</v>
      </c>
      <c r="AS90" s="199">
        <v>4631836.6099999966</v>
      </c>
      <c r="AT90" s="199">
        <v>4087125.9299999997</v>
      </c>
      <c r="AU90" s="199">
        <v>4006236.7599999979</v>
      </c>
      <c r="AV90" s="487">
        <v>4448129.8099999987</v>
      </c>
      <c r="AW90" s="53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268">
        <f t="shared" si="67"/>
        <v>961723.0972064822</v>
      </c>
      <c r="BJ90" s="139">
        <f t="shared" si="67"/>
        <v>116406.8587481291</v>
      </c>
      <c r="BK90" s="139">
        <f t="shared" si="67"/>
        <v>-93445.150255285669</v>
      </c>
      <c r="BL90" s="139">
        <f t="shared" si="67"/>
        <v>131198.75651650084</v>
      </c>
      <c r="BM90" s="139">
        <f t="shared" si="67"/>
        <v>126014.74463228509</v>
      </c>
      <c r="BN90" s="139">
        <f t="shared" si="67"/>
        <v>-559286.69483302813</v>
      </c>
      <c r="BO90" s="139">
        <f t="shared" si="67"/>
        <v>107123.73096504249</v>
      </c>
      <c r="BP90" s="139">
        <f t="shared" si="67"/>
        <v>-102780.71615329664</v>
      </c>
      <c r="BQ90" s="139">
        <f t="shared" si="67"/>
        <v>-1093.6441430193372</v>
      </c>
      <c r="BR90" s="158">
        <f t="shared" si="67"/>
        <v>145033.69999999786</v>
      </c>
      <c r="BS90" s="329"/>
    </row>
    <row r="91" spans="1:71" x14ac:dyDescent="0.35">
      <c r="A91" s="3"/>
      <c r="B91" s="27" t="s">
        <v>51</v>
      </c>
      <c r="C91" s="102">
        <v>159678.25975261483</v>
      </c>
      <c r="D91" s="103">
        <v>153026.94186001515</v>
      </c>
      <c r="E91" s="103">
        <v>150194.11704676825</v>
      </c>
      <c r="F91" s="103">
        <v>144084.48388338738</v>
      </c>
      <c r="G91" s="103">
        <v>176460.10013044841</v>
      </c>
      <c r="H91" s="103">
        <v>200689.78397651069</v>
      </c>
      <c r="I91" s="103">
        <v>169464.67922044633</v>
      </c>
      <c r="J91" s="103">
        <v>158176.17701113771</v>
      </c>
      <c r="K91" s="103">
        <v>150635.93090808383</v>
      </c>
      <c r="L91" s="103">
        <v>200935.29000000024</v>
      </c>
      <c r="M91" s="103">
        <v>196304.62999999945</v>
      </c>
      <c r="N91" s="294">
        <v>173118.45000000019</v>
      </c>
      <c r="O91" s="368">
        <v>176640.76999999996</v>
      </c>
      <c r="P91" s="199">
        <v>159074.54</v>
      </c>
      <c r="Q91" s="199">
        <v>138289.40999999992</v>
      </c>
      <c r="R91" s="103">
        <v>125379.36999999985</v>
      </c>
      <c r="S91" s="199">
        <v>116845.18999999978</v>
      </c>
      <c r="T91" s="199">
        <v>121567.35999999977</v>
      </c>
      <c r="U91" s="294">
        <v>137800.06999999983</v>
      </c>
      <c r="V91" s="294">
        <v>154692.17000000001</v>
      </c>
      <c r="W91" s="294">
        <v>169716.83999999994</v>
      </c>
      <c r="X91" s="369">
        <v>187114.87999999992</v>
      </c>
      <c r="Y91" s="199">
        <v>189742.85999999975</v>
      </c>
      <c r="Z91" s="199">
        <v>170084.5100000001</v>
      </c>
      <c r="AA91" s="199">
        <v>156665.72999999957</v>
      </c>
      <c r="AB91" s="199">
        <v>142403.37999999974</v>
      </c>
      <c r="AC91" s="199">
        <v>124867.68000000002</v>
      </c>
      <c r="AD91" s="199">
        <v>111856.05999999984</v>
      </c>
      <c r="AE91" s="199">
        <v>105975.7099999998</v>
      </c>
      <c r="AF91" s="199">
        <v>114756.68</v>
      </c>
      <c r="AG91" s="199">
        <v>134201.69000000006</v>
      </c>
      <c r="AH91" s="199">
        <v>149113.97999999969</v>
      </c>
      <c r="AI91" s="199">
        <v>163606.67000000001</v>
      </c>
      <c r="AJ91" s="487">
        <v>172834.69999999969</v>
      </c>
      <c r="AK91" s="514">
        <v>178131.88999999984</v>
      </c>
      <c r="AL91" s="528">
        <v>167320.98999999985</v>
      </c>
      <c r="AM91" s="199">
        <v>156579.38999999984</v>
      </c>
      <c r="AN91" s="199">
        <v>139141.82999999996</v>
      </c>
      <c r="AO91" s="199">
        <v>125331.90999999984</v>
      </c>
      <c r="AP91" s="199">
        <v>114082.83000000029</v>
      </c>
      <c r="AQ91" s="199">
        <v>106529.50999999963</v>
      </c>
      <c r="AR91" s="199">
        <v>117900.96000000011</v>
      </c>
      <c r="AS91" s="199">
        <v>138229.87000000014</v>
      </c>
      <c r="AT91" s="199">
        <v>153122.15999999986</v>
      </c>
      <c r="AU91" s="199">
        <v>176376.54999999978</v>
      </c>
      <c r="AV91" s="487">
        <v>189237.0999999998</v>
      </c>
      <c r="AW91" s="539"/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268">
        <f t="shared" si="67"/>
        <v>16962.510247385129</v>
      </c>
      <c r="BJ91" s="139">
        <f t="shared" si="67"/>
        <v>6047.5981399848533</v>
      </c>
      <c r="BK91" s="139">
        <f t="shared" si="67"/>
        <v>-11904.707046768337</v>
      </c>
      <c r="BL91" s="139">
        <f t="shared" si="67"/>
        <v>-18705.11388338753</v>
      </c>
      <c r="BM91" s="139">
        <f t="shared" si="67"/>
        <v>-59614.910130448625</v>
      </c>
      <c r="BN91" s="139">
        <f t="shared" si="67"/>
        <v>-79122.423976510923</v>
      </c>
      <c r="BO91" s="139">
        <f t="shared" si="67"/>
        <v>-31664.609220446495</v>
      </c>
      <c r="BP91" s="139">
        <f t="shared" si="67"/>
        <v>-3484.007011137699</v>
      </c>
      <c r="BQ91" s="139">
        <f t="shared" si="67"/>
        <v>19080.90909191611</v>
      </c>
      <c r="BR91" s="158">
        <f t="shared" si="67"/>
        <v>-13820.410000000324</v>
      </c>
      <c r="BS91" s="329"/>
    </row>
    <row r="92" spans="1:71" ht="15" thickBot="1" x14ac:dyDescent="0.4">
      <c r="A92" s="3"/>
      <c r="B92" s="29" t="s">
        <v>46</v>
      </c>
      <c r="C92" s="93">
        <v>9926554.9000000004</v>
      </c>
      <c r="D92" s="103">
        <v>9513069.230000006</v>
      </c>
      <c r="E92" s="103">
        <v>9336963.9100000039</v>
      </c>
      <c r="F92" s="103">
        <v>8957152.6000000052</v>
      </c>
      <c r="G92" s="103">
        <v>10969814.39000001</v>
      </c>
      <c r="H92" s="103">
        <v>12476076.340000009</v>
      </c>
      <c r="I92" s="103">
        <v>10534937.219999999</v>
      </c>
      <c r="J92" s="103">
        <v>9833176.4599999934</v>
      </c>
      <c r="K92" s="103">
        <v>9364429.7000000011</v>
      </c>
      <c r="L92" s="103">
        <v>11336897.499999996</v>
      </c>
      <c r="M92" s="103">
        <v>12638766.599999998</v>
      </c>
      <c r="N92" s="294">
        <v>10968249.399999987</v>
      </c>
      <c r="O92" s="368">
        <v>11494017.280000005</v>
      </c>
      <c r="P92" s="103">
        <v>9652503.9099999946</v>
      </c>
      <c r="Q92" s="199">
        <f>SUM(Q87:Q91)</f>
        <v>9242446.1400000006</v>
      </c>
      <c r="R92" s="199">
        <f>SUM(R87:R91)</f>
        <v>9523305.070000004</v>
      </c>
      <c r="S92" s="199">
        <f>SUM(S87:S91)</f>
        <v>12151374.179999996</v>
      </c>
      <c r="T92" s="199">
        <f>SUM(T87:T91)</f>
        <v>12422090.869999997</v>
      </c>
      <c r="U92" s="294">
        <v>11068831.010000004</v>
      </c>
      <c r="V92" s="294">
        <v>9881776.7500000056</v>
      </c>
      <c r="W92" s="294">
        <v>8977029.4600000009</v>
      </c>
      <c r="X92" s="369">
        <f>SUM(X87:X91)</f>
        <v>11815995.880000016</v>
      </c>
      <c r="Y92" s="199">
        <v>12140181.140000004</v>
      </c>
      <c r="Z92" s="199">
        <v>10917524.809999999</v>
      </c>
      <c r="AA92" s="199">
        <v>12317957.160000002</v>
      </c>
      <c r="AB92" s="199">
        <v>10296611.52</v>
      </c>
      <c r="AC92" s="199">
        <v>8963866.1399999969</v>
      </c>
      <c r="AD92" s="199">
        <f>SUM(AD87:AD91)</f>
        <v>10659633.439999999</v>
      </c>
      <c r="AE92" s="199">
        <f>SUM(AE87:AE91)</f>
        <v>11898743.189999992</v>
      </c>
      <c r="AF92" s="199">
        <f t="shared" ref="AF92" si="68">SUM(AF87:AF91)</f>
        <v>11776330.72000001</v>
      </c>
      <c r="AG92" s="199">
        <f t="shared" ref="AG92" si="69">SUM(AG87:AG91)</f>
        <v>12847053.199999996</v>
      </c>
      <c r="AH92" s="199">
        <v>9731043.589999998</v>
      </c>
      <c r="AI92" s="199">
        <f t="shared" ref="AI92" si="70">SUM(AI87:AI91)</f>
        <v>9393849.7300000023</v>
      </c>
      <c r="AJ92" s="487">
        <v>11723594.280000003</v>
      </c>
      <c r="AK92" s="514">
        <v>12635996.41</v>
      </c>
      <c r="AL92" s="528">
        <f t="shared" ref="AL92" si="71">SUM(AL87:AL91)</f>
        <v>12022043.429999992</v>
      </c>
      <c r="AM92" s="199">
        <v>12758910.119999994</v>
      </c>
      <c r="AN92" s="199">
        <v>10541219.089999998</v>
      </c>
      <c r="AO92" s="199">
        <v>10556304.889999995</v>
      </c>
      <c r="AP92" s="199">
        <f t="shared" ref="AP92" si="72">SUM(AP87:AP91)</f>
        <v>11525670.569999998</v>
      </c>
      <c r="AQ92" s="199">
        <v>12314670.1</v>
      </c>
      <c r="AR92" s="199">
        <v>14518538.040000003</v>
      </c>
      <c r="AS92" s="199">
        <v>12721768.589999996</v>
      </c>
      <c r="AT92" s="199">
        <v>10081523.530000009</v>
      </c>
      <c r="AU92" s="199">
        <v>9990940.4899999946</v>
      </c>
      <c r="AV92" s="487">
        <v>12652389.079999993</v>
      </c>
      <c r="AW92" s="539"/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270">
        <f t="shared" si="67"/>
        <v>1567462.3800000045</v>
      </c>
      <c r="BJ92" s="148">
        <f t="shared" si="67"/>
        <v>139434.67999998853</v>
      </c>
      <c r="BK92" s="148">
        <f t="shared" si="67"/>
        <v>-94517.770000003278</v>
      </c>
      <c r="BL92" s="148">
        <f t="shared" si="67"/>
        <v>566152.46999999881</v>
      </c>
      <c r="BM92" s="148">
        <f t="shared" si="67"/>
        <v>1181559.7899999861</v>
      </c>
      <c r="BN92" s="148">
        <f t="shared" si="67"/>
        <v>-53985.470000011846</v>
      </c>
      <c r="BO92" s="148">
        <f t="shared" si="67"/>
        <v>533893.79000000469</v>
      </c>
      <c r="BP92" s="148">
        <f t="shared" si="67"/>
        <v>48600.290000012144</v>
      </c>
      <c r="BQ92" s="148">
        <f t="shared" si="67"/>
        <v>-387400.24000000022</v>
      </c>
      <c r="BR92" s="162">
        <f t="shared" si="67"/>
        <v>479098.38000001945</v>
      </c>
      <c r="BS92" s="329"/>
    </row>
    <row r="93" spans="1:71" x14ac:dyDescent="0.35">
      <c r="A93" s="3">
        <v>13</v>
      </c>
      <c r="B93" s="35" t="s">
        <v>48</v>
      </c>
      <c r="C93" s="61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295"/>
      <c r="O93" s="366"/>
      <c r="P93" s="62"/>
      <c r="Q93" s="207"/>
      <c r="R93" s="62"/>
      <c r="S93" s="207"/>
      <c r="T93" s="62"/>
      <c r="U93" s="295"/>
      <c r="V93" s="293"/>
      <c r="W93" s="293"/>
      <c r="X93" s="370"/>
      <c r="Y93" s="206"/>
      <c r="Z93" s="206"/>
      <c r="AA93" s="206"/>
      <c r="AB93" s="206"/>
      <c r="AC93" s="206"/>
      <c r="AD93" s="207"/>
      <c r="AE93" s="207"/>
      <c r="AF93" s="207"/>
      <c r="AG93" s="207"/>
      <c r="AH93" s="206"/>
      <c r="AI93" s="207"/>
      <c r="AJ93" s="486"/>
      <c r="AK93" s="513"/>
      <c r="AL93" s="527"/>
      <c r="AM93" s="206"/>
      <c r="AN93" s="206"/>
      <c r="AO93" s="206"/>
      <c r="AP93" s="207"/>
      <c r="AQ93" s="206"/>
      <c r="AR93" s="206"/>
      <c r="AS93" s="206"/>
      <c r="AT93" s="206"/>
      <c r="AU93" s="206"/>
      <c r="AV93" s="486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  <c r="BS93" s="329"/>
    </row>
    <row r="94" spans="1:71" x14ac:dyDescent="0.35">
      <c r="A94" s="3"/>
      <c r="B94" s="27" t="s">
        <v>41</v>
      </c>
      <c r="C94" s="64">
        <v>20976150.36909109</v>
      </c>
      <c r="D94" s="65">
        <v>18681272.320866425</v>
      </c>
      <c r="E94" s="65">
        <v>16975605.430635661</v>
      </c>
      <c r="F94" s="65">
        <v>17152445.667856786</v>
      </c>
      <c r="G94" s="65">
        <v>22646136.186779022</v>
      </c>
      <c r="H94" s="65">
        <v>23802924.208885752</v>
      </c>
      <c r="I94" s="65">
        <v>18694377.419983007</v>
      </c>
      <c r="J94" s="65">
        <v>15644093.977963258</v>
      </c>
      <c r="K94" s="65">
        <v>16931365.304260239</v>
      </c>
      <c r="L94" s="65">
        <v>22611895</v>
      </c>
      <c r="M94" s="65">
        <v>23336904.300000004</v>
      </c>
      <c r="N94" s="65">
        <v>21731128.849999994</v>
      </c>
      <c r="O94" s="371">
        <v>19271324.960000005</v>
      </c>
      <c r="P94" s="65">
        <v>19323768.659999996</v>
      </c>
      <c r="Q94" s="208">
        <f>Q80+Q87</f>
        <v>18214424.959999997</v>
      </c>
      <c r="R94" s="65">
        <v>19343365.420000002</v>
      </c>
      <c r="S94" s="208">
        <f t="shared" ref="S94:T98" si="73">S80+S87</f>
        <v>25791330.379999999</v>
      </c>
      <c r="T94" s="208">
        <f t="shared" si="73"/>
        <v>25576349.989999995</v>
      </c>
      <c r="U94" s="65">
        <v>19140236.990000002</v>
      </c>
      <c r="V94" s="65">
        <v>16643528.920000002</v>
      </c>
      <c r="W94" s="65">
        <v>16584345.840000004</v>
      </c>
      <c r="X94" s="365">
        <f>X80+X87</f>
        <v>21207954.350000016</v>
      </c>
      <c r="Y94" s="208">
        <v>24469415.700000003</v>
      </c>
      <c r="Z94" s="208">
        <v>23544109.849999998</v>
      </c>
      <c r="AA94" s="208">
        <v>22244179.900000002</v>
      </c>
      <c r="AB94" s="208">
        <v>19603038.670000002</v>
      </c>
      <c r="AC94" s="208">
        <v>16365898.049999997</v>
      </c>
      <c r="AD94" s="208">
        <f t="shared" ref="AD94:AG98" si="74">AD80+AD87</f>
        <v>20687180.929999996</v>
      </c>
      <c r="AE94" s="208">
        <f t="shared" si="74"/>
        <v>24194678.569999997</v>
      </c>
      <c r="AF94" s="208">
        <f t="shared" si="74"/>
        <v>23529808.310000006</v>
      </c>
      <c r="AG94" s="208">
        <f t="shared" si="74"/>
        <v>23776640.530000001</v>
      </c>
      <c r="AH94" s="208">
        <v>16901160.939999998</v>
      </c>
      <c r="AI94" s="208">
        <f t="shared" ref="AI94:AI98" si="75">AI80+AI87</f>
        <v>17834908.590000004</v>
      </c>
      <c r="AJ94" s="208">
        <v>22575291.570000004</v>
      </c>
      <c r="AK94" s="493">
        <v>27645048.770000003</v>
      </c>
      <c r="AL94" s="526">
        <f t="shared" ref="AL94:AL98" si="76">AL80+AL87</f>
        <v>28892962.129999999</v>
      </c>
      <c r="AM94" s="208">
        <v>24358777.519999996</v>
      </c>
      <c r="AN94" s="208">
        <v>21489068.589999996</v>
      </c>
      <c r="AO94" s="208">
        <v>19707270.479999997</v>
      </c>
      <c r="AP94" s="208">
        <f t="shared" ref="AP94:AP98" si="77">AP80+AP87</f>
        <v>22074741.899999995</v>
      </c>
      <c r="AQ94" s="208">
        <v>27085760.379999999</v>
      </c>
      <c r="AR94" s="208">
        <v>33321366.41</v>
      </c>
      <c r="AS94" s="208">
        <v>26395587.060000006</v>
      </c>
      <c r="AT94" s="208">
        <v>19623072.720000006</v>
      </c>
      <c r="AU94" s="208">
        <v>20939390.199999999</v>
      </c>
      <c r="AV94" s="208">
        <v>27155186.609999999</v>
      </c>
      <c r="AW94" s="493"/>
      <c r="AX94" s="208"/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78">O94-C94</f>
        <v>-1704825.4090910852</v>
      </c>
      <c r="BJ94" s="148">
        <f t="shared" si="78"/>
        <v>642496.33913357183</v>
      </c>
      <c r="BK94" s="148">
        <f t="shared" si="78"/>
        <v>1238819.5293643363</v>
      </c>
      <c r="BL94" s="148">
        <f t="shared" si="78"/>
        <v>2190919.7521432154</v>
      </c>
      <c r="BM94" s="148">
        <f t="shared" si="78"/>
        <v>3145194.1932209767</v>
      </c>
      <c r="BN94" s="148">
        <f t="shared" si="78"/>
        <v>1773425.781114243</v>
      </c>
      <c r="BO94" s="148">
        <f t="shared" si="78"/>
        <v>445859.57001699507</v>
      </c>
      <c r="BP94" s="148">
        <f t="shared" si="78"/>
        <v>999434.94203674421</v>
      </c>
      <c r="BQ94" s="148">
        <f t="shared" si="78"/>
        <v>-347019.46426023543</v>
      </c>
      <c r="BR94" s="162">
        <f t="shared" si="78"/>
        <v>-1403940.6499999836</v>
      </c>
      <c r="BS94" s="329"/>
    </row>
    <row r="95" spans="1:71" x14ac:dyDescent="0.35">
      <c r="A95" s="3"/>
      <c r="B95" s="27" t="s">
        <v>42</v>
      </c>
      <c r="C95" s="64">
        <v>3465545.5533603011</v>
      </c>
      <c r="D95" s="65">
        <v>3166451.8989160061</v>
      </c>
      <c r="E95" s="65">
        <v>2858904.0153066125</v>
      </c>
      <c r="F95" s="65">
        <v>2744057.7395456526</v>
      </c>
      <c r="G95" s="65">
        <v>3601381.3936472647</v>
      </c>
      <c r="H95" s="65">
        <v>3799002.3075362453</v>
      </c>
      <c r="I95" s="65">
        <v>2968145.6292437189</v>
      </c>
      <c r="J95" s="65">
        <v>2459251.2236832301</v>
      </c>
      <c r="K95" s="65">
        <v>2676640.4378270507</v>
      </c>
      <c r="L95" s="65">
        <v>3533145.5599999991</v>
      </c>
      <c r="M95" s="65">
        <v>3700959.86</v>
      </c>
      <c r="N95" s="65">
        <v>3591033.25</v>
      </c>
      <c r="O95" s="371">
        <v>3211162.540000001</v>
      </c>
      <c r="P95" s="65">
        <v>3324720.0399999991</v>
      </c>
      <c r="Q95" s="208">
        <f>Q81+Q88</f>
        <v>3018427.1000000006</v>
      </c>
      <c r="R95" s="65">
        <v>3290563.6400000006</v>
      </c>
      <c r="S95" s="208">
        <f t="shared" si="73"/>
        <v>4276376.0200000005</v>
      </c>
      <c r="T95" s="208">
        <f t="shared" si="73"/>
        <v>4383381.5600000005</v>
      </c>
      <c r="U95" s="65">
        <v>3249299.4999999991</v>
      </c>
      <c r="V95" s="65">
        <v>2929861.120000001</v>
      </c>
      <c r="W95" s="65">
        <v>2953605.4499999997</v>
      </c>
      <c r="X95" s="365">
        <f>X81+X88</f>
        <v>3772202.6500000013</v>
      </c>
      <c r="Y95" s="208">
        <v>4186852.1799999997</v>
      </c>
      <c r="Z95" s="208">
        <v>4161718.379999999</v>
      </c>
      <c r="AA95" s="208">
        <v>4103998.6400000006</v>
      </c>
      <c r="AB95" s="208">
        <v>3199669.4600000009</v>
      </c>
      <c r="AC95" s="208">
        <v>2924937.7999999989</v>
      </c>
      <c r="AD95" s="208">
        <f t="shared" si="74"/>
        <v>3717804.9</v>
      </c>
      <c r="AE95" s="208">
        <f t="shared" si="74"/>
        <v>4119363.4</v>
      </c>
      <c r="AF95" s="208">
        <f t="shared" si="74"/>
        <v>4182331.34</v>
      </c>
      <c r="AG95" s="208">
        <f t="shared" si="74"/>
        <v>4102128.89</v>
      </c>
      <c r="AH95" s="208">
        <v>2978424.5</v>
      </c>
      <c r="AI95" s="208">
        <f t="shared" si="75"/>
        <v>3309165.5899999994</v>
      </c>
      <c r="AJ95" s="208">
        <v>4170770.1700000009</v>
      </c>
      <c r="AK95" s="493">
        <v>5029721.7</v>
      </c>
      <c r="AL95" s="526">
        <f t="shared" si="76"/>
        <v>5403817.6899999995</v>
      </c>
      <c r="AM95" s="208">
        <v>4724970.93</v>
      </c>
      <c r="AN95" s="208">
        <v>4220022.0300000012</v>
      </c>
      <c r="AO95" s="208">
        <v>3905937.5599999991</v>
      </c>
      <c r="AP95" s="208">
        <f t="shared" si="77"/>
        <v>4342699.3</v>
      </c>
      <c r="AQ95" s="208">
        <v>5338276.0200000005</v>
      </c>
      <c r="AR95" s="208">
        <v>6394963.5400000019</v>
      </c>
      <c r="AS95" s="208">
        <v>4985307.7799999993</v>
      </c>
      <c r="AT95" s="208">
        <v>3911613.99</v>
      </c>
      <c r="AU95" s="208">
        <v>4279783.3899999997</v>
      </c>
      <c r="AV95" s="208">
        <v>5434792.339999998</v>
      </c>
      <c r="AW95" s="493"/>
      <c r="AX95" s="208"/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78"/>
        <v>-254383.0133603001</v>
      </c>
      <c r="BJ95" s="148">
        <f t="shared" si="78"/>
        <v>158268.14108399302</v>
      </c>
      <c r="BK95" s="148">
        <f t="shared" si="78"/>
        <v>159523.08469338808</v>
      </c>
      <c r="BL95" s="148">
        <f t="shared" si="78"/>
        <v>546505.90045434795</v>
      </c>
      <c r="BM95" s="148">
        <f t="shared" si="78"/>
        <v>674994.6263527358</v>
      </c>
      <c r="BN95" s="148">
        <f t="shared" si="78"/>
        <v>584379.2524637552</v>
      </c>
      <c r="BO95" s="148">
        <f t="shared" si="78"/>
        <v>281153.87075628014</v>
      </c>
      <c r="BP95" s="148">
        <f t="shared" si="78"/>
        <v>470609.89631677093</v>
      </c>
      <c r="BQ95" s="148">
        <f t="shared" si="78"/>
        <v>276965.01217294903</v>
      </c>
      <c r="BR95" s="162">
        <f t="shared" si="78"/>
        <v>239057.09000000218</v>
      </c>
      <c r="BS95" s="329"/>
    </row>
    <row r="96" spans="1:71" x14ac:dyDescent="0.35">
      <c r="A96" s="3"/>
      <c r="B96" s="27" t="s">
        <v>43</v>
      </c>
      <c r="C96" s="64">
        <v>9341567.7050024811</v>
      </c>
      <c r="D96" s="65">
        <v>8907562.9271056931</v>
      </c>
      <c r="E96" s="65">
        <v>8654845.2067556791</v>
      </c>
      <c r="F96" s="65">
        <v>8647637.7252306789</v>
      </c>
      <c r="G96" s="65">
        <v>9894435.5940755606</v>
      </c>
      <c r="H96" s="65">
        <v>10506021.434768472</v>
      </c>
      <c r="I96" s="65">
        <v>9194711.7025178708</v>
      </c>
      <c r="J96" s="65">
        <v>8152669.4151890669</v>
      </c>
      <c r="K96" s="65">
        <v>7893130.0428616051</v>
      </c>
      <c r="L96" s="65">
        <v>9042498.209999999</v>
      </c>
      <c r="M96" s="65">
        <v>9374948.5599999987</v>
      </c>
      <c r="N96" s="65">
        <v>11426926.219999997</v>
      </c>
      <c r="O96" s="371">
        <v>6497490.8600000031</v>
      </c>
      <c r="P96" s="65">
        <v>7629001.5999999978</v>
      </c>
      <c r="Q96" s="208">
        <f>Q82+Q89</f>
        <v>7147044.4700000016</v>
      </c>
      <c r="R96" s="65">
        <v>8089200.3800000008</v>
      </c>
      <c r="S96" s="208">
        <f t="shared" si="73"/>
        <v>9278460.2999999989</v>
      </c>
      <c r="T96" s="208">
        <f t="shared" si="73"/>
        <v>9125891.7699999977</v>
      </c>
      <c r="U96" s="65">
        <v>8393728.6600000039</v>
      </c>
      <c r="V96" s="65">
        <v>8184491.7699999977</v>
      </c>
      <c r="W96" s="65">
        <v>6466862.8600000003</v>
      </c>
      <c r="X96" s="365">
        <f>X82+X89</f>
        <v>8166627.3400000017</v>
      </c>
      <c r="Y96" s="208">
        <v>8534788.2800000012</v>
      </c>
      <c r="Z96" s="208">
        <v>8157828.8499999978</v>
      </c>
      <c r="AA96" s="208">
        <v>8440888.9100000001</v>
      </c>
      <c r="AB96" s="208">
        <v>8240985.5399999954</v>
      </c>
      <c r="AC96" s="208">
        <v>7760410.620000001</v>
      </c>
      <c r="AD96" s="208">
        <f t="shared" si="74"/>
        <v>9237099.6799999997</v>
      </c>
      <c r="AE96" s="208">
        <f t="shared" si="74"/>
        <v>10650785.669999996</v>
      </c>
      <c r="AF96" s="208">
        <f t="shared" si="74"/>
        <v>8898357.7300000004</v>
      </c>
      <c r="AG96" s="208">
        <f t="shared" si="74"/>
        <v>10214044.089999996</v>
      </c>
      <c r="AH96" s="208">
        <v>8615769.8299999982</v>
      </c>
      <c r="AI96" s="208">
        <f t="shared" si="75"/>
        <v>7991448.5899999989</v>
      </c>
      <c r="AJ96" s="208">
        <v>8724020.4800000004</v>
      </c>
      <c r="AK96" s="493">
        <v>9803560.0199999958</v>
      </c>
      <c r="AL96" s="526">
        <f t="shared" si="76"/>
        <v>10108813.629999999</v>
      </c>
      <c r="AM96" s="208">
        <v>10112784.909999998</v>
      </c>
      <c r="AN96" s="208">
        <v>9246086.5999999959</v>
      </c>
      <c r="AO96" s="208">
        <v>9367552.3200000022</v>
      </c>
      <c r="AP96" s="208">
        <f t="shared" si="77"/>
        <v>10266227.460000001</v>
      </c>
      <c r="AQ96" s="208">
        <v>11147558.770000003</v>
      </c>
      <c r="AR96" s="208">
        <v>12555954.199999997</v>
      </c>
      <c r="AS96" s="208">
        <v>11541053.189999996</v>
      </c>
      <c r="AT96" s="208">
        <v>9464745.4200000018</v>
      </c>
      <c r="AU96" s="208">
        <v>9323021.8099999987</v>
      </c>
      <c r="AV96" s="208">
        <v>10926953.719999995</v>
      </c>
      <c r="AW96" s="493"/>
      <c r="AX96" s="208"/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78"/>
        <v>-2844076.845002478</v>
      </c>
      <c r="BJ96" s="148">
        <f t="shared" si="78"/>
        <v>-1278561.3271056954</v>
      </c>
      <c r="BK96" s="148">
        <f t="shared" si="78"/>
        <v>-1507800.7367556775</v>
      </c>
      <c r="BL96" s="148">
        <f t="shared" si="78"/>
        <v>-558437.3452306781</v>
      </c>
      <c r="BM96" s="148">
        <f t="shared" si="78"/>
        <v>-615975.29407556169</v>
      </c>
      <c r="BN96" s="148">
        <f t="shared" si="78"/>
        <v>-1380129.6647684742</v>
      </c>
      <c r="BO96" s="148">
        <f t="shared" si="78"/>
        <v>-800983.04251786694</v>
      </c>
      <c r="BP96" s="148">
        <f t="shared" si="78"/>
        <v>31822.354810930789</v>
      </c>
      <c r="BQ96" s="148">
        <f t="shared" si="78"/>
        <v>-1426267.1828616047</v>
      </c>
      <c r="BR96" s="162">
        <f t="shared" si="78"/>
        <v>-875870.86999999732</v>
      </c>
      <c r="BS96" s="329"/>
    </row>
    <row r="97" spans="1:71" x14ac:dyDescent="0.35">
      <c r="A97" s="3"/>
      <c r="B97" s="27" t="s">
        <v>52</v>
      </c>
      <c r="C97" s="64">
        <v>14142720.552793512</v>
      </c>
      <c r="D97" s="65">
        <v>12340503.971251871</v>
      </c>
      <c r="E97" s="65">
        <v>10696723.070255285</v>
      </c>
      <c r="F97" s="65">
        <v>12149222.733483499</v>
      </c>
      <c r="G97" s="65">
        <v>13652301.725367714</v>
      </c>
      <c r="H97" s="65">
        <v>13068345.73483303</v>
      </c>
      <c r="I97" s="65">
        <v>13475283.449034955</v>
      </c>
      <c r="J97" s="65">
        <v>10774177.486153297</v>
      </c>
      <c r="K97" s="65">
        <v>13004272.154143022</v>
      </c>
      <c r="L97" s="65">
        <v>10165681.079999998</v>
      </c>
      <c r="M97" s="65">
        <v>14873488.169999994</v>
      </c>
      <c r="N97" s="65">
        <v>11701628.359999998</v>
      </c>
      <c r="O97" s="371">
        <v>12382383.769999996</v>
      </c>
      <c r="P97" s="65">
        <v>9225936.0199999996</v>
      </c>
      <c r="Q97" s="208">
        <f>Q83+Q90</f>
        <v>11178655.279999999</v>
      </c>
      <c r="R97" s="65">
        <v>10322923.390000001</v>
      </c>
      <c r="S97" s="208">
        <f t="shared" si="73"/>
        <v>11759669.009999998</v>
      </c>
      <c r="T97" s="208">
        <f t="shared" si="73"/>
        <v>12212622.940000001</v>
      </c>
      <c r="U97" s="65">
        <v>10983598</v>
      </c>
      <c r="V97" s="65">
        <v>11413465.950000001</v>
      </c>
      <c r="W97" s="65">
        <v>9464234.2400000021</v>
      </c>
      <c r="X97" s="365">
        <f>X83+X90</f>
        <v>10957810.669999998</v>
      </c>
      <c r="Y97" s="208">
        <v>10576222.870000005</v>
      </c>
      <c r="Z97" s="208">
        <v>10960601.110000001</v>
      </c>
      <c r="AA97" s="208">
        <v>11130677.729999999</v>
      </c>
      <c r="AB97" s="208">
        <v>11685724.770000001</v>
      </c>
      <c r="AC97" s="208">
        <v>10329519.460000001</v>
      </c>
      <c r="AD97" s="208">
        <f t="shared" si="74"/>
        <v>12564432.110000003</v>
      </c>
      <c r="AE97" s="208">
        <f t="shared" si="74"/>
        <v>13236142.209999999</v>
      </c>
      <c r="AF97" s="208">
        <f t="shared" si="74"/>
        <v>13115824.020000003</v>
      </c>
      <c r="AG97" s="208">
        <f t="shared" si="74"/>
        <v>14761726.9</v>
      </c>
      <c r="AH97" s="208">
        <v>12164779.290000003</v>
      </c>
      <c r="AI97" s="208">
        <f t="shared" si="75"/>
        <v>12794079.980000002</v>
      </c>
      <c r="AJ97" s="208">
        <v>12089952.210000001</v>
      </c>
      <c r="AK97" s="493">
        <v>14208189.59</v>
      </c>
      <c r="AL97" s="526">
        <f t="shared" si="76"/>
        <v>13536964.069999997</v>
      </c>
      <c r="AM97" s="208">
        <v>14025653.709999997</v>
      </c>
      <c r="AN97" s="208">
        <v>13081507.960000005</v>
      </c>
      <c r="AO97" s="208">
        <v>12246198.609999996</v>
      </c>
      <c r="AP97" s="208">
        <f t="shared" si="77"/>
        <v>13962975.82</v>
      </c>
      <c r="AQ97" s="208">
        <v>14747936.859999996</v>
      </c>
      <c r="AR97" s="208">
        <v>15011156.830000002</v>
      </c>
      <c r="AS97" s="208">
        <v>14707481.659999996</v>
      </c>
      <c r="AT97" s="208">
        <v>13973160.790000001</v>
      </c>
      <c r="AU97" s="208">
        <v>12166528.449999999</v>
      </c>
      <c r="AV97" s="208">
        <v>14048898.489999998</v>
      </c>
      <c r="AW97" s="493"/>
      <c r="AX97" s="208"/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78"/>
        <v>-1760336.7827935163</v>
      </c>
      <c r="BJ97" s="148">
        <f t="shared" si="78"/>
        <v>-3114567.9512518719</v>
      </c>
      <c r="BK97" s="148">
        <f t="shared" si="78"/>
        <v>481932.2097447142</v>
      </c>
      <c r="BL97" s="148">
        <f t="shared" si="78"/>
        <v>-1826299.3434834983</v>
      </c>
      <c r="BM97" s="148">
        <f t="shared" si="78"/>
        <v>-1892632.7153677158</v>
      </c>
      <c r="BN97" s="148">
        <f t="shared" si="78"/>
        <v>-855722.79483302869</v>
      </c>
      <c r="BO97" s="148">
        <f t="shared" si="78"/>
        <v>-2491685.4490349554</v>
      </c>
      <c r="BP97" s="148">
        <f t="shared" si="78"/>
        <v>639288.46384670399</v>
      </c>
      <c r="BQ97" s="148">
        <f t="shared" si="78"/>
        <v>-3540037.9141430203</v>
      </c>
      <c r="BR97" s="162">
        <f t="shared" si="78"/>
        <v>792129.58999999985</v>
      </c>
      <c r="BS97" s="329"/>
    </row>
    <row r="98" spans="1:71" x14ac:dyDescent="0.35">
      <c r="A98" s="3"/>
      <c r="B98" s="27" t="s">
        <v>51</v>
      </c>
      <c r="C98" s="64">
        <v>705988.6597526148</v>
      </c>
      <c r="D98" s="65">
        <v>668653.56186001515</v>
      </c>
      <c r="E98" s="65">
        <v>645544.8770467682</v>
      </c>
      <c r="F98" s="65">
        <v>627674.97388338728</v>
      </c>
      <c r="G98" s="65">
        <v>666869.80013044842</v>
      </c>
      <c r="H98" s="65">
        <v>705000.21397651068</v>
      </c>
      <c r="I98" s="65">
        <v>681744.8392204463</v>
      </c>
      <c r="J98" s="65">
        <v>687777.63701113767</v>
      </c>
      <c r="K98" s="65">
        <v>679298.9309080838</v>
      </c>
      <c r="L98" s="65">
        <v>746412.81000000029</v>
      </c>
      <c r="M98" s="65">
        <v>745787.03999999934</v>
      </c>
      <c r="N98" s="65">
        <v>700087.7100000002</v>
      </c>
      <c r="O98" s="371">
        <v>671050.89999999991</v>
      </c>
      <c r="P98" s="65">
        <v>625166.54</v>
      </c>
      <c r="Q98" s="208">
        <f>Q84+Q91</f>
        <v>589755.74</v>
      </c>
      <c r="R98" s="65">
        <v>565194.08999999985</v>
      </c>
      <c r="S98" s="208">
        <f t="shared" si="73"/>
        <v>554388.99999999977</v>
      </c>
      <c r="T98" s="208">
        <f t="shared" si="73"/>
        <v>562285.62999999977</v>
      </c>
      <c r="U98" s="65">
        <v>588281.04999999981</v>
      </c>
      <c r="V98" s="65">
        <v>620193.41</v>
      </c>
      <c r="W98" s="65">
        <v>646477.0199999999</v>
      </c>
      <c r="X98" s="365">
        <f>X84+X91</f>
        <v>682592.79999999993</v>
      </c>
      <c r="Y98" s="208">
        <v>704685.0399999998</v>
      </c>
      <c r="Z98" s="208">
        <v>663885.99000000011</v>
      </c>
      <c r="AA98" s="208">
        <v>639596.75999999954</v>
      </c>
      <c r="AB98" s="208">
        <v>614471.18999999971</v>
      </c>
      <c r="AC98" s="208">
        <v>574606.78</v>
      </c>
      <c r="AD98" s="208">
        <f t="shared" si="74"/>
        <v>563015.19999999984</v>
      </c>
      <c r="AE98" s="208">
        <f t="shared" si="74"/>
        <v>566639.06999999983</v>
      </c>
      <c r="AF98" s="208">
        <f t="shared" si="74"/>
        <v>586092.15999999992</v>
      </c>
      <c r="AG98" s="208">
        <f t="shared" si="74"/>
        <v>605804.8600000001</v>
      </c>
      <c r="AH98" s="208">
        <v>650302.6799999997</v>
      </c>
      <c r="AI98" s="208">
        <f t="shared" si="75"/>
        <v>682315.29</v>
      </c>
      <c r="AJ98" s="208">
        <v>709102.46999999974</v>
      </c>
      <c r="AK98" s="493">
        <v>758683.7799999998</v>
      </c>
      <c r="AL98" s="526">
        <f t="shared" si="76"/>
        <v>721653.1399999999</v>
      </c>
      <c r="AM98" s="208">
        <v>685923.82999999984</v>
      </c>
      <c r="AN98" s="208">
        <v>630263.78</v>
      </c>
      <c r="AO98" s="208">
        <v>591228.66999999981</v>
      </c>
      <c r="AP98" s="208">
        <f t="shared" si="77"/>
        <v>570060.28000000026</v>
      </c>
      <c r="AQ98" s="208">
        <v>584886.4499999996</v>
      </c>
      <c r="AR98" s="208">
        <v>611264.31000000017</v>
      </c>
      <c r="AS98" s="208">
        <v>641754.28000000014</v>
      </c>
      <c r="AT98" s="208">
        <v>677698.66999999993</v>
      </c>
      <c r="AU98" s="208">
        <v>718095.92999999982</v>
      </c>
      <c r="AV98" s="208">
        <v>790642.41999999993</v>
      </c>
      <c r="AW98" s="493"/>
      <c r="AX98" s="208"/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78"/>
        <v>-34937.759752614889</v>
      </c>
      <c r="BJ98" s="148">
        <f t="shared" si="78"/>
        <v>-43487.021860015113</v>
      </c>
      <c r="BK98" s="148">
        <f t="shared" si="78"/>
        <v>-55789.137046768214</v>
      </c>
      <c r="BL98" s="148">
        <f t="shared" si="78"/>
        <v>-62480.883883387432</v>
      </c>
      <c r="BM98" s="148">
        <f t="shared" si="78"/>
        <v>-112480.80013044865</v>
      </c>
      <c r="BN98" s="148">
        <f t="shared" si="78"/>
        <v>-142714.58397651091</v>
      </c>
      <c r="BO98" s="148">
        <f t="shared" si="78"/>
        <v>-93463.789220446488</v>
      </c>
      <c r="BP98" s="148">
        <f t="shared" si="78"/>
        <v>-67584.227011137642</v>
      </c>
      <c r="BQ98" s="148">
        <f t="shared" si="78"/>
        <v>-32821.910908083897</v>
      </c>
      <c r="BR98" s="162">
        <f t="shared" si="78"/>
        <v>-63820.010000000359</v>
      </c>
      <c r="BS98" s="329"/>
    </row>
    <row r="99" spans="1:71" ht="15" thickBot="1" x14ac:dyDescent="0.4">
      <c r="A99" s="3"/>
      <c r="B99" s="29" t="s">
        <v>46</v>
      </c>
      <c r="C99" s="66">
        <v>48631972.839999996</v>
      </c>
      <c r="D99" s="96">
        <v>43764444.680000015</v>
      </c>
      <c r="E99" s="96">
        <v>39831622.600000009</v>
      </c>
      <c r="F99" s="96">
        <v>41321038.840000011</v>
      </c>
      <c r="G99" s="96">
        <v>50461124.70000001</v>
      </c>
      <c r="H99" s="96">
        <v>51881293.900000013</v>
      </c>
      <c r="I99" s="96">
        <v>45014263.040000007</v>
      </c>
      <c r="J99" s="96">
        <v>37717969.739999995</v>
      </c>
      <c r="K99" s="96">
        <v>41184706.869999997</v>
      </c>
      <c r="L99" s="96">
        <v>46099632.659999996</v>
      </c>
      <c r="M99" s="96">
        <v>52032087.929999992</v>
      </c>
      <c r="N99" s="96">
        <v>49150804.389999993</v>
      </c>
      <c r="O99" s="371">
        <v>42033413.030000009</v>
      </c>
      <c r="P99" s="65">
        <v>40128592.859999992</v>
      </c>
      <c r="Q99" s="208">
        <f>SUM(Q94:Q98)</f>
        <v>40148307.550000004</v>
      </c>
      <c r="R99" s="208">
        <f>SUM(R94:R98)</f>
        <v>41611246.920000002</v>
      </c>
      <c r="S99" s="208">
        <f>SUM(S94:S98)</f>
        <v>51660224.709999993</v>
      </c>
      <c r="T99" s="208">
        <f>SUM(T94:T98)</f>
        <v>51860531.889999993</v>
      </c>
      <c r="U99" s="65">
        <v>42355144.200000003</v>
      </c>
      <c r="V99" s="65">
        <v>39791541.170000002</v>
      </c>
      <c r="W99" s="65">
        <v>36115525.410000004</v>
      </c>
      <c r="X99" s="100">
        <f>SUM(X94:X98)</f>
        <v>44787187.810000017</v>
      </c>
      <c r="Y99" s="65">
        <v>48471964.070000008</v>
      </c>
      <c r="Z99" s="65">
        <v>47488144.18</v>
      </c>
      <c r="AA99" s="65">
        <v>46559341.939999998</v>
      </c>
      <c r="AB99" s="65">
        <v>43343889.629999995</v>
      </c>
      <c r="AC99" s="65">
        <v>37955372.709999993</v>
      </c>
      <c r="AD99" s="209">
        <f>SUM(AD94:AD98)</f>
        <v>46769532.819999993</v>
      </c>
      <c r="AE99" s="209">
        <f>SUM(AE94:AE98)</f>
        <v>52767608.919999994</v>
      </c>
      <c r="AF99" s="209">
        <f t="shared" ref="AF99" si="79">SUM(AF94:AF98)</f>
        <v>50312413.56000001</v>
      </c>
      <c r="AG99" s="209">
        <f t="shared" ref="AG99" si="80">SUM(AG94:AG98)</f>
        <v>53460345.269999996</v>
      </c>
      <c r="AH99" s="209">
        <v>41310437.240000002</v>
      </c>
      <c r="AI99" s="209">
        <f t="shared" ref="AI99" si="81">SUM(AI94:AI98)</f>
        <v>42611918.040000007</v>
      </c>
      <c r="AJ99" s="209">
        <v>48269136.900000006</v>
      </c>
      <c r="AK99" s="494">
        <v>57445203.859999999</v>
      </c>
      <c r="AL99" s="522">
        <f t="shared" ref="AL99" si="82">SUM(AL94:AL98)</f>
        <v>58664210.659999996</v>
      </c>
      <c r="AM99" s="209">
        <v>53908110.899999991</v>
      </c>
      <c r="AN99" s="209">
        <v>48666948.959999993</v>
      </c>
      <c r="AO99" s="209">
        <v>45818187.640000001</v>
      </c>
      <c r="AP99" s="209">
        <f t="shared" ref="AP99" si="83">SUM(AP94:AP98)</f>
        <v>51216704.759999998</v>
      </c>
      <c r="AQ99" s="209">
        <v>58904418.480000004</v>
      </c>
      <c r="AR99" s="209">
        <v>67894705.290000007</v>
      </c>
      <c r="AS99" s="209">
        <v>58271183.969999999</v>
      </c>
      <c r="AT99" s="209">
        <v>47650291.590000011</v>
      </c>
      <c r="AU99" s="209">
        <v>47426819.779999994</v>
      </c>
      <c r="AV99" s="209">
        <v>58356473.579999983</v>
      </c>
      <c r="AW99" s="494"/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78"/>
        <v>-6598559.8099999875</v>
      </c>
      <c r="BJ99" s="147">
        <f t="shared" si="78"/>
        <v>-3635851.8200000226</v>
      </c>
      <c r="BK99" s="147">
        <f t="shared" si="78"/>
        <v>316684.94999999553</v>
      </c>
      <c r="BL99" s="147">
        <f t="shared" si="78"/>
        <v>290208.07999999076</v>
      </c>
      <c r="BM99" s="147">
        <f t="shared" si="78"/>
        <v>1199100.009999983</v>
      </c>
      <c r="BN99" s="147">
        <f t="shared" si="78"/>
        <v>-20762.010000020266</v>
      </c>
      <c r="BO99" s="147">
        <f t="shared" si="78"/>
        <v>-2659118.8400000036</v>
      </c>
      <c r="BP99" s="147">
        <f t="shared" si="78"/>
        <v>2073571.4300000072</v>
      </c>
      <c r="BQ99" s="147">
        <f t="shared" si="78"/>
        <v>-5069181.4599999934</v>
      </c>
      <c r="BR99" s="160">
        <f t="shared" si="78"/>
        <v>-1312444.8499999791</v>
      </c>
      <c r="BS99" s="329"/>
    </row>
    <row r="100" spans="1:71" x14ac:dyDescent="0.3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247"/>
      <c r="P100" s="248"/>
      <c r="Q100" s="253"/>
      <c r="R100" s="248"/>
      <c r="S100" s="248"/>
      <c r="T100" s="248"/>
      <c r="U100" s="284"/>
      <c r="V100" s="316"/>
      <c r="W100" s="316"/>
      <c r="X100" s="372"/>
      <c r="Y100" s="316"/>
      <c r="Z100" s="316"/>
      <c r="AA100" s="316"/>
      <c r="AB100" s="316"/>
      <c r="AC100" s="316"/>
      <c r="AD100" s="430"/>
      <c r="AE100" s="432"/>
      <c r="AF100" s="432"/>
      <c r="AG100" s="432"/>
      <c r="AH100" s="432"/>
      <c r="AI100" s="432"/>
      <c r="AJ100" s="488"/>
      <c r="AK100" s="495"/>
      <c r="AL100" s="432"/>
      <c r="AM100" s="432"/>
      <c r="AN100" s="432"/>
      <c r="AO100" s="432"/>
      <c r="AP100" s="432"/>
      <c r="AQ100" s="432"/>
      <c r="AR100" s="432"/>
      <c r="AS100" s="432"/>
      <c r="AT100" s="432"/>
      <c r="AU100" s="432"/>
      <c r="AV100" s="488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  <c r="BS100" s="330"/>
    </row>
    <row r="101" spans="1:71" x14ac:dyDescent="0.35">
      <c r="A101" s="3"/>
      <c r="B101" s="27" t="s">
        <v>41</v>
      </c>
      <c r="C101" s="58">
        <v>21598285.66</v>
      </c>
      <c r="D101" s="59">
        <v>19709703.469999999</v>
      </c>
      <c r="E101" s="59">
        <v>18139853.460000001</v>
      </c>
      <c r="F101" s="60">
        <v>15179859.139999999</v>
      </c>
      <c r="G101" s="59">
        <v>18565469.699999999</v>
      </c>
      <c r="H101" s="59">
        <v>21036733.829999998</v>
      </c>
      <c r="I101" s="59">
        <v>20129868.290000003</v>
      </c>
      <c r="J101" s="59">
        <v>18143410.449999999</v>
      </c>
      <c r="K101" s="59">
        <v>14564608.93</v>
      </c>
      <c r="L101" s="59">
        <v>16516365.549999999</v>
      </c>
      <c r="M101" s="59">
        <v>20598232.990000002</v>
      </c>
      <c r="N101" s="215">
        <v>19374802.120000001</v>
      </c>
      <c r="O101" s="219">
        <v>20336850.460000001</v>
      </c>
      <c r="P101" s="59">
        <v>17689829</v>
      </c>
      <c r="Q101" s="210">
        <v>16981605</v>
      </c>
      <c r="R101" s="59">
        <v>17447701</v>
      </c>
      <c r="S101" s="59">
        <v>19672251</v>
      </c>
      <c r="T101" s="59">
        <v>22645939.43</v>
      </c>
      <c r="U101" s="215">
        <v>20623885</v>
      </c>
      <c r="V101" s="65">
        <v>16841242.52</v>
      </c>
      <c r="W101" s="65">
        <v>15608009</v>
      </c>
      <c r="X101" s="100">
        <v>16920231</v>
      </c>
      <c r="Y101" s="65">
        <v>19250852</v>
      </c>
      <c r="Z101" s="65">
        <v>19826041</v>
      </c>
      <c r="AA101" s="65">
        <v>24359831</v>
      </c>
      <c r="AB101" s="65">
        <v>18597929</v>
      </c>
      <c r="AC101" s="65">
        <v>16295319</v>
      </c>
      <c r="AD101" s="210">
        <v>17788512</v>
      </c>
      <c r="AE101" s="198">
        <v>21230325.010000002</v>
      </c>
      <c r="AF101" s="198">
        <v>23016033.699999999</v>
      </c>
      <c r="AG101" s="198">
        <v>23395872.100000001</v>
      </c>
      <c r="AH101" s="198">
        <v>20503632.260000002</v>
      </c>
      <c r="AI101" s="198">
        <v>17804049.640000001</v>
      </c>
      <c r="AJ101" s="208">
        <v>19462261.949999999</v>
      </c>
      <c r="AK101" s="492">
        <v>21451991.18</v>
      </c>
      <c r="AL101" s="198">
        <v>23273853.07</v>
      </c>
      <c r="AM101" s="198">
        <v>27434412.93</v>
      </c>
      <c r="AN101" s="198">
        <v>20737130.609999999</v>
      </c>
      <c r="AO101" s="198">
        <v>19661968.710000001</v>
      </c>
      <c r="AP101" s="198">
        <v>17004366.07</v>
      </c>
      <c r="AQ101" s="198">
        <v>21518173.449999999</v>
      </c>
      <c r="AR101" s="198">
        <v>28423463.77</v>
      </c>
      <c r="AS101" s="198">
        <v>27726559.73</v>
      </c>
      <c r="AT101" s="198">
        <v>23387570.810000002</v>
      </c>
      <c r="AU101" s="198">
        <v>19942359.439999998</v>
      </c>
      <c r="AV101" s="208">
        <v>20632710.530000001</v>
      </c>
      <c r="AW101" s="492"/>
      <c r="AX101" s="198"/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84">O101-C101</f>
        <v>-1261435.1999999993</v>
      </c>
      <c r="BJ101" s="60">
        <f t="shared" si="84"/>
        <v>-2019874.4699999988</v>
      </c>
      <c r="BK101" s="60">
        <f t="shared" si="84"/>
        <v>-1158248.4600000009</v>
      </c>
      <c r="BL101" s="60">
        <f t="shared" si="84"/>
        <v>2267841.8600000013</v>
      </c>
      <c r="BM101" s="60">
        <f t="shared" si="84"/>
        <v>1106781.3000000007</v>
      </c>
      <c r="BN101" s="60">
        <f t="shared" si="84"/>
        <v>1609205.6000000015</v>
      </c>
      <c r="BO101" s="60">
        <f t="shared" si="84"/>
        <v>494016.70999999717</v>
      </c>
      <c r="BP101" s="60">
        <f t="shared" si="84"/>
        <v>-1302167.9299999997</v>
      </c>
      <c r="BQ101" s="60">
        <f t="shared" si="84"/>
        <v>1043400.0700000003</v>
      </c>
      <c r="BR101" s="100">
        <f t="shared" si="84"/>
        <v>403865.45000000112</v>
      </c>
      <c r="BS101" s="299"/>
    </row>
    <row r="102" spans="1:71" x14ac:dyDescent="0.35">
      <c r="A102" s="3"/>
      <c r="B102" s="27" t="s">
        <v>42</v>
      </c>
      <c r="C102" s="58">
        <v>3958424.91</v>
      </c>
      <c r="D102" s="59">
        <v>3430976.4</v>
      </c>
      <c r="E102" s="59">
        <v>3637140.0999999996</v>
      </c>
      <c r="F102" s="60">
        <v>2901770.31</v>
      </c>
      <c r="G102" s="59">
        <v>3147660.38</v>
      </c>
      <c r="H102" s="59">
        <v>3308997.82</v>
      </c>
      <c r="I102" s="59">
        <v>3322710.5</v>
      </c>
      <c r="J102" s="59">
        <v>3135056.7199999997</v>
      </c>
      <c r="K102" s="59">
        <v>2415593.23</v>
      </c>
      <c r="L102" s="59">
        <v>2246201.23</v>
      </c>
      <c r="M102" s="59">
        <v>2644410.23</v>
      </c>
      <c r="N102" s="215">
        <v>2903763.96</v>
      </c>
      <c r="O102" s="219">
        <v>3219824.34</v>
      </c>
      <c r="P102" s="59">
        <v>2815943</v>
      </c>
      <c r="Q102" s="210">
        <v>3242523</v>
      </c>
      <c r="R102" s="59">
        <v>2880079</v>
      </c>
      <c r="S102" s="59">
        <v>3381371</v>
      </c>
      <c r="T102" s="59">
        <v>3192411</v>
      </c>
      <c r="U102" s="215">
        <v>3142148</v>
      </c>
      <c r="V102" s="65">
        <v>2953284.86</v>
      </c>
      <c r="W102" s="65">
        <v>2247771</v>
      </c>
      <c r="X102" s="100">
        <v>2463876</v>
      </c>
      <c r="Y102" s="65">
        <v>2873021</v>
      </c>
      <c r="Z102" s="65">
        <v>2835252</v>
      </c>
      <c r="AA102" s="65">
        <v>4318420</v>
      </c>
      <c r="AB102" s="65">
        <v>2666223</v>
      </c>
      <c r="AC102" s="65">
        <v>2563972</v>
      </c>
      <c r="AD102" s="210">
        <v>3125017</v>
      </c>
      <c r="AE102" s="198">
        <v>3287949.47</v>
      </c>
      <c r="AF102" s="198">
        <v>3708667.98</v>
      </c>
      <c r="AG102" s="198">
        <v>4250356.18</v>
      </c>
      <c r="AH102" s="198">
        <v>3959530.4</v>
      </c>
      <c r="AI102" s="198">
        <v>2891469.06</v>
      </c>
      <c r="AJ102" s="208">
        <v>9595896.0500000007</v>
      </c>
      <c r="AK102" s="492">
        <v>2139294.2000000002</v>
      </c>
      <c r="AL102" s="198">
        <v>4467263.17</v>
      </c>
      <c r="AM102" s="198">
        <v>3402781.57</v>
      </c>
      <c r="AN102" s="198">
        <v>3215531.9</v>
      </c>
      <c r="AO102" s="198">
        <v>3597317.73</v>
      </c>
      <c r="AP102" s="198">
        <v>3359517</v>
      </c>
      <c r="AQ102" s="198">
        <v>3889474.38</v>
      </c>
      <c r="AR102" s="198">
        <v>4609471.32</v>
      </c>
      <c r="AS102" s="198">
        <v>4604135.46</v>
      </c>
      <c r="AT102" s="198">
        <v>5560600.8600000003</v>
      </c>
      <c r="AU102" s="198">
        <v>4107313.26</v>
      </c>
      <c r="AV102" s="208">
        <v>2747602.55</v>
      </c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84"/>
        <v>-738600.5700000003</v>
      </c>
      <c r="BJ102" s="60">
        <f t="shared" si="84"/>
        <v>-615033.39999999991</v>
      </c>
      <c r="BK102" s="60">
        <f t="shared" si="84"/>
        <v>-394617.09999999963</v>
      </c>
      <c r="BL102" s="60">
        <f t="shared" si="84"/>
        <v>-21691.310000000056</v>
      </c>
      <c r="BM102" s="60">
        <f t="shared" si="84"/>
        <v>233710.62000000011</v>
      </c>
      <c r="BN102" s="60">
        <f t="shared" si="84"/>
        <v>-116586.81999999983</v>
      </c>
      <c r="BO102" s="60">
        <f t="shared" si="84"/>
        <v>-180562.5</v>
      </c>
      <c r="BP102" s="60">
        <f t="shared" si="84"/>
        <v>-181771.85999999987</v>
      </c>
      <c r="BQ102" s="60">
        <f t="shared" si="84"/>
        <v>-167822.22999999998</v>
      </c>
      <c r="BR102" s="100">
        <f t="shared" si="84"/>
        <v>217674.77000000002</v>
      </c>
      <c r="BS102" s="299"/>
    </row>
    <row r="103" spans="1:71" x14ac:dyDescent="0.35">
      <c r="A103" s="3"/>
      <c r="B103" s="27" t="s">
        <v>43</v>
      </c>
      <c r="C103" s="58">
        <v>10274754.32</v>
      </c>
      <c r="D103" s="59">
        <v>9780342.5300000012</v>
      </c>
      <c r="E103" s="59">
        <v>8665868.6800000034</v>
      </c>
      <c r="F103" s="60">
        <v>8363193.9999999991</v>
      </c>
      <c r="G103" s="59">
        <v>9544992.5700000003</v>
      </c>
      <c r="H103" s="59">
        <v>10316949.130000003</v>
      </c>
      <c r="I103" s="59">
        <v>9460645.5099999998</v>
      </c>
      <c r="J103" s="59">
        <v>10056862.24</v>
      </c>
      <c r="K103" s="59">
        <v>7785408.0000000028</v>
      </c>
      <c r="L103" s="59">
        <v>8485509.6599999983</v>
      </c>
      <c r="M103" s="59">
        <v>9493296.3000000007</v>
      </c>
      <c r="N103" s="215">
        <v>8924139.2799999975</v>
      </c>
      <c r="O103" s="219">
        <v>8330714.9500000002</v>
      </c>
      <c r="P103" s="59">
        <v>8284532</v>
      </c>
      <c r="Q103" s="210">
        <v>7060502</v>
      </c>
      <c r="R103" s="59">
        <v>7503583</v>
      </c>
      <c r="S103" s="59">
        <v>8394532</v>
      </c>
      <c r="T103" s="59">
        <v>8972662.4499999993</v>
      </c>
      <c r="U103" s="215">
        <v>8639354</v>
      </c>
      <c r="V103" s="65">
        <v>8012744.0899999999</v>
      </c>
      <c r="W103" s="65">
        <v>7520241</v>
      </c>
      <c r="X103" s="100">
        <v>7331368</v>
      </c>
      <c r="Y103" s="65">
        <v>7467235</v>
      </c>
      <c r="Z103" s="65">
        <v>8136034</v>
      </c>
      <c r="AA103" s="65">
        <v>9342072</v>
      </c>
      <c r="AB103" s="65">
        <v>7935458</v>
      </c>
      <c r="AC103" s="65">
        <v>7224524</v>
      </c>
      <c r="AD103" s="210">
        <v>8144750</v>
      </c>
      <c r="AE103" s="198">
        <v>9084525.5299999993</v>
      </c>
      <c r="AF103" s="198">
        <v>9402122.7899999991</v>
      </c>
      <c r="AG103" s="198">
        <v>8639500.4499999993</v>
      </c>
      <c r="AH103" s="198">
        <v>9509684.0600000005</v>
      </c>
      <c r="AI103" s="198">
        <v>7178424.29</v>
      </c>
      <c r="AJ103" s="208">
        <v>9264276.9100000001</v>
      </c>
      <c r="AK103" s="492">
        <v>7754796.8700000001</v>
      </c>
      <c r="AL103" s="198">
        <v>8549506.4900000002</v>
      </c>
      <c r="AM103" s="198">
        <v>11585773.130000001</v>
      </c>
      <c r="AN103" s="198">
        <v>9498577.5600000005</v>
      </c>
      <c r="AO103" s="198">
        <v>8369801.2999999998</v>
      </c>
      <c r="AP103" s="198">
        <v>7287865.4800000004</v>
      </c>
      <c r="AQ103" s="198">
        <v>8872051.9700000007</v>
      </c>
      <c r="AR103" s="198">
        <v>11645912.220000001</v>
      </c>
      <c r="AS103" s="198">
        <v>11215592.699999999</v>
      </c>
      <c r="AT103" s="198">
        <v>9235288.5199999996</v>
      </c>
      <c r="AU103" s="198">
        <v>9904743.9900000002</v>
      </c>
      <c r="AV103" s="208">
        <v>13762731.369999999</v>
      </c>
      <c r="AW103" s="492"/>
      <c r="AX103" s="198"/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84"/>
        <v>-1944039.37</v>
      </c>
      <c r="BJ103" s="60">
        <f t="shared" si="84"/>
        <v>-1495810.5300000012</v>
      </c>
      <c r="BK103" s="60">
        <f t="shared" si="84"/>
        <v>-1605366.6800000034</v>
      </c>
      <c r="BL103" s="60">
        <f t="shared" si="84"/>
        <v>-859610.99999999907</v>
      </c>
      <c r="BM103" s="60">
        <f t="shared" si="84"/>
        <v>-1150460.5700000003</v>
      </c>
      <c r="BN103" s="60">
        <f t="shared" si="84"/>
        <v>-1344286.6800000034</v>
      </c>
      <c r="BO103" s="60">
        <f t="shared" si="84"/>
        <v>-821291.50999999978</v>
      </c>
      <c r="BP103" s="60">
        <f t="shared" si="84"/>
        <v>-2044118.1500000004</v>
      </c>
      <c r="BQ103" s="60">
        <f t="shared" si="84"/>
        <v>-265167.00000000279</v>
      </c>
      <c r="BR103" s="100">
        <f t="shared" si="84"/>
        <v>-1154141.6599999983</v>
      </c>
      <c r="BS103" s="299"/>
    </row>
    <row r="104" spans="1:71" x14ac:dyDescent="0.35">
      <c r="A104" s="3"/>
      <c r="B104" s="27" t="s">
        <v>52</v>
      </c>
      <c r="C104" s="58">
        <v>11843443.09</v>
      </c>
      <c r="D104" s="59">
        <v>12493328.75</v>
      </c>
      <c r="E104" s="59">
        <v>9342394.0600000005</v>
      </c>
      <c r="F104" s="60">
        <v>9175178.2400000021</v>
      </c>
      <c r="G104" s="59">
        <v>11239471.51</v>
      </c>
      <c r="H104" s="59">
        <v>10809063.000000002</v>
      </c>
      <c r="I104" s="59">
        <v>10589390.59</v>
      </c>
      <c r="J104" s="59">
        <v>12355472.930000003</v>
      </c>
      <c r="K104" s="59">
        <v>9519631.709999999</v>
      </c>
      <c r="L104" s="59">
        <v>9728448.7200000007</v>
      </c>
      <c r="M104" s="59">
        <v>11043012.839999998</v>
      </c>
      <c r="N104" s="215">
        <v>9611039.5700000022</v>
      </c>
      <c r="O104" s="219">
        <v>8983939.2400000002</v>
      </c>
      <c r="P104" s="59">
        <v>8805703</v>
      </c>
      <c r="Q104" s="210">
        <v>8032071</v>
      </c>
      <c r="R104" s="59">
        <v>7921366</v>
      </c>
      <c r="S104" s="59">
        <v>8242467</v>
      </c>
      <c r="T104" s="59">
        <v>8992392.0199999996</v>
      </c>
      <c r="U104" s="215">
        <v>10285911</v>
      </c>
      <c r="V104" s="65">
        <v>8737713.0399999991</v>
      </c>
      <c r="W104" s="65">
        <v>9139639</v>
      </c>
      <c r="X104" s="100">
        <v>7655822</v>
      </c>
      <c r="Y104" s="65">
        <v>7637702</v>
      </c>
      <c r="Z104" s="65">
        <v>8379044</v>
      </c>
      <c r="AA104" s="65">
        <v>10178938</v>
      </c>
      <c r="AB104" s="65">
        <v>8865976</v>
      </c>
      <c r="AC104" s="65">
        <v>8092135</v>
      </c>
      <c r="AD104" s="210">
        <v>9493447</v>
      </c>
      <c r="AE104" s="198">
        <v>10372414.41</v>
      </c>
      <c r="AF104" s="198">
        <v>10064224.060000001</v>
      </c>
      <c r="AG104" s="198">
        <v>9793999.4000000004</v>
      </c>
      <c r="AH104" s="198">
        <v>11561528.220000001</v>
      </c>
      <c r="AI104" s="198">
        <v>8040308.5999999996</v>
      </c>
      <c r="AJ104" s="208">
        <v>11667801.58</v>
      </c>
      <c r="AK104" s="492">
        <v>9259550.7799999993</v>
      </c>
      <c r="AL104" s="198">
        <v>9929908.2100000009</v>
      </c>
      <c r="AM104" s="198">
        <v>13909785.25</v>
      </c>
      <c r="AN104" s="198">
        <v>11154180.67</v>
      </c>
      <c r="AO104" s="198">
        <v>10159398.4</v>
      </c>
      <c r="AP104" s="198">
        <v>7999105.8600000003</v>
      </c>
      <c r="AQ104" s="198">
        <v>8825775.0099999998</v>
      </c>
      <c r="AR104" s="198">
        <v>13248899.390000001</v>
      </c>
      <c r="AS104" s="198">
        <v>12088815.84</v>
      </c>
      <c r="AT104" s="198">
        <v>8792180.1300000008</v>
      </c>
      <c r="AU104" s="198">
        <v>11945060.68</v>
      </c>
      <c r="AV104" s="208">
        <v>5517294.2699999996</v>
      </c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84"/>
        <v>-2859503.8499999996</v>
      </c>
      <c r="BJ104" s="60">
        <f t="shared" si="84"/>
        <v>-3687625.75</v>
      </c>
      <c r="BK104" s="60">
        <f t="shared" si="84"/>
        <v>-1310323.0600000005</v>
      </c>
      <c r="BL104" s="60">
        <f t="shared" si="84"/>
        <v>-1253812.2400000021</v>
      </c>
      <c r="BM104" s="60">
        <f t="shared" si="84"/>
        <v>-2997004.51</v>
      </c>
      <c r="BN104" s="60">
        <f t="shared" si="84"/>
        <v>-1816670.9800000023</v>
      </c>
      <c r="BO104" s="60">
        <f t="shared" si="84"/>
        <v>-303479.58999999985</v>
      </c>
      <c r="BP104" s="60">
        <f t="shared" si="84"/>
        <v>-3617759.8900000043</v>
      </c>
      <c r="BQ104" s="60">
        <f t="shared" si="84"/>
        <v>-379992.70999999903</v>
      </c>
      <c r="BR104" s="100">
        <f t="shared" si="84"/>
        <v>-2072626.7200000007</v>
      </c>
      <c r="BS104" s="299"/>
    </row>
    <row r="105" spans="1:71" x14ac:dyDescent="0.35">
      <c r="A105" s="3"/>
      <c r="B105" s="27" t="s">
        <v>51</v>
      </c>
      <c r="C105" s="58">
        <v>1799330.3699999999</v>
      </c>
      <c r="D105" s="59">
        <v>2346966.4200000004</v>
      </c>
      <c r="E105" s="59">
        <v>1695535.8099999998</v>
      </c>
      <c r="F105" s="60">
        <v>1653518.71</v>
      </c>
      <c r="G105" s="59">
        <v>1973574.98</v>
      </c>
      <c r="H105" s="59">
        <v>2036544.5299999998</v>
      </c>
      <c r="I105" s="59">
        <v>1934017.91</v>
      </c>
      <c r="J105" s="59">
        <v>2142703.8000000003</v>
      </c>
      <c r="K105" s="59">
        <v>1769743.63</v>
      </c>
      <c r="L105" s="59">
        <v>1749411.5800000003</v>
      </c>
      <c r="M105" s="59">
        <v>1888237.3699999999</v>
      </c>
      <c r="N105" s="215">
        <v>1826883.64</v>
      </c>
      <c r="O105" s="219">
        <v>1752576.6399999997</v>
      </c>
      <c r="P105" s="59">
        <v>1690539</v>
      </c>
      <c r="Q105" s="210">
        <v>1225963</v>
      </c>
      <c r="R105" s="59">
        <v>1550984</v>
      </c>
      <c r="S105" s="59">
        <v>1369855</v>
      </c>
      <c r="T105" s="59">
        <v>1427356.48</v>
      </c>
      <c r="U105" s="215">
        <v>1414023</v>
      </c>
      <c r="V105" s="65">
        <v>1584798.89</v>
      </c>
      <c r="W105" s="65">
        <v>1309040</v>
      </c>
      <c r="X105" s="100">
        <v>1197242</v>
      </c>
      <c r="Y105" s="65">
        <v>1282427</v>
      </c>
      <c r="Z105" s="65">
        <v>1314389</v>
      </c>
      <c r="AA105" s="65">
        <v>1656804</v>
      </c>
      <c r="AB105" s="65">
        <v>1296800</v>
      </c>
      <c r="AC105" s="65">
        <v>1239285</v>
      </c>
      <c r="AD105" s="210">
        <v>1312054</v>
      </c>
      <c r="AE105" s="198">
        <v>1431262.15</v>
      </c>
      <c r="AF105" s="198">
        <v>1710988.65</v>
      </c>
      <c r="AG105" s="198">
        <v>1290602.8899999999</v>
      </c>
      <c r="AH105" s="198">
        <v>1688345.9</v>
      </c>
      <c r="AI105" s="198">
        <v>1295391.92</v>
      </c>
      <c r="AJ105" s="208">
        <v>1757904.07</v>
      </c>
      <c r="AK105" s="492">
        <v>1231742.06</v>
      </c>
      <c r="AL105" s="198">
        <v>1489039.71</v>
      </c>
      <c r="AM105" s="198">
        <v>2240999.7000000002</v>
      </c>
      <c r="AN105" s="198">
        <v>1799112.55</v>
      </c>
      <c r="AO105" s="198">
        <v>1535343.05</v>
      </c>
      <c r="AP105" s="198">
        <v>1672763.6</v>
      </c>
      <c r="AQ105" s="198">
        <v>1405709.52</v>
      </c>
      <c r="AR105" s="198">
        <v>1821890.53</v>
      </c>
      <c r="AS105" s="198">
        <v>1730107.05</v>
      </c>
      <c r="AT105" s="198">
        <v>1398158.39</v>
      </c>
      <c r="AU105" s="198">
        <v>1771438.29</v>
      </c>
      <c r="AV105" s="208">
        <v>1574972.85</v>
      </c>
      <c r="AW105" s="492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84"/>
        <v>-46753.730000000214</v>
      </c>
      <c r="BJ105" s="60">
        <f t="shared" si="84"/>
        <v>-656427.42000000039</v>
      </c>
      <c r="BK105" s="60">
        <f t="shared" si="84"/>
        <v>-469572.80999999982</v>
      </c>
      <c r="BL105" s="60">
        <f t="shared" si="84"/>
        <v>-102534.70999999996</v>
      </c>
      <c r="BM105" s="60">
        <f t="shared" si="84"/>
        <v>-603719.98</v>
      </c>
      <c r="BN105" s="60">
        <f t="shared" si="84"/>
        <v>-609188.04999999981</v>
      </c>
      <c r="BO105" s="60">
        <f t="shared" si="84"/>
        <v>-519994.90999999992</v>
      </c>
      <c r="BP105" s="60">
        <f t="shared" si="84"/>
        <v>-557904.91000000038</v>
      </c>
      <c r="BQ105" s="60">
        <f t="shared" si="84"/>
        <v>-460703.62999999989</v>
      </c>
      <c r="BR105" s="100">
        <f t="shared" si="84"/>
        <v>-552169.58000000031</v>
      </c>
      <c r="BS105" s="299"/>
    </row>
    <row r="106" spans="1:71" ht="15" thickBot="1" x14ac:dyDescent="0.4">
      <c r="A106" s="3"/>
      <c r="B106" s="29" t="s">
        <v>46</v>
      </c>
      <c r="C106" s="71">
        <v>49474238.350000001</v>
      </c>
      <c r="D106" s="54">
        <v>47761317.57</v>
      </c>
      <c r="E106" s="72">
        <v>41480792.110000007</v>
      </c>
      <c r="F106" s="72">
        <v>37273520.399999999</v>
      </c>
      <c r="G106" s="54">
        <v>44471169.139999993</v>
      </c>
      <c r="H106" s="72">
        <v>47508288.310000002</v>
      </c>
      <c r="I106" s="72">
        <v>45436632.799999997</v>
      </c>
      <c r="J106" s="72">
        <v>45833506.140000001</v>
      </c>
      <c r="K106" s="72">
        <v>36054985.500000007</v>
      </c>
      <c r="L106" s="54">
        <v>38725936.739999995</v>
      </c>
      <c r="M106" s="54">
        <v>45667189.729999997</v>
      </c>
      <c r="N106" s="65">
        <v>42640628.57</v>
      </c>
      <c r="O106" s="249">
        <v>42623905.630000003</v>
      </c>
      <c r="P106" s="65">
        <v>39286546</v>
      </c>
      <c r="Q106" s="211">
        <f t="shared" ref="Q106:W106" si="85">SUM(Q101:Q105)</f>
        <v>36542664</v>
      </c>
      <c r="R106" s="211">
        <f t="shared" si="85"/>
        <v>37303713</v>
      </c>
      <c r="S106" s="211">
        <f t="shared" si="85"/>
        <v>41060476</v>
      </c>
      <c r="T106" s="211">
        <f t="shared" si="85"/>
        <v>45230761.379999988</v>
      </c>
      <c r="U106" s="211">
        <f t="shared" si="85"/>
        <v>44105321</v>
      </c>
      <c r="V106" s="211">
        <f t="shared" si="85"/>
        <v>38129783.399999999</v>
      </c>
      <c r="W106" s="211">
        <f t="shared" si="85"/>
        <v>35824700</v>
      </c>
      <c r="X106" s="358">
        <v>35824700</v>
      </c>
      <c r="Y106" s="211">
        <f t="shared" ref="Y106:AD106" si="86">SUM(Y101:Y105)</f>
        <v>38511237</v>
      </c>
      <c r="Z106" s="211">
        <f t="shared" si="86"/>
        <v>40490760</v>
      </c>
      <c r="AA106" s="211">
        <f t="shared" si="86"/>
        <v>49856065</v>
      </c>
      <c r="AB106" s="211">
        <f t="shared" si="86"/>
        <v>39362386</v>
      </c>
      <c r="AC106" s="211">
        <f t="shared" si="86"/>
        <v>35415235</v>
      </c>
      <c r="AD106" s="208">
        <f t="shared" si="86"/>
        <v>39863780</v>
      </c>
      <c r="AE106" s="208">
        <v>45406476.57</v>
      </c>
      <c r="AF106" s="198">
        <v>47902037.18</v>
      </c>
      <c r="AG106" s="208">
        <v>47370331.020000003</v>
      </c>
      <c r="AH106" s="208">
        <f t="shared" ref="AH106:AO106" si="87">SUM(AH101:AH105)</f>
        <v>47222720.839999996</v>
      </c>
      <c r="AI106" s="208">
        <f t="shared" si="87"/>
        <v>37209643.509999998</v>
      </c>
      <c r="AJ106" s="208">
        <f t="shared" si="87"/>
        <v>51748140.559999995</v>
      </c>
      <c r="AK106" s="493">
        <f t="shared" si="87"/>
        <v>41837375.090000004</v>
      </c>
      <c r="AL106" s="208">
        <f t="shared" si="87"/>
        <v>47709570.650000006</v>
      </c>
      <c r="AM106" s="208">
        <f t="shared" si="87"/>
        <v>58573752.580000006</v>
      </c>
      <c r="AN106" s="208">
        <f t="shared" si="87"/>
        <v>46404533.289999999</v>
      </c>
      <c r="AO106" s="208">
        <f t="shared" si="87"/>
        <v>43323829.189999998</v>
      </c>
      <c r="AP106" s="208">
        <v>37323618.010000005</v>
      </c>
      <c r="AQ106" s="208">
        <f t="shared" ref="AQ106:AV106" si="88">SUM(AQ101:AQ105)</f>
        <v>44511184.329999998</v>
      </c>
      <c r="AR106" s="208">
        <f t="shared" si="88"/>
        <v>59749637.230000004</v>
      </c>
      <c r="AS106" s="208">
        <f t="shared" si="88"/>
        <v>57365210.780000001</v>
      </c>
      <c r="AT106" s="208">
        <f t="shared" si="88"/>
        <v>48373798.710000001</v>
      </c>
      <c r="AU106" s="208">
        <f t="shared" si="88"/>
        <v>47670915.659999996</v>
      </c>
      <c r="AV106" s="208">
        <f t="shared" si="88"/>
        <v>44235311.57</v>
      </c>
      <c r="AW106" s="493"/>
      <c r="AX106" s="208"/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84"/>
        <v>-6850332.7199999988</v>
      </c>
      <c r="BJ106" s="54">
        <f t="shared" si="84"/>
        <v>-8474771.5700000003</v>
      </c>
      <c r="BK106" s="53">
        <f t="shared" si="84"/>
        <v>-4938128.1100000069</v>
      </c>
      <c r="BL106" s="53">
        <f t="shared" si="84"/>
        <v>30192.60000000149</v>
      </c>
      <c r="BM106" s="53">
        <f t="shared" si="84"/>
        <v>-3410693.1399999931</v>
      </c>
      <c r="BN106" s="53">
        <f t="shared" si="84"/>
        <v>-2277526.9300000146</v>
      </c>
      <c r="BO106" s="53">
        <f t="shared" si="84"/>
        <v>-1331311.799999997</v>
      </c>
      <c r="BP106" s="53">
        <f t="shared" si="84"/>
        <v>-7703722.7400000021</v>
      </c>
      <c r="BQ106" s="53">
        <f t="shared" si="84"/>
        <v>-230285.50000000745</v>
      </c>
      <c r="BR106" s="101">
        <f t="shared" si="84"/>
        <v>-2901236.7399999946</v>
      </c>
      <c r="BS106" s="299"/>
    </row>
    <row r="107" spans="1:71" x14ac:dyDescent="0.3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212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212"/>
      <c r="AE107" s="433"/>
      <c r="AF107" s="433"/>
      <c r="AG107" s="433"/>
      <c r="AH107" s="433"/>
      <c r="AI107" s="433"/>
      <c r="AJ107" s="489"/>
      <c r="AK107" s="496"/>
      <c r="AL107" s="433"/>
      <c r="AM107" s="433"/>
      <c r="AN107" s="433"/>
      <c r="AO107" s="433"/>
      <c r="AP107" s="433"/>
      <c r="AQ107" s="433"/>
      <c r="AR107" s="433"/>
      <c r="AS107" s="433"/>
      <c r="AT107" s="433"/>
      <c r="AU107" s="433"/>
      <c r="AV107" s="489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  <c r="BS107" s="331"/>
    </row>
    <row r="108" spans="1:71" x14ac:dyDescent="0.35">
      <c r="A108" s="3"/>
      <c r="B108" s="27" t="s">
        <v>41</v>
      </c>
      <c r="C108" s="78">
        <v>134850</v>
      </c>
      <c r="D108" s="79">
        <v>133929</v>
      </c>
      <c r="E108" s="79">
        <v>131101</v>
      </c>
      <c r="F108" s="80">
        <v>119336</v>
      </c>
      <c r="G108" s="79">
        <v>135537</v>
      </c>
      <c r="H108" s="79">
        <v>128347</v>
      </c>
      <c r="I108" s="79">
        <v>128877</v>
      </c>
      <c r="J108" s="79">
        <v>140781</v>
      </c>
      <c r="K108" s="79">
        <v>124180</v>
      </c>
      <c r="L108" s="79">
        <v>125444</v>
      </c>
      <c r="M108" s="79">
        <v>133829</v>
      </c>
      <c r="N108" s="245">
        <v>124846</v>
      </c>
      <c r="O108" s="251">
        <v>137424</v>
      </c>
      <c r="P108" s="79">
        <v>130815</v>
      </c>
      <c r="Q108" s="213">
        <v>119449</v>
      </c>
      <c r="R108" s="79">
        <v>129809</v>
      </c>
      <c r="S108" s="79">
        <v>125959</v>
      </c>
      <c r="T108" s="79">
        <v>124231</v>
      </c>
      <c r="U108" s="245">
        <v>126444</v>
      </c>
      <c r="V108" s="301">
        <v>122688</v>
      </c>
      <c r="W108" s="301">
        <v>124291</v>
      </c>
      <c r="X108" s="273">
        <v>126787</v>
      </c>
      <c r="Y108" s="301">
        <v>121959</v>
      </c>
      <c r="Z108" s="301">
        <v>122178</v>
      </c>
      <c r="AA108" s="301">
        <v>144282</v>
      </c>
      <c r="AB108" s="301">
        <v>123911</v>
      </c>
      <c r="AC108" s="301">
        <v>117966</v>
      </c>
      <c r="AD108" s="213">
        <v>128841</v>
      </c>
      <c r="AE108" s="434">
        <v>125902</v>
      </c>
      <c r="AF108" s="434">
        <v>129009</v>
      </c>
      <c r="AG108" s="434">
        <v>126829</v>
      </c>
      <c r="AH108" s="434">
        <v>129453</v>
      </c>
      <c r="AI108" s="434">
        <v>131327</v>
      </c>
      <c r="AJ108" s="490">
        <v>130872</v>
      </c>
      <c r="AK108" s="497">
        <v>127260</v>
      </c>
      <c r="AL108" s="434">
        <v>122176</v>
      </c>
      <c r="AM108" s="434">
        <v>144798</v>
      </c>
      <c r="AN108" s="434">
        <v>124268</v>
      </c>
      <c r="AO108" s="434">
        <v>122503</v>
      </c>
      <c r="AP108" s="434">
        <v>127416</v>
      </c>
      <c r="AQ108" s="434">
        <v>121489</v>
      </c>
      <c r="AR108" s="434">
        <v>136124</v>
      </c>
      <c r="AS108" s="434">
        <v>127231</v>
      </c>
      <c r="AT108" s="434">
        <v>130957</v>
      </c>
      <c r="AU108" s="434">
        <v>129029</v>
      </c>
      <c r="AV108" s="490">
        <v>121475</v>
      </c>
      <c r="AW108" s="497"/>
      <c r="AX108" s="434"/>
      <c r="AY108" s="434"/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89">O108-C108</f>
        <v>2574</v>
      </c>
      <c r="BJ108" s="80">
        <f t="shared" si="89"/>
        <v>-3114</v>
      </c>
      <c r="BK108" s="80">
        <f t="shared" si="89"/>
        <v>-11652</v>
      </c>
      <c r="BL108" s="80">
        <f t="shared" si="89"/>
        <v>10473</v>
      </c>
      <c r="BM108" s="80">
        <f t="shared" si="89"/>
        <v>-9578</v>
      </c>
      <c r="BN108" s="80">
        <f t="shared" si="89"/>
        <v>-4116</v>
      </c>
      <c r="BO108" s="80">
        <f t="shared" si="89"/>
        <v>-2433</v>
      </c>
      <c r="BP108" s="80">
        <f t="shared" si="89"/>
        <v>-18093</v>
      </c>
      <c r="BQ108" s="80">
        <f t="shared" si="89"/>
        <v>111</v>
      </c>
      <c r="BR108" s="273">
        <f t="shared" si="89"/>
        <v>1343</v>
      </c>
      <c r="BS108" s="303"/>
    </row>
    <row r="109" spans="1:71" x14ac:dyDescent="0.35">
      <c r="A109" s="3"/>
      <c r="B109" s="27" t="s">
        <v>42</v>
      </c>
      <c r="C109" s="78">
        <v>29565</v>
      </c>
      <c r="D109" s="79">
        <v>28649</v>
      </c>
      <c r="E109" s="79">
        <v>30035</v>
      </c>
      <c r="F109" s="80">
        <v>27329</v>
      </c>
      <c r="G109" s="79">
        <v>29805</v>
      </c>
      <c r="H109" s="79">
        <v>28221</v>
      </c>
      <c r="I109" s="79">
        <v>29039</v>
      </c>
      <c r="J109" s="79">
        <v>30334</v>
      </c>
      <c r="K109" s="79">
        <v>26221</v>
      </c>
      <c r="L109" s="79">
        <v>24375</v>
      </c>
      <c r="M109" s="79">
        <v>26114</v>
      </c>
      <c r="N109" s="245">
        <v>25395</v>
      </c>
      <c r="O109" s="251">
        <v>27300</v>
      </c>
      <c r="P109" s="79">
        <v>26756</v>
      </c>
      <c r="Q109" s="213">
        <v>26971</v>
      </c>
      <c r="R109" s="79">
        <v>27680</v>
      </c>
      <c r="S109" s="79">
        <v>29407</v>
      </c>
      <c r="T109" s="79">
        <v>26165</v>
      </c>
      <c r="U109" s="245">
        <v>27165</v>
      </c>
      <c r="V109" s="301">
        <v>27973</v>
      </c>
      <c r="W109" s="301">
        <v>24910</v>
      </c>
      <c r="X109" s="273">
        <v>25363</v>
      </c>
      <c r="Y109" s="301">
        <v>25776</v>
      </c>
      <c r="Z109" s="301">
        <v>25881</v>
      </c>
      <c r="AA109" s="301">
        <v>32452</v>
      </c>
      <c r="AB109" s="301">
        <v>23077</v>
      </c>
      <c r="AC109" s="301">
        <v>23933</v>
      </c>
      <c r="AD109" s="213">
        <v>27480</v>
      </c>
      <c r="AE109" s="434">
        <v>26969</v>
      </c>
      <c r="AF109" s="434">
        <v>27923</v>
      </c>
      <c r="AG109" s="434">
        <v>29257</v>
      </c>
      <c r="AH109" s="434">
        <v>30900</v>
      </c>
      <c r="AI109" s="434">
        <v>26916</v>
      </c>
      <c r="AJ109" s="490">
        <v>35480</v>
      </c>
      <c r="AK109" s="497">
        <v>18023</v>
      </c>
      <c r="AL109" s="434">
        <v>21259</v>
      </c>
      <c r="AM109" s="434">
        <v>21901</v>
      </c>
      <c r="AN109" s="434">
        <v>20666</v>
      </c>
      <c r="AO109" s="434">
        <v>21981</v>
      </c>
      <c r="AP109" s="434">
        <v>30275</v>
      </c>
      <c r="AQ109" s="434">
        <v>25498</v>
      </c>
      <c r="AR109" s="434">
        <v>28699</v>
      </c>
      <c r="AS109" s="434">
        <v>28368</v>
      </c>
      <c r="AT109" s="434">
        <v>34036</v>
      </c>
      <c r="AU109" s="434">
        <v>28522</v>
      </c>
      <c r="AV109" s="490">
        <v>21994</v>
      </c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89"/>
        <v>-2265</v>
      </c>
      <c r="BJ109" s="80">
        <f t="shared" si="89"/>
        <v>-1893</v>
      </c>
      <c r="BK109" s="80">
        <f t="shared" si="89"/>
        <v>-3064</v>
      </c>
      <c r="BL109" s="80">
        <f t="shared" si="89"/>
        <v>351</v>
      </c>
      <c r="BM109" s="80">
        <f t="shared" si="89"/>
        <v>-398</v>
      </c>
      <c r="BN109" s="80">
        <f t="shared" si="89"/>
        <v>-2056</v>
      </c>
      <c r="BO109" s="80">
        <f t="shared" si="89"/>
        <v>-1874</v>
      </c>
      <c r="BP109" s="80">
        <f t="shared" si="89"/>
        <v>-2361</v>
      </c>
      <c r="BQ109" s="80">
        <f t="shared" si="89"/>
        <v>-1311</v>
      </c>
      <c r="BR109" s="273">
        <f t="shared" si="89"/>
        <v>988</v>
      </c>
      <c r="BS109" s="303"/>
    </row>
    <row r="110" spans="1:71" x14ac:dyDescent="0.35">
      <c r="A110" s="3"/>
      <c r="B110" s="27" t="s">
        <v>43</v>
      </c>
      <c r="C110" s="78">
        <v>19042</v>
      </c>
      <c r="D110" s="79">
        <v>19781</v>
      </c>
      <c r="E110" s="79">
        <v>18498</v>
      </c>
      <c r="F110" s="80">
        <v>17624</v>
      </c>
      <c r="G110" s="79">
        <v>19561</v>
      </c>
      <c r="H110" s="79">
        <v>18870</v>
      </c>
      <c r="I110" s="79">
        <v>17832</v>
      </c>
      <c r="J110" s="79">
        <v>20816</v>
      </c>
      <c r="K110" s="79">
        <v>18236</v>
      </c>
      <c r="L110" s="79">
        <v>18212</v>
      </c>
      <c r="M110" s="79">
        <v>19174</v>
      </c>
      <c r="N110" s="245">
        <v>18128</v>
      </c>
      <c r="O110" s="251">
        <v>18002</v>
      </c>
      <c r="P110" s="79">
        <v>19034</v>
      </c>
      <c r="Q110" s="213">
        <f>16983+47</f>
        <v>17030</v>
      </c>
      <c r="R110" s="79">
        <v>18485</v>
      </c>
      <c r="S110" s="79">
        <v>18525</v>
      </c>
      <c r="T110" s="79">
        <v>18046</v>
      </c>
      <c r="U110" s="245">
        <v>18569</v>
      </c>
      <c r="V110" s="301">
        <v>17817</v>
      </c>
      <c r="W110" s="301">
        <v>18635</v>
      </c>
      <c r="X110" s="273">
        <v>17892</v>
      </c>
      <c r="Y110" s="301">
        <v>17458</v>
      </c>
      <c r="Z110" s="301">
        <v>18564</v>
      </c>
      <c r="AA110" s="301">
        <v>20449</v>
      </c>
      <c r="AB110" s="301">
        <v>18270</v>
      </c>
      <c r="AC110" s="301">
        <v>17586</v>
      </c>
      <c r="AD110" s="213">
        <v>19295</v>
      </c>
      <c r="AE110" s="434">
        <v>18363</v>
      </c>
      <c r="AF110" s="434">
        <v>18751</v>
      </c>
      <c r="AG110" s="434">
        <v>17314</v>
      </c>
      <c r="AH110" s="434">
        <v>19192</v>
      </c>
      <c r="AI110" s="434">
        <v>17158</v>
      </c>
      <c r="AJ110" s="490">
        <v>21380</v>
      </c>
      <c r="AK110" s="497">
        <v>16482</v>
      </c>
      <c r="AL110" s="434">
        <v>17022</v>
      </c>
      <c r="AM110" s="434">
        <v>22012</v>
      </c>
      <c r="AN110" s="434">
        <v>19663</v>
      </c>
      <c r="AO110" s="434">
        <v>17771</v>
      </c>
      <c r="AP110" s="434">
        <v>18290</v>
      </c>
      <c r="AQ110" s="434">
        <v>17716</v>
      </c>
      <c r="AR110" s="434">
        <v>20384</v>
      </c>
      <c r="AS110" s="434">
        <v>18386</v>
      </c>
      <c r="AT110" s="434">
        <v>17679</v>
      </c>
      <c r="AU110" s="434">
        <v>20363</v>
      </c>
      <c r="AV110" s="490">
        <v>18494</v>
      </c>
      <c r="AW110" s="497"/>
      <c r="AX110" s="434"/>
      <c r="AY110" s="434"/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89"/>
        <v>-1040</v>
      </c>
      <c r="BJ110" s="80">
        <f t="shared" si="89"/>
        <v>-747</v>
      </c>
      <c r="BK110" s="80">
        <f t="shared" si="89"/>
        <v>-1468</v>
      </c>
      <c r="BL110" s="80">
        <f t="shared" si="89"/>
        <v>861</v>
      </c>
      <c r="BM110" s="80">
        <f t="shared" si="89"/>
        <v>-1036</v>
      </c>
      <c r="BN110" s="80">
        <f t="shared" si="89"/>
        <v>-824</v>
      </c>
      <c r="BO110" s="80">
        <f t="shared" si="89"/>
        <v>737</v>
      </c>
      <c r="BP110" s="80">
        <f t="shared" si="89"/>
        <v>-2999</v>
      </c>
      <c r="BQ110" s="80">
        <f t="shared" si="89"/>
        <v>399</v>
      </c>
      <c r="BR110" s="273">
        <f t="shared" si="89"/>
        <v>-320</v>
      </c>
      <c r="BS110" s="303"/>
    </row>
    <row r="111" spans="1:71" x14ac:dyDescent="0.35">
      <c r="A111" s="3"/>
      <c r="B111" s="27" t="s">
        <v>52</v>
      </c>
      <c r="C111" s="78">
        <v>1139</v>
      </c>
      <c r="D111" s="79">
        <v>1193</v>
      </c>
      <c r="E111" s="79">
        <v>1042</v>
      </c>
      <c r="F111" s="80">
        <v>1031</v>
      </c>
      <c r="G111" s="79">
        <v>1143</v>
      </c>
      <c r="H111" s="79">
        <v>1045</v>
      </c>
      <c r="I111" s="79">
        <v>1036</v>
      </c>
      <c r="J111" s="79">
        <v>1214</v>
      </c>
      <c r="K111" s="79">
        <v>1030</v>
      </c>
      <c r="L111" s="79">
        <v>1081</v>
      </c>
      <c r="M111" s="79">
        <v>1081</v>
      </c>
      <c r="N111" s="245">
        <v>1047</v>
      </c>
      <c r="O111" s="251">
        <v>1025</v>
      </c>
      <c r="P111" s="79">
        <v>1047</v>
      </c>
      <c r="Q111" s="213">
        <f>1002</f>
        <v>1002</v>
      </c>
      <c r="R111" s="79">
        <v>1077</v>
      </c>
      <c r="S111" s="79">
        <v>1042</v>
      </c>
      <c r="T111" s="79">
        <v>1055</v>
      </c>
      <c r="U111" s="245">
        <v>1080</v>
      </c>
      <c r="V111" s="301">
        <v>1003</v>
      </c>
      <c r="W111" s="301">
        <v>1087</v>
      </c>
      <c r="X111" s="273">
        <v>1006</v>
      </c>
      <c r="Y111" s="301">
        <v>956</v>
      </c>
      <c r="Z111" s="301">
        <v>983</v>
      </c>
      <c r="AA111" s="301">
        <v>1191</v>
      </c>
      <c r="AB111" s="301">
        <v>1005</v>
      </c>
      <c r="AC111" s="301">
        <v>996</v>
      </c>
      <c r="AD111" s="213">
        <v>1087</v>
      </c>
      <c r="AE111" s="434">
        <v>1063</v>
      </c>
      <c r="AF111" s="434">
        <v>1031</v>
      </c>
      <c r="AG111" s="434">
        <v>933</v>
      </c>
      <c r="AH111" s="434">
        <v>1096</v>
      </c>
      <c r="AI111" s="434">
        <v>942</v>
      </c>
      <c r="AJ111" s="490">
        <v>1207</v>
      </c>
      <c r="AK111" s="497">
        <v>958</v>
      </c>
      <c r="AL111" s="434">
        <v>905</v>
      </c>
      <c r="AM111" s="434">
        <v>1256</v>
      </c>
      <c r="AN111" s="434">
        <v>1095</v>
      </c>
      <c r="AO111" s="434">
        <v>979</v>
      </c>
      <c r="AP111" s="434">
        <v>1083</v>
      </c>
      <c r="AQ111" s="434">
        <v>962</v>
      </c>
      <c r="AR111" s="434">
        <v>1119</v>
      </c>
      <c r="AS111" s="434">
        <v>1037</v>
      </c>
      <c r="AT111" s="434">
        <v>899</v>
      </c>
      <c r="AU111" s="434">
        <v>1153</v>
      </c>
      <c r="AV111" s="490">
        <v>805</v>
      </c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89"/>
        <v>-114</v>
      </c>
      <c r="BJ111" s="80">
        <f t="shared" si="89"/>
        <v>-146</v>
      </c>
      <c r="BK111" s="80">
        <f t="shared" si="89"/>
        <v>-40</v>
      </c>
      <c r="BL111" s="80">
        <f t="shared" si="89"/>
        <v>46</v>
      </c>
      <c r="BM111" s="80">
        <f t="shared" si="89"/>
        <v>-101</v>
      </c>
      <c r="BN111" s="80">
        <f t="shared" si="89"/>
        <v>10</v>
      </c>
      <c r="BO111" s="80">
        <f t="shared" si="89"/>
        <v>44</v>
      </c>
      <c r="BP111" s="80">
        <f t="shared" si="89"/>
        <v>-211</v>
      </c>
      <c r="BQ111" s="80">
        <f t="shared" si="89"/>
        <v>57</v>
      </c>
      <c r="BR111" s="273">
        <f t="shared" si="89"/>
        <v>-75</v>
      </c>
      <c r="BS111" s="303"/>
    </row>
    <row r="112" spans="1:71" x14ac:dyDescent="0.35">
      <c r="A112" s="3"/>
      <c r="B112" s="27" t="s">
        <v>51</v>
      </c>
      <c r="C112" s="78">
        <v>1828</v>
      </c>
      <c r="D112" s="79">
        <v>1939</v>
      </c>
      <c r="E112" s="79">
        <v>1710</v>
      </c>
      <c r="F112" s="80">
        <v>1647</v>
      </c>
      <c r="G112" s="79">
        <v>1860</v>
      </c>
      <c r="H112" s="79">
        <v>1775</v>
      </c>
      <c r="I112" s="79">
        <v>1648</v>
      </c>
      <c r="J112" s="79">
        <v>1928</v>
      </c>
      <c r="K112" s="79">
        <v>1668</v>
      </c>
      <c r="L112" s="79">
        <v>1706</v>
      </c>
      <c r="M112" s="79">
        <v>1824</v>
      </c>
      <c r="N112" s="245">
        <v>1649</v>
      </c>
      <c r="O112" s="251">
        <v>1659</v>
      </c>
      <c r="P112" s="79">
        <v>1778</v>
      </c>
      <c r="Q112" s="213">
        <v>1552</v>
      </c>
      <c r="R112" s="79">
        <v>1720</v>
      </c>
      <c r="S112" s="79">
        <v>1728</v>
      </c>
      <c r="T112" s="79">
        <v>1664</v>
      </c>
      <c r="U112" s="245">
        <v>1655</v>
      </c>
      <c r="V112" s="301">
        <v>1702</v>
      </c>
      <c r="W112" s="301">
        <v>1711</v>
      </c>
      <c r="X112" s="273">
        <v>1621</v>
      </c>
      <c r="Y112" s="301">
        <v>1596</v>
      </c>
      <c r="Z112" s="301">
        <v>1645</v>
      </c>
      <c r="AA112" s="301">
        <v>1889</v>
      </c>
      <c r="AB112" s="301">
        <v>1631</v>
      </c>
      <c r="AC112" s="301">
        <v>1587</v>
      </c>
      <c r="AD112" s="213">
        <v>1730</v>
      </c>
      <c r="AE112" s="434">
        <v>1656</v>
      </c>
      <c r="AF112" s="434">
        <v>1702</v>
      </c>
      <c r="AG112" s="434">
        <v>1597</v>
      </c>
      <c r="AH112" s="434">
        <v>1748</v>
      </c>
      <c r="AI112" s="434">
        <v>1525</v>
      </c>
      <c r="AJ112" s="490">
        <v>1983</v>
      </c>
      <c r="AK112" s="497">
        <v>1497</v>
      </c>
      <c r="AL112" s="434">
        <v>1550</v>
      </c>
      <c r="AM112" s="434">
        <v>2065</v>
      </c>
      <c r="AN112" s="434">
        <v>1779</v>
      </c>
      <c r="AO112" s="434">
        <v>1566</v>
      </c>
      <c r="AP112" s="434">
        <v>1746</v>
      </c>
      <c r="AQ112" s="434">
        <v>1551</v>
      </c>
      <c r="AR112" s="434">
        <v>1841</v>
      </c>
      <c r="AS112" s="434">
        <v>1626</v>
      </c>
      <c r="AT112" s="434">
        <v>1596</v>
      </c>
      <c r="AU112" s="434">
        <v>1920</v>
      </c>
      <c r="AV112" s="490">
        <v>1634</v>
      </c>
      <c r="AW112" s="497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89"/>
        <v>-169</v>
      </c>
      <c r="BJ112" s="80">
        <f t="shared" si="89"/>
        <v>-161</v>
      </c>
      <c r="BK112" s="80">
        <f t="shared" si="89"/>
        <v>-158</v>
      </c>
      <c r="BL112" s="80">
        <f t="shared" si="89"/>
        <v>73</v>
      </c>
      <c r="BM112" s="80">
        <f t="shared" si="89"/>
        <v>-132</v>
      </c>
      <c r="BN112" s="80">
        <f t="shared" si="89"/>
        <v>-111</v>
      </c>
      <c r="BO112" s="80">
        <f t="shared" si="89"/>
        <v>7</v>
      </c>
      <c r="BP112" s="80">
        <f t="shared" si="89"/>
        <v>-226</v>
      </c>
      <c r="BQ112" s="80">
        <f t="shared" si="89"/>
        <v>43</v>
      </c>
      <c r="BR112" s="273">
        <f t="shared" si="89"/>
        <v>-85</v>
      </c>
      <c r="BS112" s="303"/>
    </row>
    <row r="113" spans="1:71" ht="15" thickBot="1" x14ac:dyDescent="0.4">
      <c r="A113" s="3"/>
      <c r="B113" s="29" t="s">
        <v>46</v>
      </c>
      <c r="C113" s="81">
        <v>186424</v>
      </c>
      <c r="D113" s="43">
        <v>185491</v>
      </c>
      <c r="E113" s="43">
        <v>182386</v>
      </c>
      <c r="F113" s="43">
        <v>166967</v>
      </c>
      <c r="G113" s="43">
        <v>187906</v>
      </c>
      <c r="H113" s="43">
        <v>178258</v>
      </c>
      <c r="I113" s="43">
        <v>178432</v>
      </c>
      <c r="J113" s="43">
        <v>195073</v>
      </c>
      <c r="K113" s="43">
        <v>171335</v>
      </c>
      <c r="L113" s="43">
        <v>170818</v>
      </c>
      <c r="M113" s="43">
        <v>182022</v>
      </c>
      <c r="N113" s="246">
        <v>171065</v>
      </c>
      <c r="O113" s="252">
        <v>185410</v>
      </c>
      <c r="P113" s="43">
        <v>179430</v>
      </c>
      <c r="Q113" s="200">
        <f>SUM(Q108:Q112)</f>
        <v>166004</v>
      </c>
      <c r="R113" s="200">
        <f>SUM(R108:R112)</f>
        <v>178771</v>
      </c>
      <c r="S113" s="200">
        <f>SUM(S108:S112)</f>
        <v>176661</v>
      </c>
      <c r="T113" s="200">
        <f>SUM(T108:T112)</f>
        <v>171161</v>
      </c>
      <c r="U113" s="257">
        <f t="shared" ref="U113:AD113" si="90">SUM(U108:U112)</f>
        <v>174913</v>
      </c>
      <c r="V113" s="257">
        <f t="shared" si="90"/>
        <v>171183</v>
      </c>
      <c r="W113" s="257">
        <f t="shared" si="90"/>
        <v>170634</v>
      </c>
      <c r="X113" s="98">
        <f t="shared" si="90"/>
        <v>172669</v>
      </c>
      <c r="Y113" s="246">
        <f t="shared" si="90"/>
        <v>167745</v>
      </c>
      <c r="Z113" s="246">
        <f t="shared" si="90"/>
        <v>169251</v>
      </c>
      <c r="AA113" s="246">
        <f t="shared" si="90"/>
        <v>200263</v>
      </c>
      <c r="AB113" s="246">
        <f t="shared" si="90"/>
        <v>167894</v>
      </c>
      <c r="AC113" s="246">
        <f t="shared" si="90"/>
        <v>162068</v>
      </c>
      <c r="AD113" s="200">
        <f t="shared" si="90"/>
        <v>178433</v>
      </c>
      <c r="AE113" s="200">
        <f>SUM(AE108:AE112)</f>
        <v>173953</v>
      </c>
      <c r="AF113" s="200">
        <v>178416</v>
      </c>
      <c r="AG113" s="200">
        <v>175930</v>
      </c>
      <c r="AH113" s="200">
        <f t="shared" ref="AH113:AO113" si="91">SUM(AH108:AH112)</f>
        <v>182389</v>
      </c>
      <c r="AI113" s="200">
        <f t="shared" si="91"/>
        <v>177868</v>
      </c>
      <c r="AJ113" s="480">
        <f t="shared" si="91"/>
        <v>190922</v>
      </c>
      <c r="AK113" s="491">
        <f t="shared" si="91"/>
        <v>164220</v>
      </c>
      <c r="AL113" s="200">
        <f t="shared" si="91"/>
        <v>162912</v>
      </c>
      <c r="AM113" s="200">
        <f t="shared" si="91"/>
        <v>192032</v>
      </c>
      <c r="AN113" s="200">
        <f t="shared" si="91"/>
        <v>167471</v>
      </c>
      <c r="AO113" s="200">
        <f t="shared" si="91"/>
        <v>164800</v>
      </c>
      <c r="AP113" s="200">
        <v>178810</v>
      </c>
      <c r="AQ113" s="200">
        <f t="shared" ref="AQ113:AV113" si="92">SUM(AQ108:AQ112)</f>
        <v>167216</v>
      </c>
      <c r="AR113" s="200">
        <f t="shared" si="92"/>
        <v>188167</v>
      </c>
      <c r="AS113" s="200">
        <f t="shared" si="92"/>
        <v>176648</v>
      </c>
      <c r="AT113" s="200">
        <f t="shared" si="92"/>
        <v>185167</v>
      </c>
      <c r="AU113" s="200">
        <f t="shared" si="92"/>
        <v>180987</v>
      </c>
      <c r="AV113" s="480">
        <f t="shared" si="92"/>
        <v>164402</v>
      </c>
      <c r="AW113" s="491"/>
      <c r="AX113" s="200"/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89"/>
        <v>-1014</v>
      </c>
      <c r="BJ113" s="43">
        <f t="shared" si="89"/>
        <v>-6061</v>
      </c>
      <c r="BK113" s="43">
        <f t="shared" si="89"/>
        <v>-16382</v>
      </c>
      <c r="BL113" s="43">
        <f t="shared" si="89"/>
        <v>11804</v>
      </c>
      <c r="BM113" s="43">
        <f t="shared" si="89"/>
        <v>-11245</v>
      </c>
      <c r="BN113" s="43">
        <f t="shared" si="89"/>
        <v>-7097</v>
      </c>
      <c r="BO113" s="43">
        <f t="shared" si="89"/>
        <v>-3519</v>
      </c>
      <c r="BP113" s="43">
        <f t="shared" si="89"/>
        <v>-23890</v>
      </c>
      <c r="BQ113" s="43">
        <f t="shared" si="89"/>
        <v>-701</v>
      </c>
      <c r="BR113" s="98">
        <f t="shared" si="89"/>
        <v>1851</v>
      </c>
      <c r="BS113" s="303"/>
    </row>
    <row r="114" spans="1:71" x14ac:dyDescent="0.3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42"/>
      <c r="R114" s="218"/>
      <c r="S114" s="218"/>
      <c r="T114" s="218"/>
      <c r="U114" s="258"/>
      <c r="V114" s="302"/>
      <c r="W114" s="302"/>
      <c r="X114" s="374"/>
      <c r="Y114" s="302"/>
      <c r="Z114" s="302"/>
      <c r="AA114" s="302"/>
      <c r="AB114" s="302"/>
      <c r="AC114" s="302"/>
      <c r="AD114" s="431"/>
      <c r="AE114" s="435"/>
      <c r="AF114" s="435"/>
      <c r="AG114" s="435"/>
      <c r="AH114" s="435"/>
      <c r="AI114" s="435"/>
      <c r="AJ114" s="12"/>
      <c r="AK114" s="498"/>
      <c r="AL114" s="435"/>
      <c r="AM114" s="435"/>
      <c r="AN114" s="435"/>
      <c r="AO114" s="435"/>
      <c r="AP114" s="435"/>
      <c r="AQ114" s="435"/>
      <c r="AR114" s="435"/>
      <c r="AS114" s="435"/>
      <c r="AT114" s="435"/>
      <c r="AU114" s="435"/>
      <c r="AV114" s="1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  <c r="BS114" s="3"/>
    </row>
    <row r="115" spans="1:71" x14ac:dyDescent="0.35">
      <c r="A115" s="3"/>
      <c r="B115" s="27" t="s">
        <v>41</v>
      </c>
      <c r="C115" s="64">
        <v>-622135.29090891033</v>
      </c>
      <c r="D115" s="60">
        <v>-1028431.1491335742</v>
      </c>
      <c r="E115" s="60">
        <v>-1164248.02936434</v>
      </c>
      <c r="F115" s="60">
        <v>1972586.5278567877</v>
      </c>
      <c r="G115" s="60">
        <v>4080666.486779023</v>
      </c>
      <c r="H115" s="60">
        <v>2766190.3788857535</v>
      </c>
      <c r="I115" s="60">
        <v>-1435490.8700169958</v>
      </c>
      <c r="J115" s="60">
        <v>-2499316.4720367417</v>
      </c>
      <c r="K115" s="60">
        <v>2366756.3742602393</v>
      </c>
      <c r="L115" s="60">
        <v>6095529.4500000011</v>
      </c>
      <c r="M115" s="60">
        <v>2738671.3100000024</v>
      </c>
      <c r="N115" s="215">
        <v>2356326.729999993</v>
      </c>
      <c r="O115" s="219">
        <v>-1065525.4999999963</v>
      </c>
      <c r="P115" s="60">
        <v>1633939.6599999964</v>
      </c>
      <c r="Q115" s="198">
        <f t="shared" ref="Q115:R119" si="93">Q94-Q101</f>
        <v>1232819.9599999972</v>
      </c>
      <c r="R115" s="198">
        <f t="shared" si="93"/>
        <v>1895664.4200000018</v>
      </c>
      <c r="S115" s="198">
        <f t="shared" ref="S115:AE115" si="94">S94-S101</f>
        <v>6119079.379999999</v>
      </c>
      <c r="T115" s="198">
        <f t="shared" si="94"/>
        <v>2930410.5599999949</v>
      </c>
      <c r="U115" s="208">
        <f t="shared" si="94"/>
        <v>-1483648.0099999979</v>
      </c>
      <c r="V115" s="208">
        <f t="shared" si="94"/>
        <v>-197713.59999999776</v>
      </c>
      <c r="W115" s="208">
        <f t="shared" si="94"/>
        <v>976336.84000000358</v>
      </c>
      <c r="X115" s="365">
        <f t="shared" si="94"/>
        <v>4287723.3500000164</v>
      </c>
      <c r="Y115" s="65">
        <f t="shared" si="94"/>
        <v>5218563.700000003</v>
      </c>
      <c r="Z115" s="65">
        <f t="shared" si="94"/>
        <v>3718068.8499999978</v>
      </c>
      <c r="AA115" s="65">
        <f t="shared" si="94"/>
        <v>-2115651.0999999978</v>
      </c>
      <c r="AB115" s="65">
        <f t="shared" si="94"/>
        <v>1005109.6700000018</v>
      </c>
      <c r="AC115" s="65">
        <f t="shared" si="94"/>
        <v>70579.04999999702</v>
      </c>
      <c r="AD115" s="198">
        <f t="shared" si="94"/>
        <v>2898668.929999996</v>
      </c>
      <c r="AE115" s="198">
        <f t="shared" si="94"/>
        <v>2964353.5599999949</v>
      </c>
      <c r="AF115" s="198">
        <f t="shared" ref="AF115:AG115" si="95">AF94-AF101</f>
        <v>513774.61000000685</v>
      </c>
      <c r="AG115" s="198">
        <f t="shared" si="95"/>
        <v>380768.4299999997</v>
      </c>
      <c r="AH115" s="198">
        <f t="shared" ref="AH115:AI115" si="96">AH94-AH101</f>
        <v>-3602471.320000004</v>
      </c>
      <c r="AI115" s="198">
        <f t="shared" si="96"/>
        <v>30858.95000000298</v>
      </c>
      <c r="AJ115" s="208">
        <f t="shared" ref="AJ115" si="97">AJ94-AJ101</f>
        <v>3113029.6200000048</v>
      </c>
      <c r="AK115" s="493">
        <f t="shared" ref="AK115:AL115" si="98">AK94-AK101</f>
        <v>6193057.5900000036</v>
      </c>
      <c r="AL115" s="503">
        <f t="shared" si="98"/>
        <v>5619109.0599999987</v>
      </c>
      <c r="AM115" s="198">
        <f t="shared" ref="AM115" si="99">AM94-AM101</f>
        <v>-3075635.4100000039</v>
      </c>
      <c r="AN115" s="198">
        <f t="shared" ref="AN115:AO115" si="100">AN94-AN101</f>
        <v>751937.97999999672</v>
      </c>
      <c r="AO115" s="198">
        <f t="shared" si="100"/>
        <v>45301.769999995828</v>
      </c>
      <c r="AP115" s="198">
        <f t="shared" ref="AP115" si="101">AP94-AP101</f>
        <v>5070375.8299999945</v>
      </c>
      <c r="AQ115" s="198">
        <f t="shared" ref="AQ115:AR115" si="102">AQ94-AQ101</f>
        <v>5567586.9299999997</v>
      </c>
      <c r="AR115" s="198">
        <f t="shared" si="102"/>
        <v>4897902.6400000006</v>
      </c>
      <c r="AS115" s="198">
        <f t="shared" ref="AS115:AT115" si="103">AS94-AS101</f>
        <v>-1330972.6699999943</v>
      </c>
      <c r="AT115" s="198">
        <f t="shared" si="103"/>
        <v>-3764498.0899999961</v>
      </c>
      <c r="AU115" s="198">
        <f t="shared" ref="AU115:AV115" si="104">AU94-AU101</f>
        <v>997030.76000000164</v>
      </c>
      <c r="AV115" s="208">
        <f t="shared" si="104"/>
        <v>6522476.0799999982</v>
      </c>
      <c r="AW115" s="492"/>
      <c r="AX115" s="198"/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105">O115-C115</f>
        <v>-443390.20909108594</v>
      </c>
      <c r="BJ115" s="60">
        <f t="shared" si="105"/>
        <v>2662370.8091335706</v>
      </c>
      <c r="BK115" s="60">
        <f t="shared" si="105"/>
        <v>2397067.9893643372</v>
      </c>
      <c r="BL115" s="60">
        <f t="shared" si="105"/>
        <v>-76922.107856785879</v>
      </c>
      <c r="BM115" s="60">
        <f t="shared" si="105"/>
        <v>2038412.893220976</v>
      </c>
      <c r="BN115" s="60">
        <f t="shared" si="105"/>
        <v>164220.18111424148</v>
      </c>
      <c r="BO115" s="60">
        <f t="shared" si="105"/>
        <v>-48157.139983002096</v>
      </c>
      <c r="BP115" s="60">
        <f t="shared" si="105"/>
        <v>2301602.8720367439</v>
      </c>
      <c r="BQ115" s="60">
        <f t="shared" si="105"/>
        <v>-1390419.5342602357</v>
      </c>
      <c r="BR115" s="100">
        <f t="shared" si="105"/>
        <v>-1807806.0999999847</v>
      </c>
      <c r="BS115" s="299"/>
    </row>
    <row r="116" spans="1:71" x14ac:dyDescent="0.35">
      <c r="A116" s="3"/>
      <c r="B116" s="27" t="s">
        <v>42</v>
      </c>
      <c r="C116" s="64">
        <v>-492879.35663969908</v>
      </c>
      <c r="D116" s="60">
        <v>-264524.50108399382</v>
      </c>
      <c r="E116" s="60">
        <v>-778236.08469338715</v>
      </c>
      <c r="F116" s="60">
        <v>-157712.57045434741</v>
      </c>
      <c r="G116" s="60">
        <v>453721.0136472648</v>
      </c>
      <c r="H116" s="60">
        <v>490004.48753624549</v>
      </c>
      <c r="I116" s="60">
        <v>-354564.87075628107</v>
      </c>
      <c r="J116" s="60">
        <v>-675805.49631676963</v>
      </c>
      <c r="K116" s="60">
        <v>261047.2078270507</v>
      </c>
      <c r="L116" s="60">
        <v>1286944.3299999991</v>
      </c>
      <c r="M116" s="60">
        <v>1056549.6299999999</v>
      </c>
      <c r="N116" s="215">
        <v>687269.29</v>
      </c>
      <c r="O116" s="219">
        <v>-8661.7999999988824</v>
      </c>
      <c r="P116" s="60">
        <v>508777.03999999911</v>
      </c>
      <c r="Q116" s="198">
        <f t="shared" si="93"/>
        <v>-224095.89999999944</v>
      </c>
      <c r="R116" s="198">
        <f t="shared" si="93"/>
        <v>410484.6400000006</v>
      </c>
      <c r="S116" s="198">
        <f t="shared" ref="S116:AE116" si="106">S95-S102</f>
        <v>895005.02000000048</v>
      </c>
      <c r="T116" s="198">
        <f t="shared" si="106"/>
        <v>1190970.5600000005</v>
      </c>
      <c r="U116" s="208">
        <f t="shared" si="106"/>
        <v>107151.49999999907</v>
      </c>
      <c r="V116" s="208">
        <f t="shared" si="106"/>
        <v>-23423.739999998827</v>
      </c>
      <c r="W116" s="208">
        <f t="shared" si="106"/>
        <v>705834.44999999972</v>
      </c>
      <c r="X116" s="365">
        <f t="shared" si="106"/>
        <v>1308326.6500000013</v>
      </c>
      <c r="Y116" s="65">
        <f t="shared" si="106"/>
        <v>1313831.1799999997</v>
      </c>
      <c r="Z116" s="65">
        <f t="shared" si="106"/>
        <v>1326466.379999999</v>
      </c>
      <c r="AA116" s="65">
        <f t="shared" si="106"/>
        <v>-214421.3599999994</v>
      </c>
      <c r="AB116" s="65">
        <f t="shared" si="106"/>
        <v>533446.46000000089</v>
      </c>
      <c r="AC116" s="65">
        <f t="shared" si="106"/>
        <v>360965.79999999888</v>
      </c>
      <c r="AD116" s="198">
        <f t="shared" si="106"/>
        <v>592787.89999999991</v>
      </c>
      <c r="AE116" s="198">
        <f t="shared" si="106"/>
        <v>831413.9299999997</v>
      </c>
      <c r="AF116" s="198">
        <f t="shared" ref="AF116:AG116" si="107">AF95-AF102</f>
        <v>473663.35999999987</v>
      </c>
      <c r="AG116" s="198">
        <f t="shared" si="107"/>
        <v>-148227.28999999957</v>
      </c>
      <c r="AH116" s="198">
        <f t="shared" ref="AH116:AI116" si="108">AH95-AH102</f>
        <v>-981105.89999999991</v>
      </c>
      <c r="AI116" s="198">
        <f t="shared" si="108"/>
        <v>417696.52999999933</v>
      </c>
      <c r="AJ116" s="208">
        <f t="shared" ref="AJ116" si="109">AJ95-AJ102</f>
        <v>-5425125.8799999999</v>
      </c>
      <c r="AK116" s="493">
        <f t="shared" ref="AK116:AL116" si="110">AK95-AK102</f>
        <v>2890427.5</v>
      </c>
      <c r="AL116" s="503">
        <f t="shared" si="110"/>
        <v>936554.51999999955</v>
      </c>
      <c r="AM116" s="198">
        <f t="shared" ref="AM116" si="111">AM95-AM102</f>
        <v>1322189.3599999999</v>
      </c>
      <c r="AN116" s="198">
        <f t="shared" ref="AN116:AO116" si="112">AN95-AN102</f>
        <v>1004490.1300000013</v>
      </c>
      <c r="AO116" s="198">
        <f t="shared" si="112"/>
        <v>308619.82999999914</v>
      </c>
      <c r="AP116" s="198">
        <f t="shared" ref="AP116" si="113">AP95-AP102</f>
        <v>983182.29999999981</v>
      </c>
      <c r="AQ116" s="198">
        <f t="shared" ref="AQ116:AR116" si="114">AQ95-AQ102</f>
        <v>1448801.6400000006</v>
      </c>
      <c r="AR116" s="198">
        <f t="shared" si="114"/>
        <v>1785492.2200000016</v>
      </c>
      <c r="AS116" s="198">
        <f t="shared" ref="AS116:AT116" si="115">AS95-AS102</f>
        <v>381172.31999999937</v>
      </c>
      <c r="AT116" s="198">
        <f t="shared" si="115"/>
        <v>-1648986.87</v>
      </c>
      <c r="AU116" s="198">
        <f t="shared" ref="AU116:AV116" si="116">AU95-AU102</f>
        <v>172470.12999999989</v>
      </c>
      <c r="AV116" s="208">
        <f t="shared" si="116"/>
        <v>2687189.7899999982</v>
      </c>
      <c r="AW116" s="492"/>
      <c r="AX116" s="198"/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105"/>
        <v>484217.5566397002</v>
      </c>
      <c r="BJ116" s="60">
        <f t="shared" si="105"/>
        <v>773301.54108399292</v>
      </c>
      <c r="BK116" s="60">
        <f t="shared" si="105"/>
        <v>554140.18469338771</v>
      </c>
      <c r="BL116" s="60">
        <f t="shared" si="105"/>
        <v>568197.21045434801</v>
      </c>
      <c r="BM116" s="60">
        <f t="shared" si="105"/>
        <v>441284.00635273568</v>
      </c>
      <c r="BN116" s="60">
        <f t="shared" si="105"/>
        <v>700966.07246375503</v>
      </c>
      <c r="BO116" s="60">
        <f t="shared" si="105"/>
        <v>461716.37075628014</v>
      </c>
      <c r="BP116" s="60">
        <f t="shared" si="105"/>
        <v>652381.7563167708</v>
      </c>
      <c r="BQ116" s="60">
        <f t="shared" si="105"/>
        <v>444787.24217294902</v>
      </c>
      <c r="BR116" s="100">
        <f t="shared" si="105"/>
        <v>21382.320000002161</v>
      </c>
      <c r="BS116" s="299"/>
    </row>
    <row r="117" spans="1:71" x14ac:dyDescent="0.35">
      <c r="A117" s="3"/>
      <c r="B117" s="27" t="s">
        <v>43</v>
      </c>
      <c r="C117" s="64">
        <v>-933186.61499751918</v>
      </c>
      <c r="D117" s="60">
        <v>-872779.60289430805</v>
      </c>
      <c r="E117" s="60">
        <v>-11023.473244324327</v>
      </c>
      <c r="F117" s="60">
        <v>284443.72523067985</v>
      </c>
      <c r="G117" s="60">
        <v>349443.02407556027</v>
      </c>
      <c r="H117" s="60">
        <v>189072.30476846918</v>
      </c>
      <c r="I117" s="60">
        <v>-265933.80748212896</v>
      </c>
      <c r="J117" s="60">
        <v>-1904192.8248109333</v>
      </c>
      <c r="K117" s="60">
        <v>107722.04286160227</v>
      </c>
      <c r="L117" s="60">
        <v>556988.55000000075</v>
      </c>
      <c r="M117" s="60">
        <v>-118347.74000000209</v>
      </c>
      <c r="N117" s="215">
        <v>2502786.9399999995</v>
      </c>
      <c r="O117" s="219">
        <v>-1833224.0899999971</v>
      </c>
      <c r="P117" s="60">
        <v>-655530.40000000224</v>
      </c>
      <c r="Q117" s="198">
        <f t="shared" si="93"/>
        <v>86542.470000001602</v>
      </c>
      <c r="R117" s="198">
        <f t="shared" si="93"/>
        <v>585617.38000000082</v>
      </c>
      <c r="S117" s="198">
        <f t="shared" ref="S117:AE117" si="117">S96-S103</f>
        <v>883928.29999999888</v>
      </c>
      <c r="T117" s="198">
        <f t="shared" si="117"/>
        <v>153229.31999999844</v>
      </c>
      <c r="U117" s="208">
        <f t="shared" si="117"/>
        <v>-245625.33999999613</v>
      </c>
      <c r="V117" s="208">
        <f t="shared" si="117"/>
        <v>171747.67999999784</v>
      </c>
      <c r="W117" s="208">
        <f t="shared" si="117"/>
        <v>-1053378.1399999997</v>
      </c>
      <c r="X117" s="365">
        <f t="shared" si="117"/>
        <v>835259.34000000171</v>
      </c>
      <c r="Y117" s="65">
        <f t="shared" si="117"/>
        <v>1067553.2800000012</v>
      </c>
      <c r="Z117" s="65">
        <f t="shared" si="117"/>
        <v>21794.849999997765</v>
      </c>
      <c r="AA117" s="65">
        <f t="shared" si="117"/>
        <v>-901183.08999999985</v>
      </c>
      <c r="AB117" s="65">
        <f t="shared" si="117"/>
        <v>305527.53999999538</v>
      </c>
      <c r="AC117" s="65">
        <f t="shared" si="117"/>
        <v>535886.62000000104</v>
      </c>
      <c r="AD117" s="198">
        <f t="shared" si="117"/>
        <v>1092349.6799999997</v>
      </c>
      <c r="AE117" s="198">
        <f t="shared" si="117"/>
        <v>1566260.1399999969</v>
      </c>
      <c r="AF117" s="198">
        <f t="shared" ref="AF117:AG117" si="118">AF96-AF103</f>
        <v>-503765.05999999866</v>
      </c>
      <c r="AG117" s="198">
        <f t="shared" si="118"/>
        <v>1574543.6399999969</v>
      </c>
      <c r="AH117" s="198">
        <f t="shared" ref="AH117:AI117" si="119">AH96-AH103</f>
        <v>-893914.23000000231</v>
      </c>
      <c r="AI117" s="198">
        <f t="shared" si="119"/>
        <v>813024.29999999888</v>
      </c>
      <c r="AJ117" s="208">
        <f t="shared" ref="AJ117" si="120">AJ96-AJ103</f>
        <v>-540256.4299999997</v>
      </c>
      <c r="AK117" s="493">
        <f t="shared" ref="AK117:AL117" si="121">AK96-AK103</f>
        <v>2048763.1499999957</v>
      </c>
      <c r="AL117" s="503">
        <f t="shared" si="121"/>
        <v>1559307.1399999987</v>
      </c>
      <c r="AM117" s="198">
        <f t="shared" ref="AM117" si="122">AM96-AM103</f>
        <v>-1472988.2200000025</v>
      </c>
      <c r="AN117" s="198">
        <f t="shared" ref="AN117:AO117" si="123">AN96-AN103</f>
        <v>-252490.96000000462</v>
      </c>
      <c r="AO117" s="198">
        <f t="shared" si="123"/>
        <v>997751.02000000235</v>
      </c>
      <c r="AP117" s="198">
        <f t="shared" ref="AP117" si="124">AP96-AP103</f>
        <v>2978361.9800000004</v>
      </c>
      <c r="AQ117" s="198">
        <f t="shared" ref="AQ117:AR117" si="125">AQ96-AQ103</f>
        <v>2275506.8000000026</v>
      </c>
      <c r="AR117" s="198">
        <f t="shared" si="125"/>
        <v>910041.97999999672</v>
      </c>
      <c r="AS117" s="198">
        <f t="shared" ref="AS117:AT117" si="126">AS96-AS103</f>
        <v>325460.4899999965</v>
      </c>
      <c r="AT117" s="198">
        <f t="shared" si="126"/>
        <v>229456.90000000224</v>
      </c>
      <c r="AU117" s="198">
        <f t="shared" ref="AU117:AV117" si="127">AU96-AU103</f>
        <v>-581722.18000000156</v>
      </c>
      <c r="AV117" s="208">
        <f t="shared" si="127"/>
        <v>-2835777.6500000041</v>
      </c>
      <c r="AW117" s="492"/>
      <c r="AX117" s="198"/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105"/>
        <v>-900037.47500247788</v>
      </c>
      <c r="BJ117" s="60">
        <f t="shared" si="105"/>
        <v>217249.20289430581</v>
      </c>
      <c r="BK117" s="60">
        <f t="shared" si="105"/>
        <v>97565.943244325928</v>
      </c>
      <c r="BL117" s="60">
        <f t="shared" si="105"/>
        <v>301173.65476932097</v>
      </c>
      <c r="BM117" s="60">
        <f t="shared" si="105"/>
        <v>534485.27592443861</v>
      </c>
      <c r="BN117" s="60">
        <f t="shared" si="105"/>
        <v>-35842.984768470749</v>
      </c>
      <c r="BO117" s="60">
        <f t="shared" si="105"/>
        <v>20308.467482132837</v>
      </c>
      <c r="BP117" s="60">
        <f t="shared" si="105"/>
        <v>2075940.5048109312</v>
      </c>
      <c r="BQ117" s="60">
        <f t="shared" si="105"/>
        <v>-1161100.1828616019</v>
      </c>
      <c r="BR117" s="100">
        <f t="shared" si="105"/>
        <v>278270.79000000097</v>
      </c>
      <c r="BS117" s="299"/>
    </row>
    <row r="118" spans="1:71" x14ac:dyDescent="0.35">
      <c r="A118" s="3"/>
      <c r="B118" s="27" t="s">
        <v>52</v>
      </c>
      <c r="C118" s="64">
        <v>2299277.4627935123</v>
      </c>
      <c r="D118" s="60">
        <v>-152824.77874812856</v>
      </c>
      <c r="E118" s="60">
        <v>1354329.0102552846</v>
      </c>
      <c r="F118" s="60">
        <v>2974044.4934834968</v>
      </c>
      <c r="G118" s="60">
        <v>2412830.2153677139</v>
      </c>
      <c r="H118" s="60">
        <v>2259282.7348330282</v>
      </c>
      <c r="I118" s="60">
        <v>2885892.8590349555</v>
      </c>
      <c r="J118" s="60">
        <v>-1581295.4438467063</v>
      </c>
      <c r="K118" s="60">
        <v>3484640.4441430233</v>
      </c>
      <c r="L118" s="60">
        <v>437232.35999999754</v>
      </c>
      <c r="M118" s="60">
        <v>3830475.3299999963</v>
      </c>
      <c r="N118" s="215">
        <v>2090588.7899999954</v>
      </c>
      <c r="O118" s="219">
        <v>3398444.5299999956</v>
      </c>
      <c r="P118" s="60">
        <v>420233.01999999955</v>
      </c>
      <c r="Q118" s="198">
        <f t="shared" si="93"/>
        <v>3146584.2799999993</v>
      </c>
      <c r="R118" s="198">
        <f t="shared" si="93"/>
        <v>2401557.3900000006</v>
      </c>
      <c r="S118" s="198">
        <f t="shared" ref="S118:AE118" si="128">S97-S104</f>
        <v>3517202.0099999979</v>
      </c>
      <c r="T118" s="198">
        <f t="shared" si="128"/>
        <v>3220230.9200000018</v>
      </c>
      <c r="U118" s="208">
        <f t="shared" si="128"/>
        <v>697687</v>
      </c>
      <c r="V118" s="208">
        <f t="shared" si="128"/>
        <v>2675752.910000002</v>
      </c>
      <c r="W118" s="208">
        <f t="shared" si="128"/>
        <v>324595.24000000209</v>
      </c>
      <c r="X118" s="365">
        <f t="shared" si="128"/>
        <v>3301988.6699999981</v>
      </c>
      <c r="Y118" s="65">
        <f t="shared" si="128"/>
        <v>2938520.8700000048</v>
      </c>
      <c r="Z118" s="65">
        <f t="shared" si="128"/>
        <v>2581557.1100000013</v>
      </c>
      <c r="AA118" s="65">
        <f t="shared" si="128"/>
        <v>951739.72999999858</v>
      </c>
      <c r="AB118" s="65">
        <f t="shared" si="128"/>
        <v>2819748.7700000014</v>
      </c>
      <c r="AC118" s="65">
        <f t="shared" si="128"/>
        <v>2237384.4600000009</v>
      </c>
      <c r="AD118" s="198">
        <f t="shared" si="128"/>
        <v>3070985.1100000031</v>
      </c>
      <c r="AE118" s="198">
        <f t="shared" si="128"/>
        <v>2863727.7999999989</v>
      </c>
      <c r="AF118" s="198">
        <f t="shared" ref="AF118:AG118" si="129">AF97-AF104</f>
        <v>3051599.9600000028</v>
      </c>
      <c r="AG118" s="198">
        <f t="shared" si="129"/>
        <v>4967727.5</v>
      </c>
      <c r="AH118" s="198">
        <f t="shared" ref="AH118:AI118" si="130">AH97-AH104</f>
        <v>603251.07000000216</v>
      </c>
      <c r="AI118" s="198">
        <f t="shared" si="130"/>
        <v>4753771.3800000027</v>
      </c>
      <c r="AJ118" s="208">
        <f t="shared" ref="AJ118" si="131">AJ97-AJ104</f>
        <v>422150.63000000082</v>
      </c>
      <c r="AK118" s="493">
        <f t="shared" ref="AK118:AL118" si="132">AK97-AK104</f>
        <v>4948638.8100000005</v>
      </c>
      <c r="AL118" s="503">
        <f t="shared" si="132"/>
        <v>3607055.8599999957</v>
      </c>
      <c r="AM118" s="198">
        <f t="shared" ref="AM118" si="133">AM97-AM104</f>
        <v>115868.45999999717</v>
      </c>
      <c r="AN118" s="198">
        <f t="shared" ref="AN118:AO118" si="134">AN97-AN104</f>
        <v>1927327.2900000047</v>
      </c>
      <c r="AO118" s="198">
        <f t="shared" si="134"/>
        <v>2086800.2099999953</v>
      </c>
      <c r="AP118" s="198">
        <f t="shared" ref="AP118" si="135">AP97-AP104</f>
        <v>5963869.96</v>
      </c>
      <c r="AQ118" s="198">
        <f t="shared" ref="AQ118:AR118" si="136">AQ97-AQ104</f>
        <v>5922161.8499999959</v>
      </c>
      <c r="AR118" s="198">
        <f t="shared" si="136"/>
        <v>1762257.4400000013</v>
      </c>
      <c r="AS118" s="198">
        <f t="shared" ref="AS118:AT118" si="137">AS97-AS104</f>
        <v>2618665.8199999966</v>
      </c>
      <c r="AT118" s="198">
        <f t="shared" si="137"/>
        <v>5180980.66</v>
      </c>
      <c r="AU118" s="198">
        <f t="shared" ref="AU118:AV118" si="138">AU97-AU104</f>
        <v>221467.76999999955</v>
      </c>
      <c r="AV118" s="208">
        <f t="shared" si="138"/>
        <v>8531604.2199999988</v>
      </c>
      <c r="AW118" s="492"/>
      <c r="AX118" s="198"/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105"/>
        <v>1099167.0672064833</v>
      </c>
      <c r="BJ118" s="60">
        <f t="shared" si="105"/>
        <v>573057.79874812812</v>
      </c>
      <c r="BK118" s="60">
        <f t="shared" si="105"/>
        <v>1792255.2697447147</v>
      </c>
      <c r="BL118" s="60">
        <f t="shared" si="105"/>
        <v>-572487.10348349623</v>
      </c>
      <c r="BM118" s="60">
        <f t="shared" si="105"/>
        <v>1104371.794632284</v>
      </c>
      <c r="BN118" s="60">
        <f t="shared" si="105"/>
        <v>960948.18516697362</v>
      </c>
      <c r="BO118" s="60">
        <f t="shared" si="105"/>
        <v>-2188205.8590349555</v>
      </c>
      <c r="BP118" s="60">
        <f t="shared" si="105"/>
        <v>4257048.3538467083</v>
      </c>
      <c r="BQ118" s="60">
        <f t="shared" si="105"/>
        <v>-3160045.2041430213</v>
      </c>
      <c r="BR118" s="100">
        <f t="shared" si="105"/>
        <v>2864756.3100000005</v>
      </c>
      <c r="BS118" s="299"/>
    </row>
    <row r="119" spans="1:71" x14ac:dyDescent="0.35">
      <c r="A119" s="3"/>
      <c r="B119" s="27" t="s">
        <v>51</v>
      </c>
      <c r="C119" s="64">
        <v>-1093341.7102473851</v>
      </c>
      <c r="D119" s="60">
        <v>-1678312.8581399852</v>
      </c>
      <c r="E119" s="60">
        <v>-1049990.9329532315</v>
      </c>
      <c r="F119" s="60">
        <v>-1025843.7361166127</v>
      </c>
      <c r="G119" s="60">
        <v>-1306705.1798695517</v>
      </c>
      <c r="H119" s="60">
        <v>-1331544.316023489</v>
      </c>
      <c r="I119" s="60">
        <v>-1252273.0707795536</v>
      </c>
      <c r="J119" s="60">
        <v>-1454926.1629888625</v>
      </c>
      <c r="K119" s="60">
        <v>-1090444.699091916</v>
      </c>
      <c r="L119" s="60">
        <v>-1002998.77</v>
      </c>
      <c r="M119" s="60">
        <v>-1142450.3300000005</v>
      </c>
      <c r="N119" s="215">
        <v>-1126795.9299999997</v>
      </c>
      <c r="O119" s="219">
        <v>-1081525.7399999998</v>
      </c>
      <c r="P119" s="60">
        <v>-1065372.46</v>
      </c>
      <c r="Q119" s="198">
        <f t="shared" si="93"/>
        <v>-636207.26</v>
      </c>
      <c r="R119" s="198">
        <f t="shared" si="93"/>
        <v>-985789.91000000015</v>
      </c>
      <c r="S119" s="198">
        <f t="shared" ref="S119:AE119" si="139">S98-S105</f>
        <v>-815466.00000000023</v>
      </c>
      <c r="T119" s="198">
        <f t="shared" si="139"/>
        <v>-865070.85000000021</v>
      </c>
      <c r="U119" s="208">
        <f t="shared" si="139"/>
        <v>-825741.95000000019</v>
      </c>
      <c r="V119" s="208">
        <f t="shared" si="139"/>
        <v>-964605.47999999986</v>
      </c>
      <c r="W119" s="208">
        <f t="shared" si="139"/>
        <v>-662562.9800000001</v>
      </c>
      <c r="X119" s="365">
        <f t="shared" si="139"/>
        <v>-514649.20000000007</v>
      </c>
      <c r="Y119" s="65">
        <f t="shared" si="139"/>
        <v>-577741.9600000002</v>
      </c>
      <c r="Z119" s="65">
        <f t="shared" si="139"/>
        <v>-650503.00999999989</v>
      </c>
      <c r="AA119" s="65">
        <f t="shared" si="139"/>
        <v>-1017207.2400000005</v>
      </c>
      <c r="AB119" s="65">
        <f t="shared" si="139"/>
        <v>-682328.81000000029</v>
      </c>
      <c r="AC119" s="65">
        <f t="shared" si="139"/>
        <v>-664678.22</v>
      </c>
      <c r="AD119" s="198">
        <f t="shared" si="139"/>
        <v>-749038.80000000016</v>
      </c>
      <c r="AE119" s="198">
        <f t="shared" si="139"/>
        <v>-864623.08000000007</v>
      </c>
      <c r="AF119" s="198">
        <f t="shared" ref="AF119:AG119" si="140">AF98-AF105</f>
        <v>-1124896.49</v>
      </c>
      <c r="AG119" s="198">
        <f t="shared" si="140"/>
        <v>-684798.0299999998</v>
      </c>
      <c r="AH119" s="198">
        <f t="shared" ref="AH119:AI119" si="141">AH98-AH105</f>
        <v>-1038043.2200000002</v>
      </c>
      <c r="AI119" s="198">
        <f t="shared" si="141"/>
        <v>-613076.62999999989</v>
      </c>
      <c r="AJ119" s="208">
        <f t="shared" ref="AJ119" si="142">AJ98-AJ105</f>
        <v>-1048801.6000000003</v>
      </c>
      <c r="AK119" s="493">
        <f t="shared" ref="AK119:AL119" si="143">AK98-AK105</f>
        <v>-473058.28000000026</v>
      </c>
      <c r="AL119" s="503">
        <f t="shared" si="143"/>
        <v>-767386.57000000007</v>
      </c>
      <c r="AM119" s="198">
        <f t="shared" ref="AM119" si="144">AM98-AM105</f>
        <v>-1555075.8700000003</v>
      </c>
      <c r="AN119" s="198">
        <f t="shared" ref="AN119:AO119" si="145">AN98-AN105</f>
        <v>-1168848.77</v>
      </c>
      <c r="AO119" s="198">
        <f t="shared" si="145"/>
        <v>-944114.38000000024</v>
      </c>
      <c r="AP119" s="198">
        <f t="shared" ref="AP119" si="146">AP98-AP105</f>
        <v>-1102703.3199999998</v>
      </c>
      <c r="AQ119" s="198">
        <f t="shared" ref="AQ119:AR119" si="147">AQ98-AQ105</f>
        <v>-820823.07000000041</v>
      </c>
      <c r="AR119" s="198">
        <f t="shared" si="147"/>
        <v>-1210626.2199999997</v>
      </c>
      <c r="AS119" s="198">
        <f t="shared" ref="AS119:AT119" si="148">AS98-AS105</f>
        <v>-1088352.77</v>
      </c>
      <c r="AT119" s="198">
        <f t="shared" si="148"/>
        <v>-720459.72</v>
      </c>
      <c r="AU119" s="198">
        <f t="shared" ref="AU119:AV119" si="149">AU98-AU105</f>
        <v>-1053342.3600000003</v>
      </c>
      <c r="AV119" s="208">
        <f t="shared" si="149"/>
        <v>-784330.43000000017</v>
      </c>
      <c r="AW119" s="492"/>
      <c r="AX119" s="198"/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105"/>
        <v>11815.970247385325</v>
      </c>
      <c r="BJ119" s="60">
        <f t="shared" si="105"/>
        <v>612940.39813998528</v>
      </c>
      <c r="BK119" s="60">
        <f t="shared" si="105"/>
        <v>413783.67295323149</v>
      </c>
      <c r="BL119" s="60">
        <f t="shared" si="105"/>
        <v>40053.82611661253</v>
      </c>
      <c r="BM119" s="60">
        <f t="shared" si="105"/>
        <v>491239.17986955144</v>
      </c>
      <c r="BN119" s="60">
        <f t="shared" si="105"/>
        <v>466473.46602348879</v>
      </c>
      <c r="BO119" s="60">
        <f t="shared" si="105"/>
        <v>426531.12077955343</v>
      </c>
      <c r="BP119" s="60">
        <f t="shared" si="105"/>
        <v>490320.68298886262</v>
      </c>
      <c r="BQ119" s="60">
        <f t="shared" si="105"/>
        <v>427881.71909191587</v>
      </c>
      <c r="BR119" s="100">
        <f t="shared" si="105"/>
        <v>488349.56999999995</v>
      </c>
      <c r="BS119" s="299"/>
    </row>
    <row r="120" spans="1:71" ht="15" thickBot="1" x14ac:dyDescent="0.4">
      <c r="A120" s="3"/>
      <c r="B120" s="29" t="s">
        <v>46</v>
      </c>
      <c r="C120" s="66">
        <v>-842265.51000000141</v>
      </c>
      <c r="D120" s="55">
        <v>-3996872.8899999899</v>
      </c>
      <c r="E120" s="55">
        <v>-1649169.5099999984</v>
      </c>
      <c r="F120" s="55">
        <v>4047518.4400000046</v>
      </c>
      <c r="G120" s="55">
        <v>5989955.5600000098</v>
      </c>
      <c r="H120" s="55">
        <v>4373005.5900000073</v>
      </c>
      <c r="I120" s="55">
        <v>-422369.76000000397</v>
      </c>
      <c r="J120" s="55">
        <v>-8115536.4000000134</v>
      </c>
      <c r="K120" s="55">
        <v>5129721.37</v>
      </c>
      <c r="L120" s="55">
        <v>7373695.9199999981</v>
      </c>
      <c r="M120" s="55">
        <v>6364898.1999999955</v>
      </c>
      <c r="N120" s="216">
        <v>6510175.8199999882</v>
      </c>
      <c r="O120" s="220">
        <v>-590492.59999999637</v>
      </c>
      <c r="P120" s="55">
        <v>842046.85999999288</v>
      </c>
      <c r="Q120" s="203">
        <f>SUM(Q115:Q119)</f>
        <v>3605643.5499999989</v>
      </c>
      <c r="R120" s="203">
        <f>SUM(R115:R119)</f>
        <v>4307533.9200000037</v>
      </c>
      <c r="S120" s="203">
        <f>SUM(S115:S119)</f>
        <v>10599748.709999997</v>
      </c>
      <c r="T120" s="203">
        <f>SUM(T115:T119)</f>
        <v>6629770.5099999951</v>
      </c>
      <c r="U120" s="209">
        <f t="shared" ref="U120:AC120" si="150">U99-U106</f>
        <v>-1750176.799999997</v>
      </c>
      <c r="V120" s="209">
        <f t="shared" si="150"/>
        <v>1661757.7700000033</v>
      </c>
      <c r="W120" s="209">
        <f t="shared" si="150"/>
        <v>290825.41000000387</v>
      </c>
      <c r="X120" s="359">
        <f t="shared" si="150"/>
        <v>8962487.8100000173</v>
      </c>
      <c r="Y120" s="203">
        <f t="shared" si="150"/>
        <v>9960727.0700000077</v>
      </c>
      <c r="Z120" s="203">
        <f t="shared" si="150"/>
        <v>6997384.1799999997</v>
      </c>
      <c r="AA120" s="203">
        <f t="shared" si="150"/>
        <v>-3296723.0600000024</v>
      </c>
      <c r="AB120" s="203">
        <f t="shared" si="150"/>
        <v>3981503.6299999952</v>
      </c>
      <c r="AC120" s="203">
        <f t="shared" si="150"/>
        <v>2540137.7099999934</v>
      </c>
      <c r="AD120" s="203">
        <f>SUM(AD115:AD119)</f>
        <v>6905752.8199999994</v>
      </c>
      <c r="AE120" s="203">
        <f t="shared" ref="AE120:AJ120" si="151">AE99-AE106</f>
        <v>7361132.349999994</v>
      </c>
      <c r="AF120" s="203">
        <f t="shared" si="151"/>
        <v>2410376.3800000101</v>
      </c>
      <c r="AG120" s="203">
        <f t="shared" si="151"/>
        <v>6090014.2499999925</v>
      </c>
      <c r="AH120" s="203">
        <f t="shared" si="151"/>
        <v>-5912283.599999994</v>
      </c>
      <c r="AI120" s="203">
        <f t="shared" si="151"/>
        <v>5402274.5300000086</v>
      </c>
      <c r="AJ120" s="209">
        <f t="shared" si="151"/>
        <v>-3479003.659999989</v>
      </c>
      <c r="AK120" s="494">
        <f t="shared" ref="AK120:AL120" si="152">AK99-AK106</f>
        <v>15607828.769999996</v>
      </c>
      <c r="AL120" s="504">
        <f t="shared" si="152"/>
        <v>10954640.00999999</v>
      </c>
      <c r="AM120" s="203">
        <f t="shared" ref="AM120" si="153">AM99-AM106</f>
        <v>-4665641.6800000146</v>
      </c>
      <c r="AN120" s="203">
        <f t="shared" ref="AN120:AO120" si="154">AN99-AN106</f>
        <v>2262415.6699999943</v>
      </c>
      <c r="AO120" s="203">
        <f t="shared" si="154"/>
        <v>2494358.450000003</v>
      </c>
      <c r="AP120" s="203">
        <f t="shared" ref="AP120" si="155">AP99-AP106</f>
        <v>13893086.749999993</v>
      </c>
      <c r="AQ120" s="203">
        <f t="shared" ref="AQ120:AR120" si="156">AQ99-AQ106</f>
        <v>14393234.150000006</v>
      </c>
      <c r="AR120" s="203">
        <f t="shared" si="156"/>
        <v>8145068.0600000024</v>
      </c>
      <c r="AS120" s="203">
        <f t="shared" ref="AS120:AT120" si="157">AS99-AS106</f>
        <v>905973.18999999762</v>
      </c>
      <c r="AT120" s="203">
        <f t="shared" si="157"/>
        <v>-723507.11999998987</v>
      </c>
      <c r="AU120" s="203">
        <f t="shared" ref="AU120:AV120" si="158">AU99-AU106</f>
        <v>-244095.88000000268</v>
      </c>
      <c r="AV120" s="209">
        <f t="shared" si="158"/>
        <v>14121162.009999983</v>
      </c>
      <c r="AW120" s="535"/>
      <c r="AX120" s="203"/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105"/>
        <v>251772.91000000504</v>
      </c>
      <c r="BJ120" s="55">
        <f t="shared" si="105"/>
        <v>4838919.7499999832</v>
      </c>
      <c r="BK120" s="55">
        <f t="shared" si="105"/>
        <v>5254813.0599999968</v>
      </c>
      <c r="BL120" s="55">
        <f t="shared" si="105"/>
        <v>260015.47999999905</v>
      </c>
      <c r="BM120" s="55">
        <f t="shared" si="105"/>
        <v>4609793.1499999873</v>
      </c>
      <c r="BN120" s="55">
        <f t="shared" si="105"/>
        <v>2256764.9199999878</v>
      </c>
      <c r="BO120" s="55">
        <f t="shared" si="105"/>
        <v>-1327807.0399999931</v>
      </c>
      <c r="BP120" s="55">
        <f t="shared" si="105"/>
        <v>9777294.1700000167</v>
      </c>
      <c r="BQ120" s="55">
        <f t="shared" si="105"/>
        <v>-4838895.9599999962</v>
      </c>
      <c r="BR120" s="99">
        <f t="shared" si="105"/>
        <v>1588791.8900000192</v>
      </c>
      <c r="BS120" s="299"/>
    </row>
    <row r="121" spans="1:71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276"/>
      <c r="P121" s="45"/>
      <c r="Q121" s="45"/>
      <c r="R121" s="45"/>
      <c r="S121" s="45"/>
      <c r="T121" s="45"/>
      <c r="U121" s="259"/>
      <c r="V121" s="290"/>
      <c r="W121" s="290"/>
      <c r="X121" s="375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  <c r="BS121" s="3"/>
    </row>
    <row r="122" spans="1:71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260">
        <v>0</v>
      </c>
      <c r="AK122" s="441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/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59">O122-C122</f>
        <v>0</v>
      </c>
      <c r="BJ122" s="42">
        <f t="shared" si="159"/>
        <v>0</v>
      </c>
      <c r="BK122" s="42">
        <f t="shared" si="159"/>
        <v>0</v>
      </c>
      <c r="BL122" s="42">
        <f t="shared" si="159"/>
        <v>0</v>
      </c>
      <c r="BM122" s="42">
        <f t="shared" si="159"/>
        <v>0</v>
      </c>
      <c r="BN122" s="42">
        <f t="shared" si="159"/>
        <v>0</v>
      </c>
      <c r="BO122" s="42">
        <f t="shared" si="159"/>
        <v>0</v>
      </c>
      <c r="BP122" s="42">
        <f t="shared" si="159"/>
        <v>0</v>
      </c>
      <c r="BQ122" s="42">
        <f t="shared" si="159"/>
        <v>0</v>
      </c>
      <c r="BR122" s="109">
        <f t="shared" si="159"/>
        <v>0</v>
      </c>
      <c r="BS122" s="303"/>
    </row>
    <row r="123" spans="1:71" x14ac:dyDescent="0.35">
      <c r="A123" s="3"/>
      <c r="B123" s="27" t="s">
        <v>42</v>
      </c>
      <c r="C123" s="108">
        <v>1669</v>
      </c>
      <c r="D123" s="42">
        <v>2624</v>
      </c>
      <c r="E123" s="42">
        <v>3473</v>
      </c>
      <c r="F123" s="42">
        <v>3560</v>
      </c>
      <c r="G123" s="42">
        <v>3334</v>
      </c>
      <c r="H123" s="42">
        <v>3112</v>
      </c>
      <c r="I123" s="42">
        <v>2969</v>
      </c>
      <c r="J123" s="42">
        <v>2797</v>
      </c>
      <c r="K123" s="42">
        <v>2415</v>
      </c>
      <c r="L123" s="42">
        <v>2142</v>
      </c>
      <c r="M123" s="42">
        <v>1795</v>
      </c>
      <c r="N123" s="260">
        <v>1707</v>
      </c>
      <c r="O123" s="108">
        <v>1735</v>
      </c>
      <c r="P123" s="42">
        <v>1802</v>
      </c>
      <c r="Q123" s="41">
        <v>1967</v>
      </c>
      <c r="R123" s="42">
        <v>2055</v>
      </c>
      <c r="S123" s="41">
        <v>2118</v>
      </c>
      <c r="T123" s="42">
        <v>2224</v>
      </c>
      <c r="U123" s="260">
        <v>2245</v>
      </c>
      <c r="V123" s="260">
        <v>2255</v>
      </c>
      <c r="W123" s="260">
        <v>2188</v>
      </c>
      <c r="X123" s="109">
        <v>2001</v>
      </c>
      <c r="Y123" s="260">
        <v>1965</v>
      </c>
      <c r="Z123" s="260">
        <v>1990</v>
      </c>
      <c r="AA123" s="260">
        <v>2296</v>
      </c>
      <c r="AB123" s="260">
        <v>2389</v>
      </c>
      <c r="AC123" s="260">
        <v>2607</v>
      </c>
      <c r="AD123" s="260">
        <v>3962</v>
      </c>
      <c r="AE123" s="260">
        <v>4232</v>
      </c>
      <c r="AF123" s="260">
        <v>5350</v>
      </c>
      <c r="AG123" s="260">
        <v>5356</v>
      </c>
      <c r="AH123" s="260">
        <v>5269</v>
      </c>
      <c r="AI123" s="260">
        <v>4950</v>
      </c>
      <c r="AJ123" s="260">
        <v>4230</v>
      </c>
      <c r="AK123" s="441">
        <v>7490</v>
      </c>
      <c r="AL123" s="260">
        <v>7045</v>
      </c>
      <c r="AM123" s="260">
        <v>5875</v>
      </c>
      <c r="AN123" s="260">
        <v>4726</v>
      </c>
      <c r="AO123" s="260">
        <v>4595</v>
      </c>
      <c r="AP123" s="260">
        <v>4964</v>
      </c>
      <c r="AQ123" s="260">
        <v>4841</v>
      </c>
      <c r="AR123" s="260">
        <v>4376</v>
      </c>
      <c r="AS123" s="260">
        <v>4017</v>
      </c>
      <c r="AT123" s="260">
        <v>3671</v>
      </c>
      <c r="AU123" s="260">
        <v>3511</v>
      </c>
      <c r="AV123" s="260">
        <v>3006</v>
      </c>
      <c r="AW123" s="441"/>
      <c r="AX123" s="260"/>
      <c r="AY123" s="260"/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 t="shared" si="159"/>
        <v>66</v>
      </c>
      <c r="BJ123" s="42">
        <f t="shared" si="159"/>
        <v>-822</v>
      </c>
      <c r="BK123" s="42">
        <f t="shared" si="159"/>
        <v>-1506</v>
      </c>
      <c r="BL123" s="42">
        <f t="shared" si="159"/>
        <v>-1505</v>
      </c>
      <c r="BM123" s="42">
        <f t="shared" si="159"/>
        <v>-1216</v>
      </c>
      <c r="BN123" s="42">
        <f t="shared" si="159"/>
        <v>-888</v>
      </c>
      <c r="BO123" s="42">
        <f t="shared" si="159"/>
        <v>-724</v>
      </c>
      <c r="BP123" s="42">
        <f t="shared" si="159"/>
        <v>-542</v>
      </c>
      <c r="BQ123" s="42">
        <f t="shared" si="159"/>
        <v>-227</v>
      </c>
      <c r="BR123" s="109">
        <f t="shared" si="159"/>
        <v>-141</v>
      </c>
      <c r="BS123" s="303"/>
    </row>
    <row r="124" spans="1:71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260">
        <v>0</v>
      </c>
      <c r="AK124" s="441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/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59"/>
        <v>0</v>
      </c>
      <c r="BJ124" s="42">
        <f t="shared" si="159"/>
        <v>0</v>
      </c>
      <c r="BK124" s="42">
        <f t="shared" si="159"/>
        <v>0</v>
      </c>
      <c r="BL124" s="42">
        <f t="shared" si="159"/>
        <v>0</v>
      </c>
      <c r="BM124" s="42">
        <f t="shared" si="159"/>
        <v>0</v>
      </c>
      <c r="BN124" s="42">
        <f t="shared" si="159"/>
        <v>0</v>
      </c>
      <c r="BO124" s="42">
        <f t="shared" si="159"/>
        <v>0</v>
      </c>
      <c r="BP124" s="42">
        <f t="shared" si="159"/>
        <v>0</v>
      </c>
      <c r="BQ124" s="42">
        <f t="shared" si="159"/>
        <v>0</v>
      </c>
      <c r="BR124" s="109">
        <f t="shared" si="159"/>
        <v>0</v>
      </c>
      <c r="BS124" s="303"/>
    </row>
    <row r="125" spans="1:71" x14ac:dyDescent="0.35">
      <c r="A125" s="3"/>
      <c r="B125" s="27" t="s">
        <v>52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260">
        <v>0</v>
      </c>
      <c r="AK125" s="441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/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59"/>
        <v>0</v>
      </c>
      <c r="BJ125" s="42">
        <f t="shared" si="159"/>
        <v>0</v>
      </c>
      <c r="BK125" s="42">
        <f t="shared" si="159"/>
        <v>0</v>
      </c>
      <c r="BL125" s="42">
        <f t="shared" si="159"/>
        <v>0</v>
      </c>
      <c r="BM125" s="42">
        <f t="shared" si="159"/>
        <v>0</v>
      </c>
      <c r="BN125" s="42">
        <f t="shared" si="159"/>
        <v>0</v>
      </c>
      <c r="BO125" s="42">
        <f t="shared" si="159"/>
        <v>0</v>
      </c>
      <c r="BP125" s="42">
        <f t="shared" si="159"/>
        <v>0</v>
      </c>
      <c r="BQ125" s="42">
        <f t="shared" si="159"/>
        <v>0</v>
      </c>
      <c r="BR125" s="109">
        <f t="shared" si="159"/>
        <v>0</v>
      </c>
      <c r="BS125" s="303"/>
    </row>
    <row r="126" spans="1:71" x14ac:dyDescent="0.35">
      <c r="A126" s="3"/>
      <c r="B126" s="27" t="s">
        <v>51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260">
        <v>0</v>
      </c>
      <c r="AK126" s="441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/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59"/>
        <v>0</v>
      </c>
      <c r="BJ126" s="42">
        <f t="shared" si="159"/>
        <v>0</v>
      </c>
      <c r="BK126" s="42">
        <f t="shared" si="159"/>
        <v>0</v>
      </c>
      <c r="BL126" s="42">
        <f t="shared" si="159"/>
        <v>0</v>
      </c>
      <c r="BM126" s="42">
        <f t="shared" si="159"/>
        <v>0</v>
      </c>
      <c r="BN126" s="42">
        <f t="shared" si="159"/>
        <v>0</v>
      </c>
      <c r="BO126" s="42">
        <f t="shared" si="159"/>
        <v>0</v>
      </c>
      <c r="BP126" s="42">
        <f t="shared" si="159"/>
        <v>0</v>
      </c>
      <c r="BQ126" s="42">
        <f t="shared" si="159"/>
        <v>0</v>
      </c>
      <c r="BR126" s="109">
        <f t="shared" si="159"/>
        <v>0</v>
      </c>
      <c r="BS126" s="303"/>
    </row>
    <row r="127" spans="1:71" ht="15" thickBot="1" x14ac:dyDescent="0.4">
      <c r="A127" s="3"/>
      <c r="B127" s="29" t="s">
        <v>46</v>
      </c>
      <c r="C127" s="108">
        <v>1669</v>
      </c>
      <c r="D127" s="42">
        <v>2624</v>
      </c>
      <c r="E127" s="42">
        <v>3473</v>
      </c>
      <c r="F127" s="42">
        <v>3560</v>
      </c>
      <c r="G127" s="42">
        <v>3334</v>
      </c>
      <c r="H127" s="42">
        <v>3112</v>
      </c>
      <c r="I127" s="42">
        <v>2969</v>
      </c>
      <c r="J127" s="42">
        <v>2797</v>
      </c>
      <c r="K127" s="42">
        <v>2415</v>
      </c>
      <c r="L127" s="42">
        <v>2142</v>
      </c>
      <c r="M127" s="42">
        <v>1795</v>
      </c>
      <c r="N127" s="260">
        <v>1707</v>
      </c>
      <c r="O127" s="108">
        <v>1735</v>
      </c>
      <c r="P127" s="42">
        <v>1802</v>
      </c>
      <c r="Q127" s="41">
        <f>SUM(Q122:Q126)</f>
        <v>1967</v>
      </c>
      <c r="R127" s="41">
        <f>SUM(R122:R126)</f>
        <v>2055</v>
      </c>
      <c r="S127" s="41">
        <f>SUM(S122:S126)</f>
        <v>2118</v>
      </c>
      <c r="T127" s="41">
        <f>SUM(T122:T126)</f>
        <v>2224</v>
      </c>
      <c r="U127" s="260">
        <f t="shared" ref="U127:AJ127" si="160">SUM(U123:U126)</f>
        <v>2245</v>
      </c>
      <c r="V127" s="260">
        <f t="shared" si="160"/>
        <v>2255</v>
      </c>
      <c r="W127" s="260">
        <f t="shared" si="160"/>
        <v>2188</v>
      </c>
      <c r="X127" s="109">
        <f t="shared" si="160"/>
        <v>2001</v>
      </c>
      <c r="Y127" s="260">
        <f t="shared" si="160"/>
        <v>1965</v>
      </c>
      <c r="Z127" s="260">
        <f t="shared" si="160"/>
        <v>1990</v>
      </c>
      <c r="AA127" s="260">
        <f t="shared" si="160"/>
        <v>2296</v>
      </c>
      <c r="AB127" s="260">
        <f t="shared" si="160"/>
        <v>2389</v>
      </c>
      <c r="AC127" s="260">
        <f t="shared" si="160"/>
        <v>2607</v>
      </c>
      <c r="AD127" s="260">
        <f t="shared" si="160"/>
        <v>3962</v>
      </c>
      <c r="AE127" s="260">
        <f t="shared" si="160"/>
        <v>4232</v>
      </c>
      <c r="AF127" s="260">
        <f t="shared" si="160"/>
        <v>5350</v>
      </c>
      <c r="AG127" s="260">
        <f t="shared" si="160"/>
        <v>5356</v>
      </c>
      <c r="AH127" s="260">
        <f t="shared" si="160"/>
        <v>5269</v>
      </c>
      <c r="AI127" s="260">
        <f t="shared" si="160"/>
        <v>4950</v>
      </c>
      <c r="AJ127" s="260">
        <f t="shared" si="160"/>
        <v>4230</v>
      </c>
      <c r="AK127" s="441">
        <v>7490</v>
      </c>
      <c r="AL127" s="260">
        <v>7045</v>
      </c>
      <c r="AM127" s="260">
        <v>5875</v>
      </c>
      <c r="AN127" s="260">
        <v>4726</v>
      </c>
      <c r="AO127" s="260">
        <v>4595</v>
      </c>
      <c r="AP127" s="260">
        <v>4964</v>
      </c>
      <c r="AQ127" s="260">
        <v>4841</v>
      </c>
      <c r="AR127" s="260">
        <v>4376</v>
      </c>
      <c r="AS127" s="260">
        <v>4017</v>
      </c>
      <c r="AT127" s="260">
        <v>3671</v>
      </c>
      <c r="AU127" s="260">
        <v>3511</v>
      </c>
      <c r="AV127" s="260">
        <v>3006</v>
      </c>
      <c r="AW127" s="441"/>
      <c r="AX127" s="260"/>
      <c r="AY127" s="260"/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 t="shared" si="159"/>
        <v>66</v>
      </c>
      <c r="BJ127" s="42">
        <f t="shared" si="159"/>
        <v>-822</v>
      </c>
      <c r="BK127" s="42">
        <f t="shared" si="159"/>
        <v>-1506</v>
      </c>
      <c r="BL127" s="42">
        <f t="shared" si="159"/>
        <v>-1505</v>
      </c>
      <c r="BM127" s="42">
        <f t="shared" si="159"/>
        <v>-1216</v>
      </c>
      <c r="BN127" s="42">
        <f t="shared" si="159"/>
        <v>-888</v>
      </c>
      <c r="BO127" s="42">
        <f t="shared" si="159"/>
        <v>-724</v>
      </c>
      <c r="BP127" s="42">
        <f t="shared" si="159"/>
        <v>-542</v>
      </c>
      <c r="BQ127" s="42">
        <f t="shared" si="159"/>
        <v>-227</v>
      </c>
      <c r="BR127" s="109">
        <f t="shared" si="159"/>
        <v>-141</v>
      </c>
      <c r="BS127" s="303"/>
    </row>
    <row r="128" spans="1:71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 t="s">
        <v>50</v>
      </c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  <c r="BS128" s="303"/>
    </row>
    <row r="129" spans="1:71" x14ac:dyDescent="0.35">
      <c r="A129" s="3"/>
      <c r="B129" s="27" t="s">
        <v>41</v>
      </c>
      <c r="C129" s="108">
        <v>489</v>
      </c>
      <c r="D129" s="42">
        <v>686</v>
      </c>
      <c r="E129" s="42">
        <v>1618</v>
      </c>
      <c r="F129" s="42">
        <v>872</v>
      </c>
      <c r="G129" s="42">
        <v>706</v>
      </c>
      <c r="H129" s="42">
        <v>917</v>
      </c>
      <c r="I129" s="42">
        <v>1125</v>
      </c>
      <c r="J129" s="42">
        <v>1191</v>
      </c>
      <c r="K129" s="42">
        <v>444</v>
      </c>
      <c r="L129" s="42">
        <v>349</v>
      </c>
      <c r="M129" s="42">
        <v>605</v>
      </c>
      <c r="N129" s="260">
        <v>668</v>
      </c>
      <c r="O129" s="108">
        <v>322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271</v>
      </c>
      <c r="AF129" s="260">
        <v>632</v>
      </c>
      <c r="AG129" s="260">
        <v>1843</v>
      </c>
      <c r="AH129" s="260">
        <v>784</v>
      </c>
      <c r="AI129" s="260">
        <v>506</v>
      </c>
      <c r="AJ129" s="260">
        <v>292</v>
      </c>
      <c r="AK129" s="441">
        <v>407</v>
      </c>
      <c r="AL129" s="260">
        <v>469</v>
      </c>
      <c r="AM129" s="260">
        <v>368</v>
      </c>
      <c r="AN129" s="260">
        <v>474</v>
      </c>
      <c r="AO129" s="260">
        <v>668</v>
      </c>
      <c r="AP129" s="260">
        <v>981</v>
      </c>
      <c r="AQ129" s="260">
        <v>1182</v>
      </c>
      <c r="AR129" s="260">
        <v>1227</v>
      </c>
      <c r="AS129" s="260">
        <v>1150</v>
      </c>
      <c r="AT129" s="260">
        <v>1205</v>
      </c>
      <c r="AU129" s="260">
        <v>616</v>
      </c>
      <c r="AV129" s="260">
        <v>203</v>
      </c>
      <c r="AW129" s="441"/>
      <c r="AX129" s="260"/>
      <c r="AY129" s="260"/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 t="shared" ref="BI129:BR134" si="161">O129-C129</f>
        <v>-167</v>
      </c>
      <c r="BJ129" s="42">
        <f t="shared" si="161"/>
        <v>-686</v>
      </c>
      <c r="BK129" s="42">
        <f t="shared" si="161"/>
        <v>-1618</v>
      </c>
      <c r="BL129" s="42">
        <f t="shared" si="161"/>
        <v>-872</v>
      </c>
      <c r="BM129" s="42">
        <f t="shared" si="161"/>
        <v>-706</v>
      </c>
      <c r="BN129" s="42">
        <f t="shared" si="161"/>
        <v>-917</v>
      </c>
      <c r="BO129" s="42">
        <f t="shared" si="161"/>
        <v>-1125</v>
      </c>
      <c r="BP129" s="42">
        <f t="shared" si="161"/>
        <v>-1191</v>
      </c>
      <c r="BQ129" s="42">
        <f t="shared" si="161"/>
        <v>-444</v>
      </c>
      <c r="BR129" s="109">
        <f t="shared" si="161"/>
        <v>-349</v>
      </c>
      <c r="BS129" s="303"/>
    </row>
    <row r="130" spans="1:71" x14ac:dyDescent="0.35">
      <c r="A130" s="3"/>
      <c r="B130" s="27" t="s">
        <v>42</v>
      </c>
      <c r="C130" s="108">
        <v>58</v>
      </c>
      <c r="D130" s="42">
        <v>315</v>
      </c>
      <c r="E130" s="42">
        <v>830</v>
      </c>
      <c r="F130" s="42">
        <v>293</v>
      </c>
      <c r="G130" s="42">
        <v>310</v>
      </c>
      <c r="H130" s="42">
        <v>407</v>
      </c>
      <c r="I130" s="42">
        <v>478</v>
      </c>
      <c r="J130" s="42">
        <v>550</v>
      </c>
      <c r="K130" s="42">
        <v>128</v>
      </c>
      <c r="L130" s="42">
        <v>0</v>
      </c>
      <c r="M130" s="42">
        <v>0</v>
      </c>
      <c r="N130" s="260">
        <v>0</v>
      </c>
      <c r="O130" s="108">
        <v>26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/>
      <c r="AX130" s="260"/>
      <c r="AY130" s="260"/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 t="shared" si="161"/>
        <v>-32</v>
      </c>
      <c r="BJ130" s="42">
        <f t="shared" si="161"/>
        <v>-315</v>
      </c>
      <c r="BK130" s="42">
        <f t="shared" si="161"/>
        <v>-830</v>
      </c>
      <c r="BL130" s="42">
        <f t="shared" si="161"/>
        <v>-293</v>
      </c>
      <c r="BM130" s="42">
        <f t="shared" si="161"/>
        <v>-310</v>
      </c>
      <c r="BN130" s="42">
        <f t="shared" si="161"/>
        <v>-407</v>
      </c>
      <c r="BO130" s="42">
        <f t="shared" si="161"/>
        <v>-478</v>
      </c>
      <c r="BP130" s="42">
        <f t="shared" si="161"/>
        <v>-550</v>
      </c>
      <c r="BQ130" s="42">
        <f t="shared" si="161"/>
        <v>-128</v>
      </c>
      <c r="BR130" s="109">
        <f t="shared" si="161"/>
        <v>0</v>
      </c>
      <c r="BS130" s="303"/>
    </row>
    <row r="131" spans="1:71" x14ac:dyDescent="0.35">
      <c r="A131" s="3"/>
      <c r="B131" s="27" t="s">
        <v>57</v>
      </c>
      <c r="C131" s="108">
        <v>15</v>
      </c>
      <c r="D131" s="42">
        <v>16</v>
      </c>
      <c r="E131" s="42">
        <v>7</v>
      </c>
      <c r="F131" s="42">
        <v>7</v>
      </c>
      <c r="G131" s="42">
        <v>10</v>
      </c>
      <c r="H131" s="42">
        <v>16</v>
      </c>
      <c r="I131" s="42">
        <v>6</v>
      </c>
      <c r="J131" s="42">
        <v>14</v>
      </c>
      <c r="K131" s="42">
        <v>3</v>
      </c>
      <c r="L131" s="42">
        <v>9</v>
      </c>
      <c r="M131" s="42">
        <v>15</v>
      </c>
      <c r="N131" s="260">
        <v>10</v>
      </c>
      <c r="O131" s="108">
        <v>5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27</v>
      </c>
      <c r="X131" s="109">
        <v>7</v>
      </c>
      <c r="Y131" s="260">
        <v>36</v>
      </c>
      <c r="Z131" s="260">
        <v>30</v>
      </c>
      <c r="AA131" s="260">
        <v>14</v>
      </c>
      <c r="AB131" s="260">
        <v>27</v>
      </c>
      <c r="AC131" s="260">
        <v>7</v>
      </c>
      <c r="AD131" s="260">
        <v>16</v>
      </c>
      <c r="AE131" s="260">
        <v>16</v>
      </c>
      <c r="AF131" s="260">
        <v>19</v>
      </c>
      <c r="AG131" s="260">
        <v>19</v>
      </c>
      <c r="AH131" s="260">
        <v>13</v>
      </c>
      <c r="AI131" s="260">
        <v>9</v>
      </c>
      <c r="AJ131" s="260">
        <v>29</v>
      </c>
      <c r="AK131" s="441">
        <v>15</v>
      </c>
      <c r="AL131" s="260">
        <v>13</v>
      </c>
      <c r="AM131" s="260">
        <v>26</v>
      </c>
      <c r="AN131" s="260">
        <v>23</v>
      </c>
      <c r="AO131" s="260">
        <v>32</v>
      </c>
      <c r="AP131" s="260">
        <v>31</v>
      </c>
      <c r="AQ131" s="260">
        <v>22</v>
      </c>
      <c r="AR131" s="260">
        <v>7</v>
      </c>
      <c r="AS131" s="260">
        <v>28</v>
      </c>
      <c r="AT131" s="260">
        <v>20</v>
      </c>
      <c r="AU131" s="260">
        <v>10</v>
      </c>
      <c r="AV131" s="260">
        <v>18</v>
      </c>
      <c r="AW131" s="441"/>
      <c r="AX131" s="260"/>
      <c r="AY131" s="260"/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 t="shared" si="161"/>
        <v>-10</v>
      </c>
      <c r="BJ131" s="42">
        <f t="shared" si="161"/>
        <v>-16</v>
      </c>
      <c r="BK131" s="42">
        <f t="shared" si="161"/>
        <v>-7</v>
      </c>
      <c r="BL131" s="42">
        <f t="shared" si="161"/>
        <v>-7</v>
      </c>
      <c r="BM131" s="42">
        <f t="shared" si="161"/>
        <v>-10</v>
      </c>
      <c r="BN131" s="42">
        <f t="shared" si="161"/>
        <v>-16</v>
      </c>
      <c r="BO131" s="42">
        <f t="shared" si="161"/>
        <v>-6</v>
      </c>
      <c r="BP131" s="42">
        <f t="shared" si="161"/>
        <v>-14</v>
      </c>
      <c r="BQ131" s="42">
        <f t="shared" si="161"/>
        <v>24</v>
      </c>
      <c r="BR131" s="109">
        <f t="shared" si="161"/>
        <v>-2</v>
      </c>
      <c r="BS131" s="303"/>
    </row>
    <row r="132" spans="1:71" x14ac:dyDescent="0.35">
      <c r="A132" s="3"/>
      <c r="B132" s="27" t="s">
        <v>58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61"/>
        <v>0</v>
      </c>
      <c r="BJ132" s="42">
        <f t="shared" si="161"/>
        <v>0</v>
      </c>
      <c r="BK132" s="42">
        <f t="shared" si="161"/>
        <v>0</v>
      </c>
      <c r="BL132" s="42">
        <f t="shared" si="161"/>
        <v>0</v>
      </c>
      <c r="BM132" s="42">
        <f t="shared" si="161"/>
        <v>0</v>
      </c>
      <c r="BN132" s="42">
        <f t="shared" si="161"/>
        <v>0</v>
      </c>
      <c r="BO132" s="42">
        <f t="shared" si="161"/>
        <v>0</v>
      </c>
      <c r="BP132" s="42">
        <f t="shared" si="161"/>
        <v>0</v>
      </c>
      <c r="BQ132" s="42">
        <f t="shared" si="161"/>
        <v>0</v>
      </c>
      <c r="BR132" s="109">
        <f t="shared" si="161"/>
        <v>0</v>
      </c>
      <c r="BS132" s="303"/>
    </row>
    <row r="133" spans="1:71" x14ac:dyDescent="0.35">
      <c r="A133" s="3"/>
      <c r="B133" s="27" t="s">
        <v>51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61"/>
        <v>0</v>
      </c>
      <c r="BJ133" s="42">
        <f t="shared" si="161"/>
        <v>0</v>
      </c>
      <c r="BK133" s="42">
        <f t="shared" si="161"/>
        <v>0</v>
      </c>
      <c r="BL133" s="42">
        <f t="shared" si="161"/>
        <v>0</v>
      </c>
      <c r="BM133" s="42">
        <f t="shared" si="161"/>
        <v>0</v>
      </c>
      <c r="BN133" s="42">
        <f t="shared" si="161"/>
        <v>0</v>
      </c>
      <c r="BO133" s="42">
        <f t="shared" si="161"/>
        <v>0</v>
      </c>
      <c r="BP133" s="42">
        <f t="shared" si="161"/>
        <v>0</v>
      </c>
      <c r="BQ133" s="42">
        <f t="shared" si="161"/>
        <v>0</v>
      </c>
      <c r="BR133" s="109">
        <f t="shared" si="161"/>
        <v>0</v>
      </c>
      <c r="BS133" s="303"/>
    </row>
    <row r="134" spans="1:71" ht="15" thickBot="1" x14ac:dyDescent="0.4">
      <c r="A134" s="3"/>
      <c r="B134" s="29" t="s">
        <v>46</v>
      </c>
      <c r="C134" s="108">
        <v>562</v>
      </c>
      <c r="D134" s="42">
        <v>1017</v>
      </c>
      <c r="E134" s="42">
        <v>2455</v>
      </c>
      <c r="F134" s="42">
        <v>1172</v>
      </c>
      <c r="G134" s="42">
        <v>1026</v>
      </c>
      <c r="H134" s="42">
        <v>1340</v>
      </c>
      <c r="I134" s="42">
        <v>1609</v>
      </c>
      <c r="J134" s="42">
        <v>1755</v>
      </c>
      <c r="K134" s="42">
        <v>575</v>
      </c>
      <c r="L134" s="42">
        <v>358</v>
      </c>
      <c r="M134" s="42">
        <v>620</v>
      </c>
      <c r="N134" s="260">
        <v>678</v>
      </c>
      <c r="O134" s="108">
        <v>353</v>
      </c>
      <c r="P134" s="42">
        <v>0</v>
      </c>
      <c r="Q134" s="41">
        <f>SUM(Q129:Q133)</f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27</v>
      </c>
      <c r="X134" s="109">
        <f>SUM(X129:X131)</f>
        <v>7</v>
      </c>
      <c r="Y134" s="260">
        <f t="shared" ref="Y134:AO134" si="162">SUM(Y129:Y131)</f>
        <v>36</v>
      </c>
      <c r="Z134" s="260">
        <f t="shared" si="162"/>
        <v>30</v>
      </c>
      <c r="AA134" s="260">
        <f t="shared" si="162"/>
        <v>14</v>
      </c>
      <c r="AB134" s="260">
        <f t="shared" si="162"/>
        <v>27</v>
      </c>
      <c r="AC134" s="260">
        <f t="shared" si="162"/>
        <v>7</v>
      </c>
      <c r="AD134" s="260">
        <f t="shared" si="162"/>
        <v>16</v>
      </c>
      <c r="AE134" s="260">
        <f t="shared" si="162"/>
        <v>287</v>
      </c>
      <c r="AF134" s="260">
        <f t="shared" si="162"/>
        <v>651</v>
      </c>
      <c r="AG134" s="260">
        <f t="shared" si="162"/>
        <v>1862</v>
      </c>
      <c r="AH134" s="260">
        <f t="shared" si="162"/>
        <v>797</v>
      </c>
      <c r="AI134" s="260">
        <f t="shared" si="162"/>
        <v>515</v>
      </c>
      <c r="AJ134" s="260">
        <f t="shared" si="162"/>
        <v>321</v>
      </c>
      <c r="AK134" s="441">
        <f t="shared" si="162"/>
        <v>422</v>
      </c>
      <c r="AL134" s="260">
        <f t="shared" si="162"/>
        <v>482</v>
      </c>
      <c r="AM134" s="260">
        <f t="shared" si="162"/>
        <v>394</v>
      </c>
      <c r="AN134" s="260">
        <f t="shared" si="162"/>
        <v>497</v>
      </c>
      <c r="AO134" s="260">
        <f t="shared" si="162"/>
        <v>700</v>
      </c>
      <c r="AP134" s="260">
        <v>1012</v>
      </c>
      <c r="AQ134" s="260">
        <v>1204</v>
      </c>
      <c r="AR134" s="260">
        <v>1234</v>
      </c>
      <c r="AS134" s="260">
        <v>1178</v>
      </c>
      <c r="AT134" s="260">
        <v>1225</v>
      </c>
      <c r="AU134" s="260">
        <v>626</v>
      </c>
      <c r="AV134" s="260">
        <v>221</v>
      </c>
      <c r="AW134" s="441"/>
      <c r="AX134" s="260"/>
      <c r="AY134" s="260"/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 t="shared" si="161"/>
        <v>-209</v>
      </c>
      <c r="BJ134" s="42">
        <f t="shared" si="161"/>
        <v>-1017</v>
      </c>
      <c r="BK134" s="42">
        <f t="shared" si="161"/>
        <v>-2455</v>
      </c>
      <c r="BL134" s="42">
        <f t="shared" si="161"/>
        <v>-1172</v>
      </c>
      <c r="BM134" s="42">
        <f t="shared" si="161"/>
        <v>-1026</v>
      </c>
      <c r="BN134" s="42">
        <f t="shared" si="161"/>
        <v>-1340</v>
      </c>
      <c r="BO134" s="42">
        <f t="shared" si="161"/>
        <v>-1609</v>
      </c>
      <c r="BP134" s="42">
        <f t="shared" si="161"/>
        <v>-1755</v>
      </c>
      <c r="BQ134" s="42">
        <f t="shared" si="161"/>
        <v>-548</v>
      </c>
      <c r="BR134" s="109">
        <f t="shared" si="161"/>
        <v>-351</v>
      </c>
      <c r="BS134" s="303"/>
    </row>
    <row r="135" spans="1:71" x14ac:dyDescent="0.35">
      <c r="A135" s="3">
        <v>19</v>
      </c>
      <c r="B135" s="104" t="s">
        <v>24</v>
      </c>
      <c r="C135" s="110"/>
      <c r="D135" s="86"/>
      <c r="E135" s="86"/>
      <c r="F135" s="86"/>
      <c r="G135" s="86"/>
      <c r="H135" s="88"/>
      <c r="I135" s="86"/>
      <c r="J135" s="88"/>
      <c r="K135" s="86"/>
      <c r="L135" s="88"/>
      <c r="M135" s="88"/>
      <c r="N135" s="3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  <c r="BS135" s="303"/>
    </row>
    <row r="136" spans="1:71" x14ac:dyDescent="0.35">
      <c r="A136" s="3"/>
      <c r="B136" s="27" t="s">
        <v>41</v>
      </c>
      <c r="C136" s="111">
        <v>4378</v>
      </c>
      <c r="D136" s="89">
        <v>5523</v>
      </c>
      <c r="E136" s="89">
        <v>7164</v>
      </c>
      <c r="F136" s="89">
        <v>6041</v>
      </c>
      <c r="G136" s="89">
        <v>5854</v>
      </c>
      <c r="H136" s="90">
        <v>5802</v>
      </c>
      <c r="I136" s="89">
        <v>6290</v>
      </c>
      <c r="J136" s="90">
        <v>7108</v>
      </c>
      <c r="K136" s="89">
        <v>4490</v>
      </c>
      <c r="L136" s="90">
        <v>2590</v>
      </c>
      <c r="M136" s="90">
        <v>2119</v>
      </c>
      <c r="N136" s="332">
        <v>3299</v>
      </c>
      <c r="O136" s="108">
        <v>3253</v>
      </c>
      <c r="P136" s="42">
        <v>1002</v>
      </c>
      <c r="Q136" s="41">
        <v>906</v>
      </c>
      <c r="R136" s="42">
        <v>975</v>
      </c>
      <c r="S136" s="41">
        <v>989</v>
      </c>
      <c r="T136" s="42">
        <v>1294</v>
      </c>
      <c r="U136" s="260">
        <v>1471</v>
      </c>
      <c r="V136" s="260">
        <v>1621</v>
      </c>
      <c r="W136" s="260">
        <v>1917</v>
      </c>
      <c r="X136" s="109">
        <v>1501</v>
      </c>
      <c r="Y136" s="260">
        <v>1366</v>
      </c>
      <c r="Z136" s="260">
        <v>1336</v>
      </c>
      <c r="AA136" s="260">
        <v>1454</v>
      </c>
      <c r="AB136" s="260">
        <v>1436</v>
      </c>
      <c r="AC136" s="260">
        <v>1669</v>
      </c>
      <c r="AD136" s="260">
        <v>2711</v>
      </c>
      <c r="AE136" s="260">
        <v>3016</v>
      </c>
      <c r="AF136" s="260">
        <v>3948</v>
      </c>
      <c r="AG136" s="260">
        <v>5159</v>
      </c>
      <c r="AH136" s="260">
        <v>5205</v>
      </c>
      <c r="AI136" s="260">
        <v>4929</v>
      </c>
      <c r="AJ136" s="260">
        <v>4630</v>
      </c>
      <c r="AK136" s="441">
        <v>4660</v>
      </c>
      <c r="AL136" s="260">
        <v>4747</v>
      </c>
      <c r="AM136" s="260">
        <v>4764</v>
      </c>
      <c r="AN136" s="260">
        <v>4384</v>
      </c>
      <c r="AO136" s="260">
        <v>3710</v>
      </c>
      <c r="AP136" s="260">
        <v>4191</v>
      </c>
      <c r="AQ136" s="260">
        <v>4854</v>
      </c>
      <c r="AR136" s="260">
        <v>4960</v>
      </c>
      <c r="AS136" s="260">
        <v>5083</v>
      </c>
      <c r="AT136" s="260">
        <v>5362</v>
      </c>
      <c r="AU136" s="260">
        <v>4970</v>
      </c>
      <c r="AV136" s="260">
        <v>4385</v>
      </c>
      <c r="AW136" s="441"/>
      <c r="AX136" s="260"/>
      <c r="AY136" s="260"/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 t="shared" ref="BI136:BR141" si="163">O136-C136</f>
        <v>-1125</v>
      </c>
      <c r="BJ136" s="42">
        <f t="shared" si="163"/>
        <v>-4521</v>
      </c>
      <c r="BK136" s="42">
        <f t="shared" si="163"/>
        <v>-6258</v>
      </c>
      <c r="BL136" s="42">
        <f t="shared" si="163"/>
        <v>-5066</v>
      </c>
      <c r="BM136" s="42">
        <f t="shared" si="163"/>
        <v>-4865</v>
      </c>
      <c r="BN136" s="42">
        <f t="shared" si="163"/>
        <v>-4508</v>
      </c>
      <c r="BO136" s="42">
        <f t="shared" si="163"/>
        <v>-4819</v>
      </c>
      <c r="BP136" s="42">
        <f t="shared" si="163"/>
        <v>-5487</v>
      </c>
      <c r="BQ136" s="42">
        <f t="shared" si="163"/>
        <v>-2573</v>
      </c>
      <c r="BR136" s="109">
        <f t="shared" si="163"/>
        <v>-1089</v>
      </c>
      <c r="BS136" s="303"/>
    </row>
    <row r="137" spans="1:71" x14ac:dyDescent="0.35">
      <c r="A137" s="3"/>
      <c r="B137" s="27" t="s">
        <v>42</v>
      </c>
      <c r="C137" s="111">
        <v>801</v>
      </c>
      <c r="D137" s="89">
        <v>1265</v>
      </c>
      <c r="E137" s="89">
        <v>2151</v>
      </c>
      <c r="F137" s="89">
        <v>1799</v>
      </c>
      <c r="G137" s="89">
        <v>1736</v>
      </c>
      <c r="H137" s="90">
        <v>1711</v>
      </c>
      <c r="I137" s="89">
        <v>1855</v>
      </c>
      <c r="J137" s="90">
        <v>2050</v>
      </c>
      <c r="K137" s="89">
        <v>1147</v>
      </c>
      <c r="L137" s="90">
        <v>509</v>
      </c>
      <c r="M137" s="90">
        <v>210</v>
      </c>
      <c r="N137" s="332">
        <v>363</v>
      </c>
      <c r="O137" s="108">
        <v>444</v>
      </c>
      <c r="P137" s="42">
        <v>337</v>
      </c>
      <c r="Q137" s="41">
        <v>293</v>
      </c>
      <c r="R137" s="42">
        <v>320</v>
      </c>
      <c r="S137" s="41">
        <v>357</v>
      </c>
      <c r="T137" s="42">
        <v>408</v>
      </c>
      <c r="U137" s="260">
        <v>474</v>
      </c>
      <c r="V137" s="260">
        <v>429</v>
      </c>
      <c r="W137" s="260">
        <v>367</v>
      </c>
      <c r="X137" s="109">
        <v>310</v>
      </c>
      <c r="Y137" s="260">
        <v>334</v>
      </c>
      <c r="Z137" s="260">
        <v>348</v>
      </c>
      <c r="AA137" s="260">
        <v>326</v>
      </c>
      <c r="AB137" s="260">
        <v>327</v>
      </c>
      <c r="AC137" s="260">
        <v>419</v>
      </c>
      <c r="AD137" s="260">
        <v>717</v>
      </c>
      <c r="AE137" s="260">
        <v>731</v>
      </c>
      <c r="AF137" s="260">
        <v>858</v>
      </c>
      <c r="AG137" s="260">
        <v>1619</v>
      </c>
      <c r="AH137" s="260">
        <v>2021</v>
      </c>
      <c r="AI137" s="260">
        <v>1841</v>
      </c>
      <c r="AJ137" s="260">
        <v>1274</v>
      </c>
      <c r="AK137" s="441">
        <v>971</v>
      </c>
      <c r="AL137" s="260">
        <v>912</v>
      </c>
      <c r="AM137" s="260">
        <v>938</v>
      </c>
      <c r="AN137" s="260">
        <v>919</v>
      </c>
      <c r="AO137" s="260">
        <v>1089</v>
      </c>
      <c r="AP137" s="260">
        <v>1630</v>
      </c>
      <c r="AQ137" s="260">
        <v>2768</v>
      </c>
      <c r="AR137" s="260">
        <v>3002</v>
      </c>
      <c r="AS137" s="260">
        <v>3280</v>
      </c>
      <c r="AT137" s="260">
        <v>3502</v>
      </c>
      <c r="AU137" s="260">
        <v>2829</v>
      </c>
      <c r="AV137" s="260">
        <v>2101</v>
      </c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63"/>
        <v>-357</v>
      </c>
      <c r="BJ137" s="42">
        <f t="shared" si="163"/>
        <v>-928</v>
      </c>
      <c r="BK137" s="42">
        <f t="shared" si="163"/>
        <v>-1858</v>
      </c>
      <c r="BL137" s="42">
        <f t="shared" si="163"/>
        <v>-1479</v>
      </c>
      <c r="BM137" s="42">
        <f t="shared" si="163"/>
        <v>-1379</v>
      </c>
      <c r="BN137" s="42">
        <f t="shared" si="163"/>
        <v>-1303</v>
      </c>
      <c r="BO137" s="42">
        <f t="shared" si="163"/>
        <v>-1381</v>
      </c>
      <c r="BP137" s="42">
        <f t="shared" si="163"/>
        <v>-1621</v>
      </c>
      <c r="BQ137" s="42">
        <f t="shared" si="163"/>
        <v>-780</v>
      </c>
      <c r="BR137" s="109">
        <f t="shared" si="163"/>
        <v>-199</v>
      </c>
      <c r="BS137" s="303"/>
    </row>
    <row r="138" spans="1:71" x14ac:dyDescent="0.35">
      <c r="A138" s="3"/>
      <c r="B138" s="27" t="s">
        <v>43</v>
      </c>
      <c r="C138" s="111">
        <v>383</v>
      </c>
      <c r="D138" s="89">
        <v>316</v>
      </c>
      <c r="E138" s="89">
        <v>315</v>
      </c>
      <c r="F138" s="89">
        <v>315</v>
      </c>
      <c r="G138" s="89">
        <v>380</v>
      </c>
      <c r="H138" s="90">
        <v>337</v>
      </c>
      <c r="I138" s="89">
        <v>265</v>
      </c>
      <c r="J138" s="90">
        <v>311</v>
      </c>
      <c r="K138" s="89">
        <v>221</v>
      </c>
      <c r="L138" s="90">
        <v>254</v>
      </c>
      <c r="M138" s="90">
        <v>282</v>
      </c>
      <c r="N138" s="332">
        <v>276</v>
      </c>
      <c r="O138" s="108">
        <v>187</v>
      </c>
      <c r="P138" s="42">
        <v>50</v>
      </c>
      <c r="Q138" s="41">
        <v>56</v>
      </c>
      <c r="R138" s="42">
        <v>68</v>
      </c>
      <c r="S138" s="41">
        <v>62</v>
      </c>
      <c r="T138" s="42">
        <v>71</v>
      </c>
      <c r="U138" s="260">
        <v>110</v>
      </c>
      <c r="V138" s="260">
        <v>145</v>
      </c>
      <c r="W138" s="260">
        <v>208</v>
      </c>
      <c r="X138" s="109">
        <v>209</v>
      </c>
      <c r="Y138" s="260">
        <v>212</v>
      </c>
      <c r="Z138" s="260">
        <v>212</v>
      </c>
      <c r="AA138" s="260">
        <v>192</v>
      </c>
      <c r="AB138" s="260">
        <v>168</v>
      </c>
      <c r="AC138" s="260">
        <v>160</v>
      </c>
      <c r="AD138" s="260">
        <v>121</v>
      </c>
      <c r="AE138" s="260">
        <v>136</v>
      </c>
      <c r="AF138" s="260">
        <v>127</v>
      </c>
      <c r="AG138" s="260">
        <v>138</v>
      </c>
      <c r="AH138" s="260">
        <v>145</v>
      </c>
      <c r="AI138" s="260">
        <v>140</v>
      </c>
      <c r="AJ138" s="260">
        <v>137</v>
      </c>
      <c r="AK138" s="441">
        <v>138</v>
      </c>
      <c r="AL138" s="260">
        <v>138</v>
      </c>
      <c r="AM138" s="260">
        <v>136</v>
      </c>
      <c r="AN138" s="260">
        <v>140</v>
      </c>
      <c r="AO138" s="260">
        <v>124</v>
      </c>
      <c r="AP138" s="260">
        <v>130</v>
      </c>
      <c r="AQ138" s="260">
        <v>138</v>
      </c>
      <c r="AR138" s="260">
        <v>164</v>
      </c>
      <c r="AS138" s="260">
        <v>151</v>
      </c>
      <c r="AT138" s="260">
        <v>161</v>
      </c>
      <c r="AU138" s="260">
        <v>173</v>
      </c>
      <c r="AV138" s="260">
        <v>172</v>
      </c>
      <c r="AW138" s="441"/>
      <c r="AX138" s="260"/>
      <c r="AY138" s="260"/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 t="shared" si="163"/>
        <v>-196</v>
      </c>
      <c r="BJ138" s="42">
        <f t="shared" si="163"/>
        <v>-266</v>
      </c>
      <c r="BK138" s="42">
        <f t="shared" si="163"/>
        <v>-259</v>
      </c>
      <c r="BL138" s="42">
        <f t="shared" si="163"/>
        <v>-247</v>
      </c>
      <c r="BM138" s="42">
        <f t="shared" si="163"/>
        <v>-318</v>
      </c>
      <c r="BN138" s="42">
        <f t="shared" si="163"/>
        <v>-266</v>
      </c>
      <c r="BO138" s="42">
        <f t="shared" si="163"/>
        <v>-155</v>
      </c>
      <c r="BP138" s="42">
        <f t="shared" si="163"/>
        <v>-166</v>
      </c>
      <c r="BQ138" s="42">
        <f t="shared" si="163"/>
        <v>-13</v>
      </c>
      <c r="BR138" s="109">
        <f t="shared" si="163"/>
        <v>-45</v>
      </c>
      <c r="BS138" s="303"/>
    </row>
    <row r="139" spans="1:71" x14ac:dyDescent="0.35">
      <c r="A139" s="3"/>
      <c r="B139" s="27" t="s">
        <v>52</v>
      </c>
      <c r="C139" s="111">
        <v>23</v>
      </c>
      <c r="D139" s="89">
        <v>17</v>
      </c>
      <c r="E139" s="89">
        <v>20</v>
      </c>
      <c r="F139" s="89">
        <v>22</v>
      </c>
      <c r="G139" s="89">
        <v>25</v>
      </c>
      <c r="H139" s="90">
        <v>29</v>
      </c>
      <c r="I139" s="89">
        <v>27</v>
      </c>
      <c r="J139" s="90">
        <v>23</v>
      </c>
      <c r="K139" s="89">
        <v>16</v>
      </c>
      <c r="L139" s="90">
        <v>20</v>
      </c>
      <c r="M139" s="90">
        <v>20</v>
      </c>
      <c r="N139" s="332">
        <v>15</v>
      </c>
      <c r="O139" s="108">
        <v>13</v>
      </c>
      <c r="P139" s="42">
        <v>6</v>
      </c>
      <c r="Q139" s="41">
        <v>7</v>
      </c>
      <c r="R139" s="42">
        <v>10</v>
      </c>
      <c r="S139" s="41">
        <v>9</v>
      </c>
      <c r="T139" s="42">
        <v>9</v>
      </c>
      <c r="U139" s="260">
        <v>8</v>
      </c>
      <c r="V139" s="260">
        <v>13</v>
      </c>
      <c r="W139" s="260">
        <v>17</v>
      </c>
      <c r="X139" s="109">
        <v>15</v>
      </c>
      <c r="Y139" s="260">
        <v>19</v>
      </c>
      <c r="Z139" s="260">
        <v>19</v>
      </c>
      <c r="AA139" s="260">
        <v>16</v>
      </c>
      <c r="AB139" s="260">
        <v>14</v>
      </c>
      <c r="AC139" s="260">
        <v>15</v>
      </c>
      <c r="AD139" s="260">
        <v>10</v>
      </c>
      <c r="AE139" s="260">
        <v>12</v>
      </c>
      <c r="AF139" s="260">
        <v>11</v>
      </c>
      <c r="AG139" s="260">
        <v>8</v>
      </c>
      <c r="AH139" s="260">
        <v>8</v>
      </c>
      <c r="AI139" s="260">
        <v>10</v>
      </c>
      <c r="AJ139" s="260">
        <v>13</v>
      </c>
      <c r="AK139" s="441">
        <v>12</v>
      </c>
      <c r="AL139" s="260">
        <v>14</v>
      </c>
      <c r="AM139" s="260">
        <v>13</v>
      </c>
      <c r="AN139" s="260">
        <v>14</v>
      </c>
      <c r="AO139" s="260">
        <v>14</v>
      </c>
      <c r="AP139" s="260">
        <v>12</v>
      </c>
      <c r="AQ139" s="260">
        <v>12</v>
      </c>
      <c r="AR139" s="260">
        <v>12</v>
      </c>
      <c r="AS139" s="260">
        <v>11</v>
      </c>
      <c r="AT139" s="260">
        <v>11</v>
      </c>
      <c r="AU139" s="260">
        <v>8</v>
      </c>
      <c r="AV139" s="260">
        <v>5</v>
      </c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63"/>
        <v>-10</v>
      </c>
      <c r="BJ139" s="42">
        <f t="shared" si="163"/>
        <v>-11</v>
      </c>
      <c r="BK139" s="42">
        <f t="shared" si="163"/>
        <v>-13</v>
      </c>
      <c r="BL139" s="42">
        <f t="shared" si="163"/>
        <v>-12</v>
      </c>
      <c r="BM139" s="42">
        <f t="shared" si="163"/>
        <v>-16</v>
      </c>
      <c r="BN139" s="42">
        <f t="shared" si="163"/>
        <v>-20</v>
      </c>
      <c r="BO139" s="42">
        <f t="shared" si="163"/>
        <v>-19</v>
      </c>
      <c r="BP139" s="42">
        <f t="shared" si="163"/>
        <v>-10</v>
      </c>
      <c r="BQ139" s="42">
        <f t="shared" si="163"/>
        <v>1</v>
      </c>
      <c r="BR139" s="109">
        <f t="shared" si="163"/>
        <v>-5</v>
      </c>
      <c r="BS139" s="303"/>
    </row>
    <row r="140" spans="1:71" ht="15" thickBot="1" x14ac:dyDescent="0.4">
      <c r="A140" s="3"/>
      <c r="B140" s="27" t="s">
        <v>51</v>
      </c>
      <c r="C140" s="112">
        <v>0</v>
      </c>
      <c r="D140" s="113">
        <v>0</v>
      </c>
      <c r="E140" s="113">
        <v>0</v>
      </c>
      <c r="F140" s="113">
        <v>0</v>
      </c>
      <c r="G140" s="113">
        <v>0</v>
      </c>
      <c r="H140" s="114">
        <v>0</v>
      </c>
      <c r="I140" s="113">
        <v>0</v>
      </c>
      <c r="J140" s="114">
        <v>0</v>
      </c>
      <c r="K140" s="113">
        <v>0</v>
      </c>
      <c r="L140" s="114">
        <v>0</v>
      </c>
      <c r="M140" s="114">
        <v>0</v>
      </c>
      <c r="N140" s="304">
        <v>0</v>
      </c>
      <c r="O140" s="314">
        <v>0</v>
      </c>
      <c r="P140" s="224">
        <v>10</v>
      </c>
      <c r="Q140" s="225">
        <v>9</v>
      </c>
      <c r="R140" s="224">
        <v>11</v>
      </c>
      <c r="S140" s="225">
        <v>11</v>
      </c>
      <c r="T140" s="224">
        <v>8</v>
      </c>
      <c r="U140" s="303">
        <v>10</v>
      </c>
      <c r="V140" s="303">
        <v>14</v>
      </c>
      <c r="W140" s="303">
        <v>20</v>
      </c>
      <c r="X140" s="317">
        <v>19</v>
      </c>
      <c r="Y140" s="303">
        <v>18</v>
      </c>
      <c r="Z140" s="303">
        <v>19</v>
      </c>
      <c r="AA140" s="303">
        <v>14</v>
      </c>
      <c r="AB140" s="303">
        <v>13</v>
      </c>
      <c r="AC140" s="303">
        <v>13</v>
      </c>
      <c r="AD140" s="303">
        <v>13</v>
      </c>
      <c r="AE140" s="260">
        <v>13</v>
      </c>
      <c r="AF140" s="260">
        <v>11</v>
      </c>
      <c r="AG140" s="303">
        <v>11</v>
      </c>
      <c r="AH140" s="303">
        <v>17</v>
      </c>
      <c r="AI140" s="303">
        <v>16</v>
      </c>
      <c r="AJ140" s="303">
        <v>14</v>
      </c>
      <c r="AK140" s="478">
        <v>12</v>
      </c>
      <c r="AL140" s="303">
        <v>18</v>
      </c>
      <c r="AM140" s="303">
        <v>14</v>
      </c>
      <c r="AN140" s="303">
        <v>18</v>
      </c>
      <c r="AO140" s="303">
        <v>19</v>
      </c>
      <c r="AP140" s="303">
        <v>14</v>
      </c>
      <c r="AQ140" s="303">
        <v>18</v>
      </c>
      <c r="AR140" s="303">
        <v>15</v>
      </c>
      <c r="AS140" s="303">
        <v>17</v>
      </c>
      <c r="AT140" s="303">
        <v>15</v>
      </c>
      <c r="AU140" s="303">
        <v>14</v>
      </c>
      <c r="AV140" s="303">
        <v>13</v>
      </c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14">
        <f t="shared" si="163"/>
        <v>0</v>
      </c>
      <c r="BJ140" s="224">
        <f t="shared" si="163"/>
        <v>10</v>
      </c>
      <c r="BK140" s="224">
        <f t="shared" si="163"/>
        <v>9</v>
      </c>
      <c r="BL140" s="224">
        <f t="shared" si="163"/>
        <v>11</v>
      </c>
      <c r="BM140" s="224">
        <f t="shared" si="163"/>
        <v>11</v>
      </c>
      <c r="BN140" s="224">
        <f t="shared" si="163"/>
        <v>8</v>
      </c>
      <c r="BO140" s="224">
        <f t="shared" si="163"/>
        <v>10</v>
      </c>
      <c r="BP140" s="224">
        <f t="shared" si="163"/>
        <v>14</v>
      </c>
      <c r="BQ140" s="224">
        <f t="shared" si="163"/>
        <v>20</v>
      </c>
      <c r="BR140" s="317">
        <f t="shared" si="163"/>
        <v>19</v>
      </c>
      <c r="BS140" s="303"/>
    </row>
    <row r="141" spans="1:71" ht="15" thickBot="1" x14ac:dyDescent="0.4">
      <c r="A141" s="3"/>
      <c r="B141" s="29" t="s">
        <v>46</v>
      </c>
      <c r="C141" s="116">
        <f>SUM(C136:C140)</f>
        <v>5585</v>
      </c>
      <c r="D141" s="116">
        <f t="shared" ref="D141:P141" si="164">SUM(D136:D140)</f>
        <v>7121</v>
      </c>
      <c r="E141" s="116">
        <f t="shared" si="164"/>
        <v>9650</v>
      </c>
      <c r="F141" s="116">
        <f t="shared" si="164"/>
        <v>8177</v>
      </c>
      <c r="G141" s="116">
        <f t="shared" si="164"/>
        <v>7995</v>
      </c>
      <c r="H141" s="116">
        <f t="shared" si="164"/>
        <v>7879</v>
      </c>
      <c r="I141" s="116">
        <f t="shared" si="164"/>
        <v>8437</v>
      </c>
      <c r="J141" s="116">
        <f t="shared" si="164"/>
        <v>9492</v>
      </c>
      <c r="K141" s="116">
        <f t="shared" si="164"/>
        <v>5874</v>
      </c>
      <c r="L141" s="116">
        <f t="shared" si="164"/>
        <v>3373</v>
      </c>
      <c r="M141" s="116">
        <f t="shared" si="164"/>
        <v>2631</v>
      </c>
      <c r="N141" s="116">
        <f t="shared" si="164"/>
        <v>3953</v>
      </c>
      <c r="O141" s="226">
        <f t="shared" si="164"/>
        <v>3897</v>
      </c>
      <c r="P141" s="226">
        <f t="shared" si="164"/>
        <v>1405</v>
      </c>
      <c r="Q141" s="226">
        <f>SUM(Q136:Q140)</f>
        <v>1271</v>
      </c>
      <c r="R141" s="226">
        <f>SUM(R136:R140)</f>
        <v>1384</v>
      </c>
      <c r="S141" s="226">
        <f>SUM(S136:S140)</f>
        <v>1428</v>
      </c>
      <c r="T141" s="227">
        <f>SUM(T136:T140)</f>
        <v>1790</v>
      </c>
      <c r="U141" s="226">
        <f>SUM(U136:U140)</f>
        <v>2073</v>
      </c>
      <c r="V141" s="226">
        <f t="shared" ref="V141:AO141" si="165">SUM(V136:V140)</f>
        <v>2222</v>
      </c>
      <c r="W141" s="226">
        <f t="shared" si="165"/>
        <v>2529</v>
      </c>
      <c r="X141" s="227">
        <f t="shared" si="165"/>
        <v>2054</v>
      </c>
      <c r="Y141" s="227">
        <f t="shared" si="165"/>
        <v>1949</v>
      </c>
      <c r="Z141" s="227">
        <f t="shared" si="165"/>
        <v>1934</v>
      </c>
      <c r="AA141" s="227">
        <f t="shared" si="165"/>
        <v>2002</v>
      </c>
      <c r="AB141" s="227">
        <f t="shared" si="165"/>
        <v>1958</v>
      </c>
      <c r="AC141" s="227">
        <f t="shared" si="165"/>
        <v>2276</v>
      </c>
      <c r="AD141" s="227">
        <f t="shared" si="165"/>
        <v>3572</v>
      </c>
      <c r="AE141" s="281">
        <f t="shared" si="165"/>
        <v>3908</v>
      </c>
      <c r="AF141" s="281">
        <f t="shared" si="165"/>
        <v>4955</v>
      </c>
      <c r="AG141" s="281">
        <f t="shared" si="165"/>
        <v>6935</v>
      </c>
      <c r="AH141" s="281">
        <f t="shared" si="165"/>
        <v>7396</v>
      </c>
      <c r="AI141" s="281">
        <f t="shared" si="165"/>
        <v>6936</v>
      </c>
      <c r="AJ141" s="226">
        <f t="shared" si="165"/>
        <v>6068</v>
      </c>
      <c r="AK141" s="226">
        <f t="shared" si="165"/>
        <v>5793</v>
      </c>
      <c r="AL141" s="226">
        <f t="shared" si="165"/>
        <v>5829</v>
      </c>
      <c r="AM141" s="226">
        <f t="shared" si="165"/>
        <v>5865</v>
      </c>
      <c r="AN141" s="226">
        <f t="shared" si="165"/>
        <v>5475</v>
      </c>
      <c r="AO141" s="226">
        <f t="shared" si="165"/>
        <v>4956</v>
      </c>
      <c r="AP141" s="281">
        <v>5977</v>
      </c>
      <c r="AQ141" s="281">
        <v>7790</v>
      </c>
      <c r="AR141" s="281">
        <v>8153</v>
      </c>
      <c r="AS141" s="281">
        <v>8542</v>
      </c>
      <c r="AT141" s="281">
        <v>9051</v>
      </c>
      <c r="AU141" s="281">
        <v>7994</v>
      </c>
      <c r="AV141" s="226">
        <v>6676</v>
      </c>
      <c r="AW141" s="281"/>
      <c r="AX141" s="281"/>
      <c r="AY141" s="281"/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281">
        <f t="shared" si="163"/>
        <v>-1688</v>
      </c>
      <c r="BJ141" s="282">
        <f t="shared" si="163"/>
        <v>-5716</v>
      </c>
      <c r="BK141" s="282">
        <f t="shared" si="163"/>
        <v>-8379</v>
      </c>
      <c r="BL141" s="282">
        <f t="shared" si="163"/>
        <v>-6793</v>
      </c>
      <c r="BM141" s="282">
        <f t="shared" si="163"/>
        <v>-6567</v>
      </c>
      <c r="BN141" s="282">
        <f t="shared" si="163"/>
        <v>-6089</v>
      </c>
      <c r="BO141" s="282">
        <f t="shared" si="163"/>
        <v>-6364</v>
      </c>
      <c r="BP141" s="282">
        <f t="shared" si="163"/>
        <v>-7270</v>
      </c>
      <c r="BQ141" s="282">
        <f t="shared" si="163"/>
        <v>-3345</v>
      </c>
      <c r="BR141" s="283">
        <f t="shared" si="163"/>
        <v>-1319</v>
      </c>
      <c r="BS141" s="332"/>
    </row>
    <row r="142" spans="1:7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441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1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8"/>
      <c r="AA143" s="260"/>
      <c r="AB143" s="260"/>
      <c r="AC143" s="260"/>
      <c r="AD143" s="260"/>
      <c r="AE143" s="260">
        <v>70</v>
      </c>
      <c r="AF143" s="260">
        <v>182</v>
      </c>
      <c r="AG143" s="260">
        <v>706</v>
      </c>
      <c r="AH143" s="260">
        <v>460</v>
      </c>
      <c r="AI143" s="260">
        <v>343</v>
      </c>
      <c r="AJ143" s="260">
        <v>248</v>
      </c>
      <c r="AK143" s="441">
        <v>335</v>
      </c>
      <c r="AL143" s="260">
        <v>344</v>
      </c>
      <c r="AM143" s="260">
        <v>276</v>
      </c>
      <c r="AN143" s="260">
        <v>364</v>
      </c>
      <c r="AO143" s="260">
        <v>270</v>
      </c>
      <c r="AP143" s="260">
        <v>7</v>
      </c>
      <c r="AQ143" s="260">
        <v>513</v>
      </c>
      <c r="AR143" s="260">
        <v>571</v>
      </c>
      <c r="AS143" s="260">
        <v>612</v>
      </c>
      <c r="AT143" s="260">
        <v>590</v>
      </c>
      <c r="AU143" s="260">
        <v>4549</v>
      </c>
      <c r="AV143" s="260">
        <v>224</v>
      </c>
      <c r="AW143" s="441"/>
      <c r="AX143" s="260"/>
      <c r="AY143" s="260"/>
      <c r="AZ143" s="260"/>
      <c r="BA143" s="260"/>
      <c r="BB143" s="260"/>
      <c r="BC143" s="260"/>
      <c r="BD143" s="260"/>
      <c r="BE143" s="260"/>
      <c r="BF143" s="260"/>
      <c r="BG143" s="260"/>
      <c r="BH143" s="260"/>
      <c r="BI143" s="108">
        <f t="shared" ref="BI143:BR148" si="166">O143-C143</f>
        <v>0</v>
      </c>
      <c r="BJ143" s="42">
        <f t="shared" si="166"/>
        <v>0</v>
      </c>
      <c r="BK143" s="42">
        <f t="shared" si="166"/>
        <v>0</v>
      </c>
      <c r="BL143" s="42">
        <f t="shared" si="166"/>
        <v>0</v>
      </c>
      <c r="BM143" s="42">
        <f t="shared" si="166"/>
        <v>0</v>
      </c>
      <c r="BN143" s="42">
        <f t="shared" si="166"/>
        <v>0</v>
      </c>
      <c r="BO143" s="42">
        <f t="shared" si="166"/>
        <v>0</v>
      </c>
      <c r="BP143" s="42">
        <f t="shared" si="166"/>
        <v>0</v>
      </c>
      <c r="BQ143" s="42">
        <f t="shared" si="166"/>
        <v>0</v>
      </c>
      <c r="BR143" s="109">
        <f t="shared" si="166"/>
        <v>0</v>
      </c>
    </row>
    <row r="144" spans="1:71" x14ac:dyDescent="0.3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10</v>
      </c>
      <c r="AF144" s="260">
        <v>119</v>
      </c>
      <c r="AG144" s="260">
        <v>541</v>
      </c>
      <c r="AH144" s="260">
        <v>205</v>
      </c>
      <c r="AI144" s="260">
        <v>100</v>
      </c>
      <c r="AJ144" s="260">
        <v>15</v>
      </c>
      <c r="AK144" s="441">
        <v>5</v>
      </c>
      <c r="AL144" s="260">
        <v>12</v>
      </c>
      <c r="AM144" s="260">
        <v>6</v>
      </c>
      <c r="AN144" s="260">
        <v>8</v>
      </c>
      <c r="AO144" s="260">
        <v>142</v>
      </c>
      <c r="AP144" s="260">
        <v>1</v>
      </c>
      <c r="AQ144" s="260">
        <v>477</v>
      </c>
      <c r="AR144" s="260">
        <v>397</v>
      </c>
      <c r="AS144" s="260">
        <v>411</v>
      </c>
      <c r="AT144" s="260">
        <v>430</v>
      </c>
      <c r="AU144" s="260">
        <v>3214</v>
      </c>
      <c r="AV144" s="260">
        <v>10</v>
      </c>
      <c r="AW144" s="441"/>
      <c r="AX144" s="260"/>
      <c r="AY144" s="260"/>
      <c r="AZ144" s="260"/>
      <c r="BA144" s="260"/>
      <c r="BB144" s="260"/>
      <c r="BC144" s="260"/>
      <c r="BD144" s="260"/>
      <c r="BE144" s="260"/>
      <c r="BF144" s="260"/>
      <c r="BG144" s="260"/>
      <c r="BH144" s="260"/>
      <c r="BI144" s="108">
        <f t="shared" si="166"/>
        <v>0</v>
      </c>
      <c r="BJ144" s="42">
        <f t="shared" si="166"/>
        <v>0</v>
      </c>
      <c r="BK144" s="42">
        <f t="shared" si="166"/>
        <v>0</v>
      </c>
      <c r="BL144" s="42">
        <f t="shared" si="166"/>
        <v>0</v>
      </c>
      <c r="BM144" s="42">
        <f t="shared" si="166"/>
        <v>0</v>
      </c>
      <c r="BN144" s="42">
        <f t="shared" si="166"/>
        <v>0</v>
      </c>
      <c r="BO144" s="42">
        <f t="shared" si="166"/>
        <v>0</v>
      </c>
      <c r="BP144" s="42">
        <f t="shared" si="166"/>
        <v>0</v>
      </c>
      <c r="BQ144" s="42">
        <f t="shared" si="166"/>
        <v>0</v>
      </c>
      <c r="BR144" s="109">
        <f t="shared" si="166"/>
        <v>0</v>
      </c>
    </row>
    <row r="145" spans="1:70" x14ac:dyDescent="0.3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8</v>
      </c>
      <c r="AF145" s="260">
        <v>15</v>
      </c>
      <c r="AG145" s="260">
        <v>15</v>
      </c>
      <c r="AH145" s="260">
        <v>12</v>
      </c>
      <c r="AI145" s="260">
        <v>11</v>
      </c>
      <c r="AJ145" s="260">
        <v>20</v>
      </c>
      <c r="AK145" s="441">
        <v>9</v>
      </c>
      <c r="AL145" s="260">
        <v>10</v>
      </c>
      <c r="AM145" s="260">
        <v>21</v>
      </c>
      <c r="AN145" s="260">
        <v>16</v>
      </c>
      <c r="AO145" s="260">
        <v>17</v>
      </c>
      <c r="AP145" s="260">
        <v>0</v>
      </c>
      <c r="AQ145" s="260">
        <v>16</v>
      </c>
      <c r="AR145" s="260">
        <v>12</v>
      </c>
      <c r="AS145" s="260">
        <v>13</v>
      </c>
      <c r="AT145" s="260">
        <v>12</v>
      </c>
      <c r="AU145" s="260">
        <v>183</v>
      </c>
      <c r="AV145" s="260">
        <v>13</v>
      </c>
      <c r="AW145" s="441"/>
      <c r="AX145" s="260"/>
      <c r="AY145" s="260"/>
      <c r="AZ145" s="260"/>
      <c r="BA145" s="260"/>
      <c r="BB145" s="260"/>
      <c r="BC145" s="260"/>
      <c r="BD145" s="260"/>
      <c r="BE145" s="260"/>
      <c r="BF145" s="260"/>
      <c r="BG145" s="260"/>
      <c r="BH145" s="260"/>
      <c r="BI145" s="108">
        <f t="shared" si="166"/>
        <v>0</v>
      </c>
      <c r="BJ145" s="42">
        <f t="shared" si="166"/>
        <v>0</v>
      </c>
      <c r="BK145" s="42">
        <f t="shared" si="166"/>
        <v>0</v>
      </c>
      <c r="BL145" s="42">
        <f t="shared" si="166"/>
        <v>0</v>
      </c>
      <c r="BM145" s="42">
        <f t="shared" si="166"/>
        <v>0</v>
      </c>
      <c r="BN145" s="42">
        <f t="shared" si="166"/>
        <v>0</v>
      </c>
      <c r="BO145" s="42">
        <f t="shared" si="166"/>
        <v>0</v>
      </c>
      <c r="BP145" s="42">
        <f t="shared" si="166"/>
        <v>0</v>
      </c>
      <c r="BQ145" s="42">
        <f t="shared" si="166"/>
        <v>0</v>
      </c>
      <c r="BR145" s="109">
        <f t="shared" si="166"/>
        <v>0</v>
      </c>
    </row>
    <row r="146" spans="1:70" x14ac:dyDescent="0.3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8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260">
        <v>0</v>
      </c>
      <c r="AK146" s="441">
        <v>0</v>
      </c>
      <c r="AL146" s="260">
        <v>0</v>
      </c>
      <c r="AM146" s="260">
        <v>0</v>
      </c>
      <c r="AN146" s="260">
        <v>0</v>
      </c>
      <c r="AO146" s="260">
        <v>0</v>
      </c>
      <c r="AP146" s="260">
        <v>0</v>
      </c>
      <c r="AQ146" s="260">
        <v>0</v>
      </c>
      <c r="AR146" s="260">
        <v>0</v>
      </c>
      <c r="AS146" s="260">
        <v>0</v>
      </c>
      <c r="AT146" s="260">
        <v>0</v>
      </c>
      <c r="AU146" s="260">
        <v>0</v>
      </c>
      <c r="AV146" s="260">
        <v>0</v>
      </c>
      <c r="AW146" s="441"/>
      <c r="AX146" s="260"/>
      <c r="AY146" s="260"/>
      <c r="AZ146" s="260"/>
      <c r="BA146" s="260"/>
      <c r="BB146" s="260"/>
      <c r="BC146" s="260"/>
      <c r="BD146" s="260"/>
      <c r="BE146" s="260"/>
      <c r="BF146" s="260"/>
      <c r="BG146" s="260"/>
      <c r="BH146" s="260"/>
      <c r="BI146" s="108">
        <f t="shared" si="166"/>
        <v>0</v>
      </c>
      <c r="BJ146" s="42">
        <f t="shared" si="166"/>
        <v>0</v>
      </c>
      <c r="BK146" s="42">
        <f t="shared" si="166"/>
        <v>0</v>
      </c>
      <c r="BL146" s="42">
        <f t="shared" si="166"/>
        <v>0</v>
      </c>
      <c r="BM146" s="42">
        <f t="shared" si="166"/>
        <v>0</v>
      </c>
      <c r="BN146" s="42">
        <f t="shared" si="166"/>
        <v>0</v>
      </c>
      <c r="BO146" s="42">
        <f t="shared" si="166"/>
        <v>0</v>
      </c>
      <c r="BP146" s="42">
        <f t="shared" si="166"/>
        <v>0</v>
      </c>
      <c r="BQ146" s="42">
        <f t="shared" si="166"/>
        <v>0</v>
      </c>
      <c r="BR146" s="109">
        <f t="shared" si="166"/>
        <v>0</v>
      </c>
    </row>
    <row r="147" spans="1:70" ht="15" thickBot="1" x14ac:dyDescent="0.4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260">
        <v>0</v>
      </c>
      <c r="AF147" s="260">
        <v>0</v>
      </c>
      <c r="AG147" s="303">
        <v>0</v>
      </c>
      <c r="AH147" s="303">
        <v>0</v>
      </c>
      <c r="AI147" s="303">
        <v>0</v>
      </c>
      <c r="AJ147" s="303">
        <v>0</v>
      </c>
      <c r="AK147" s="478">
        <v>0</v>
      </c>
      <c r="AL147" s="303">
        <v>0</v>
      </c>
      <c r="AM147" s="303">
        <v>0</v>
      </c>
      <c r="AN147" s="303">
        <v>0</v>
      </c>
      <c r="AO147" s="303">
        <v>0</v>
      </c>
      <c r="AP147" s="303">
        <v>0</v>
      </c>
      <c r="AQ147" s="303">
        <v>0</v>
      </c>
      <c r="AR147" s="303">
        <v>0</v>
      </c>
      <c r="AS147" s="303">
        <v>0</v>
      </c>
      <c r="AT147" s="415">
        <v>0</v>
      </c>
      <c r="AU147" s="303">
        <v>0</v>
      </c>
      <c r="AV147" s="303">
        <v>0</v>
      </c>
      <c r="AW147" s="478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66"/>
        <v>0</v>
      </c>
      <c r="BJ147" s="279">
        <f t="shared" si="166"/>
        <v>0</v>
      </c>
      <c r="BK147" s="279">
        <f t="shared" si="166"/>
        <v>0</v>
      </c>
      <c r="BL147" s="279">
        <f t="shared" si="166"/>
        <v>0</v>
      </c>
      <c r="BM147" s="279">
        <f t="shared" si="166"/>
        <v>0</v>
      </c>
      <c r="BN147" s="279">
        <f t="shared" si="166"/>
        <v>0</v>
      </c>
      <c r="BO147" s="279">
        <f t="shared" si="166"/>
        <v>0</v>
      </c>
      <c r="BP147" s="279">
        <f t="shared" si="166"/>
        <v>0</v>
      </c>
      <c r="BQ147" s="279">
        <f t="shared" si="166"/>
        <v>0</v>
      </c>
      <c r="BR147" s="280">
        <f t="shared" si="166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88</v>
      </c>
      <c r="AF148" s="315">
        <f t="shared" ref="AF148:AO148" si="167">SUM(AF143:AF147)</f>
        <v>316</v>
      </c>
      <c r="AG148" s="315">
        <f t="shared" si="167"/>
        <v>1262</v>
      </c>
      <c r="AH148" s="315">
        <f t="shared" si="167"/>
        <v>677</v>
      </c>
      <c r="AI148" s="315">
        <f t="shared" si="167"/>
        <v>454</v>
      </c>
      <c r="AJ148" s="315">
        <f t="shared" si="167"/>
        <v>283</v>
      </c>
      <c r="AK148" s="315">
        <f t="shared" si="167"/>
        <v>349</v>
      </c>
      <c r="AL148" s="315">
        <f t="shared" si="167"/>
        <v>366</v>
      </c>
      <c r="AM148" s="315">
        <f t="shared" si="167"/>
        <v>303</v>
      </c>
      <c r="AN148" s="315">
        <f t="shared" si="167"/>
        <v>388</v>
      </c>
      <c r="AO148" s="315">
        <f t="shared" si="167"/>
        <v>429</v>
      </c>
      <c r="AP148" s="315">
        <v>8</v>
      </c>
      <c r="AQ148" s="315">
        <v>1006</v>
      </c>
      <c r="AR148" s="315">
        <v>980</v>
      </c>
      <c r="AS148" s="315">
        <v>1036</v>
      </c>
      <c r="AT148" s="304">
        <v>1032</v>
      </c>
      <c r="AU148" s="315">
        <v>7946</v>
      </c>
      <c r="AV148" s="315">
        <v>247</v>
      </c>
      <c r="AW148" s="116"/>
      <c r="AX148" s="304"/>
      <c r="AY148" s="304"/>
      <c r="AZ148" s="304"/>
      <c r="BA148" s="304"/>
      <c r="BB148" s="304"/>
      <c r="BC148" s="304"/>
      <c r="BD148" s="304"/>
      <c r="BE148" s="304"/>
      <c r="BF148" s="304"/>
      <c r="BG148" s="304"/>
      <c r="BH148" s="304"/>
      <c r="BI148" s="112">
        <f t="shared" si="166"/>
        <v>0</v>
      </c>
      <c r="BJ148" s="114">
        <f t="shared" si="166"/>
        <v>0</v>
      </c>
      <c r="BK148" s="114">
        <f t="shared" si="166"/>
        <v>0</v>
      </c>
      <c r="BL148" s="114">
        <f t="shared" si="166"/>
        <v>0</v>
      </c>
      <c r="BM148" s="114">
        <f t="shared" si="166"/>
        <v>0</v>
      </c>
      <c r="BN148" s="114">
        <f t="shared" si="166"/>
        <v>0</v>
      </c>
      <c r="BO148" s="114">
        <f t="shared" si="166"/>
        <v>0</v>
      </c>
      <c r="BP148" s="114">
        <f t="shared" si="166"/>
        <v>0</v>
      </c>
      <c r="BQ148" s="114">
        <f t="shared" si="166"/>
        <v>0</v>
      </c>
      <c r="BR148" s="115">
        <f t="shared" si="166"/>
        <v>0</v>
      </c>
    </row>
    <row r="149" spans="1:70" ht="15" thickTop="1" x14ac:dyDescent="0.3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</row>
    <row r="150" spans="1:70" x14ac:dyDescent="0.35">
      <c r="A150" s="3"/>
    </row>
    <row r="151" spans="1:70" x14ac:dyDescent="0.35">
      <c r="B151" s="1" t="s">
        <v>27</v>
      </c>
    </row>
    <row r="152" spans="1:70" x14ac:dyDescent="0.35">
      <c r="B152" s="12" t="s">
        <v>28</v>
      </c>
    </row>
    <row r="155" spans="1:70" x14ac:dyDescent="0.35">
      <c r="B155" s="26" t="s">
        <v>26</v>
      </c>
    </row>
    <row r="156" spans="1:70" x14ac:dyDescent="0.35">
      <c r="B156" t="s">
        <v>29</v>
      </c>
    </row>
    <row r="157" spans="1:70" x14ac:dyDescent="0.35">
      <c r="B157" t="s">
        <v>30</v>
      </c>
    </row>
    <row r="158" spans="1:70" x14ac:dyDescent="0.35">
      <c r="B158" t="s">
        <v>31</v>
      </c>
    </row>
    <row r="159" spans="1:70" x14ac:dyDescent="0.35">
      <c r="B159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M42" activePane="bottomRight" state="frozen"/>
      <selection pane="topRight" activeCell="C1" sqref="C1"/>
      <selection pane="bottomLeft" activeCell="A9" sqref="A9"/>
      <selection pane="bottomRight" activeCell="AW45" sqref="AW45"/>
    </sheetView>
  </sheetViews>
  <sheetFormatPr defaultColWidth="9.26953125" defaultRowHeight="14.5" x14ac:dyDescent="0.35"/>
  <cols>
    <col min="1" max="1" width="3.81640625" bestFit="1" customWidth="1"/>
    <col min="2" max="2" width="49.453125" customWidth="1"/>
    <col min="3" max="3" width="16.453125" bestFit="1" customWidth="1"/>
    <col min="4" max="5" width="15.81640625" bestFit="1" customWidth="1"/>
    <col min="6" max="7" width="16.26953125" bestFit="1" customWidth="1"/>
    <col min="8" max="8" width="16.81640625" bestFit="1" customWidth="1"/>
    <col min="9" max="9" width="15.81640625" bestFit="1" customWidth="1"/>
    <col min="10" max="10" width="16.26953125" bestFit="1" customWidth="1"/>
    <col min="11" max="14" width="16.453125" bestFit="1" customWidth="1"/>
    <col min="15" max="15" width="15.7265625" bestFit="1" customWidth="1"/>
    <col min="16" max="16" width="16.26953125" bestFit="1" customWidth="1"/>
    <col min="17" max="17" width="16.453125" bestFit="1" customWidth="1"/>
    <col min="18" max="18" width="15.81640625" bestFit="1" customWidth="1"/>
    <col min="19" max="19" width="16.453125" bestFit="1" customWidth="1"/>
    <col min="20" max="20" width="16.26953125" bestFit="1" customWidth="1"/>
    <col min="21" max="21" width="15.81640625" bestFit="1" customWidth="1"/>
    <col min="22" max="23" width="15.81640625" customWidth="1"/>
    <col min="24" max="24" width="15.7265625" bestFit="1" customWidth="1"/>
    <col min="25" max="25" width="15.7265625" customWidth="1"/>
    <col min="26" max="26" width="16.453125" bestFit="1" customWidth="1"/>
    <col min="27" max="27" width="15.7265625" bestFit="1" customWidth="1"/>
    <col min="28" max="28" width="16.453125" bestFit="1" customWidth="1"/>
    <col min="29" max="48" width="16.453125" customWidth="1"/>
    <col min="49" max="60" width="14.81640625" customWidth="1"/>
    <col min="61" max="62" width="15" bestFit="1" customWidth="1"/>
    <col min="63" max="63" width="15.453125" bestFit="1" customWidth="1"/>
    <col min="64" max="65" width="14.81640625" bestFit="1" customWidth="1"/>
    <col min="66" max="67" width="14.453125" bestFit="1" customWidth="1"/>
    <col min="68" max="68" width="14.453125" customWidth="1"/>
    <col min="69" max="69" width="15" bestFit="1" customWidth="1"/>
    <col min="70" max="70" width="16.26953125" bestFit="1" customWidth="1"/>
    <col min="71" max="71" width="10.81640625" customWidth="1"/>
    <col min="72" max="72" width="45.7265625" bestFit="1" customWidth="1"/>
  </cols>
  <sheetData>
    <row r="1" spans="1:70" ht="15.5" thickTop="1" thickBot="1" x14ac:dyDescent="0.4">
      <c r="B1" s="540" t="s">
        <v>19</v>
      </c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541"/>
      <c r="AT1" s="541"/>
      <c r="AU1" s="541"/>
      <c r="AV1" s="541"/>
      <c r="AW1" s="541"/>
      <c r="AX1" s="541"/>
      <c r="AY1" s="541"/>
      <c r="AZ1" s="541"/>
      <c r="BA1" s="541"/>
      <c r="BB1" s="541"/>
      <c r="BC1" s="541"/>
      <c r="BD1" s="541"/>
      <c r="BE1" s="541"/>
      <c r="BF1" s="541"/>
      <c r="BG1" s="541"/>
      <c r="BH1" s="541"/>
      <c r="BI1" s="541"/>
      <c r="BJ1" s="541"/>
      <c r="BK1" s="30"/>
      <c r="BL1" s="30"/>
      <c r="BM1" s="30"/>
      <c r="BN1" s="30"/>
      <c r="BO1" s="30"/>
      <c r="BP1" s="30"/>
      <c r="BQ1" s="30"/>
      <c r="BR1" s="31"/>
    </row>
    <row r="2" spans="1:70" ht="27.65" customHeight="1" thickTop="1" thickBot="1" x14ac:dyDescent="0.4">
      <c r="B2" s="4" t="s">
        <v>0</v>
      </c>
      <c r="C2" s="542" t="s">
        <v>53</v>
      </c>
      <c r="D2" s="543"/>
      <c r="E2" s="543"/>
      <c r="F2" s="543"/>
      <c r="G2" s="543"/>
      <c r="H2" s="543"/>
      <c r="I2" s="543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5" customHeight="1" thickTop="1" thickBot="1" x14ac:dyDescent="0.4">
      <c r="B3" s="4" t="s">
        <v>1</v>
      </c>
      <c r="C3" s="542" t="s">
        <v>66</v>
      </c>
      <c r="D3" s="543"/>
      <c r="E3" s="543"/>
      <c r="F3" s="543"/>
      <c r="G3" s="543"/>
      <c r="H3" s="543"/>
      <c r="I3" s="54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5" customHeight="1" thickTop="1" thickBot="1" x14ac:dyDescent="0.4">
      <c r="B4" s="4" t="s">
        <v>2</v>
      </c>
      <c r="C4" s="544" t="s">
        <v>69</v>
      </c>
      <c r="D4" s="545"/>
      <c r="E4" s="545"/>
      <c r="F4" s="545"/>
      <c r="G4" s="545"/>
      <c r="H4" s="545"/>
      <c r="I4" s="54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" thickTop="1" x14ac:dyDescent="0.35">
      <c r="B5" s="4"/>
      <c r="C5" s="546"/>
      <c r="D5" s="543"/>
      <c r="E5" s="543"/>
      <c r="F5" s="543"/>
      <c r="G5" s="543"/>
      <c r="H5" s="543"/>
      <c r="I5" s="543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76">
        <v>2021</v>
      </c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>
        <v>2022</v>
      </c>
      <c r="AL7" s="418"/>
      <c r="AM7" s="418"/>
      <c r="AN7" s="418"/>
      <c r="AO7" s="418"/>
      <c r="AP7" s="418"/>
      <c r="AQ7" s="418"/>
      <c r="AR7" s="418"/>
      <c r="AS7" s="418"/>
      <c r="AT7" s="418"/>
      <c r="AU7" s="418"/>
      <c r="AV7" s="418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20"/>
      <c r="BR7" s="19"/>
    </row>
    <row r="8" spans="1:70" ht="15" thickBot="1" x14ac:dyDescent="0.4">
      <c r="B8" s="21"/>
      <c r="C8" s="318" t="s">
        <v>9</v>
      </c>
      <c r="D8" s="319" t="s">
        <v>10</v>
      </c>
      <c r="E8" s="319" t="s">
        <v>16</v>
      </c>
      <c r="F8" s="319" t="s">
        <v>11</v>
      </c>
      <c r="G8" s="319" t="s">
        <v>17</v>
      </c>
      <c r="H8" s="319" t="s">
        <v>3</v>
      </c>
      <c r="I8" s="319" t="s">
        <v>13</v>
      </c>
      <c r="J8" s="319" t="s">
        <v>4</v>
      </c>
      <c r="K8" s="319" t="s">
        <v>5</v>
      </c>
      <c r="L8" s="319" t="s">
        <v>6</v>
      </c>
      <c r="M8" s="319" t="s">
        <v>7</v>
      </c>
      <c r="N8" s="261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9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22" t="s">
        <v>9</v>
      </c>
      <c r="BJ8" s="23" t="s">
        <v>10</v>
      </c>
      <c r="BK8" s="23" t="s">
        <v>16</v>
      </c>
      <c r="BL8" s="23" t="s">
        <v>11</v>
      </c>
      <c r="BM8" s="23" t="s">
        <v>12</v>
      </c>
      <c r="BN8" s="23" t="s">
        <v>3</v>
      </c>
      <c r="BO8" s="23" t="s">
        <v>13</v>
      </c>
      <c r="BP8" s="23" t="s">
        <v>4</v>
      </c>
      <c r="BQ8" s="23" t="s">
        <v>5</v>
      </c>
      <c r="BR8" s="24" t="s">
        <v>6</v>
      </c>
    </row>
    <row r="9" spans="1:70" x14ac:dyDescent="0.35">
      <c r="A9" s="3">
        <v>1</v>
      </c>
      <c r="B9" s="32" t="s">
        <v>14</v>
      </c>
      <c r="C9" s="378"/>
      <c r="D9" s="37"/>
      <c r="E9" s="37"/>
      <c r="F9" s="37"/>
      <c r="G9" s="37"/>
      <c r="H9" s="37"/>
      <c r="I9" s="37"/>
      <c r="J9" s="37"/>
      <c r="K9" s="37"/>
      <c r="L9" s="37"/>
      <c r="M9" s="37"/>
      <c r="N9" s="379"/>
      <c r="O9" s="38"/>
      <c r="P9" s="37"/>
      <c r="Q9" s="37"/>
      <c r="R9" s="37"/>
      <c r="S9" s="37"/>
      <c r="T9" s="37"/>
      <c r="U9" s="254"/>
      <c r="V9" s="298"/>
      <c r="W9" s="298"/>
      <c r="X9" s="298"/>
      <c r="Y9" s="378"/>
      <c r="Z9" s="46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37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346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35">
      <c r="A10" s="3"/>
      <c r="B10" s="27" t="s">
        <v>41</v>
      </c>
      <c r="C10" s="380">
        <v>963888.36</v>
      </c>
      <c r="D10" s="123">
        <v>953487.66</v>
      </c>
      <c r="E10" s="123">
        <v>954871.8</v>
      </c>
      <c r="F10" s="123">
        <v>957151.04</v>
      </c>
      <c r="G10" s="123">
        <v>956153.97999999986</v>
      </c>
      <c r="H10" s="123">
        <v>956893.51</v>
      </c>
      <c r="I10" s="123">
        <v>954604.77999999991</v>
      </c>
      <c r="J10" s="123">
        <v>955201.41999999993</v>
      </c>
      <c r="K10" s="123">
        <v>965302.07000000018</v>
      </c>
      <c r="L10" s="123">
        <v>962810.84000000008</v>
      </c>
      <c r="M10" s="123">
        <v>964410.89</v>
      </c>
      <c r="N10" s="381">
        <v>966928.80999999994</v>
      </c>
      <c r="O10" s="124">
        <v>965068.95</v>
      </c>
      <c r="P10" s="184">
        <v>965148.64</v>
      </c>
      <c r="Q10" s="123">
        <v>964166.08000000007</v>
      </c>
      <c r="R10" s="123">
        <v>964499.73999999987</v>
      </c>
      <c r="S10" s="123">
        <v>962352.76</v>
      </c>
      <c r="T10" s="184">
        <v>951295.4800000001</v>
      </c>
      <c r="U10" s="123">
        <v>953665.8</v>
      </c>
      <c r="V10" s="124">
        <v>963592.72000000009</v>
      </c>
      <c r="W10" s="124">
        <v>940393.1</v>
      </c>
      <c r="X10" s="260">
        <v>977004.97</v>
      </c>
      <c r="Y10" s="264">
        <v>959911.96999999986</v>
      </c>
      <c r="Z10" s="184">
        <v>959646.95999999985</v>
      </c>
      <c r="AA10" s="423">
        <v>961078</v>
      </c>
      <c r="AB10" s="423">
        <v>963353.25</v>
      </c>
      <c r="AC10" s="423">
        <v>961142.97</v>
      </c>
      <c r="AD10" s="184">
        <v>962876.99</v>
      </c>
      <c r="AE10" s="423">
        <v>962105.08000000019</v>
      </c>
      <c r="AF10" s="184">
        <v>956212.68</v>
      </c>
      <c r="AG10" s="423">
        <v>966177.99999999988</v>
      </c>
      <c r="AH10" s="423">
        <v>941606.50999999989</v>
      </c>
      <c r="AI10" s="184">
        <v>987184.43</v>
      </c>
      <c r="AJ10" s="423">
        <v>962506.35</v>
      </c>
      <c r="AK10" s="470">
        <v>973956.09000000008</v>
      </c>
      <c r="AL10" s="423">
        <v>960324.43</v>
      </c>
      <c r="AM10" s="423">
        <v>974815.35000000021</v>
      </c>
      <c r="AN10" s="423">
        <v>968248.94999999984</v>
      </c>
      <c r="AO10" s="423">
        <v>958556.05999999994</v>
      </c>
      <c r="AP10" s="423">
        <v>975990.82</v>
      </c>
      <c r="AQ10" s="184">
        <v>967923.74</v>
      </c>
      <c r="AR10" s="423">
        <v>968889.97000000009</v>
      </c>
      <c r="AS10" s="423">
        <v>967991.22</v>
      </c>
      <c r="AT10" s="423">
        <v>969642.39000000013</v>
      </c>
      <c r="AU10" s="423">
        <v>972728.90999999992</v>
      </c>
      <c r="AV10" s="423">
        <v>972732.12</v>
      </c>
      <c r="AW10" s="530"/>
      <c r="AX10" s="340"/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1180.5899999999674</v>
      </c>
      <c r="BJ10" s="125">
        <f t="shared" si="0"/>
        <v>11660.979999999981</v>
      </c>
      <c r="BK10" s="125">
        <f t="shared" si="0"/>
        <v>9294.2800000000279</v>
      </c>
      <c r="BL10" s="125">
        <f t="shared" si="0"/>
        <v>7348.699999999837</v>
      </c>
      <c r="BM10" s="125">
        <f t="shared" si="0"/>
        <v>6198.7800000001444</v>
      </c>
      <c r="BN10" s="125">
        <f t="shared" si="0"/>
        <v>-5598.0299999999115</v>
      </c>
      <c r="BO10" s="125">
        <f t="shared" si="0"/>
        <v>-938.97999999986496</v>
      </c>
      <c r="BP10" s="125">
        <f t="shared" si="0"/>
        <v>8391.300000000163</v>
      </c>
      <c r="BQ10" s="125">
        <f t="shared" si="0"/>
        <v>-24908.970000000205</v>
      </c>
      <c r="BR10" s="161">
        <f t="shared" si="0"/>
        <v>14194.129999999888</v>
      </c>
    </row>
    <row r="11" spans="1:70" x14ac:dyDescent="0.35">
      <c r="A11" s="3"/>
      <c r="B11" s="27" t="s">
        <v>42</v>
      </c>
      <c r="C11" s="380">
        <v>92632.06</v>
      </c>
      <c r="D11" s="123">
        <v>92703.81</v>
      </c>
      <c r="E11" s="123">
        <v>92681.61</v>
      </c>
      <c r="F11" s="123">
        <v>91744.47</v>
      </c>
      <c r="G11" s="123">
        <v>91268.97</v>
      </c>
      <c r="H11" s="123">
        <v>90826.109999999986</v>
      </c>
      <c r="I11" s="123">
        <v>90440.76</v>
      </c>
      <c r="J11" s="123">
        <v>90327.260000000009</v>
      </c>
      <c r="K11" s="123">
        <v>89982.23</v>
      </c>
      <c r="L11" s="123">
        <v>89306.27</v>
      </c>
      <c r="M11" s="123">
        <v>89743.469999999987</v>
      </c>
      <c r="N11" s="381">
        <v>90678.900000000009</v>
      </c>
      <c r="O11" s="124">
        <v>91284.15</v>
      </c>
      <c r="P11" s="184">
        <v>91212.9</v>
      </c>
      <c r="Q11" s="123">
        <v>90805.41</v>
      </c>
      <c r="R11" s="123">
        <v>91024.87000000001</v>
      </c>
      <c r="S11" s="123">
        <v>91260.07</v>
      </c>
      <c r="T11" s="184">
        <v>92555.829999999987</v>
      </c>
      <c r="U11" s="123">
        <v>93313.900000000009</v>
      </c>
      <c r="V11" s="124">
        <v>95036.42</v>
      </c>
      <c r="W11" s="124">
        <v>91752.24</v>
      </c>
      <c r="X11" s="260">
        <v>94326.71</v>
      </c>
      <c r="Y11" s="264">
        <v>94294.590000000011</v>
      </c>
      <c r="Z11" s="184">
        <v>95429.99</v>
      </c>
      <c r="AA11" s="423">
        <v>96547</v>
      </c>
      <c r="AB11" s="423">
        <v>97375.110000000015</v>
      </c>
      <c r="AC11" s="423">
        <v>97807.67</v>
      </c>
      <c r="AD11" s="184">
        <v>97684.799999999988</v>
      </c>
      <c r="AE11" s="423">
        <v>97847.65</v>
      </c>
      <c r="AF11" s="184">
        <v>97758.900000000009</v>
      </c>
      <c r="AG11" s="423">
        <v>98063.799999999974</v>
      </c>
      <c r="AH11" s="423">
        <v>95840.900000000023</v>
      </c>
      <c r="AI11" s="184">
        <v>98616.89999999998</v>
      </c>
      <c r="AJ11" s="423">
        <v>97338.210000000021</v>
      </c>
      <c r="AK11" s="470">
        <v>98609.76</v>
      </c>
      <c r="AL11" s="423">
        <v>99208.31</v>
      </c>
      <c r="AM11" s="423">
        <v>100920.15999999999</v>
      </c>
      <c r="AN11" s="423">
        <v>101047.41999999997</v>
      </c>
      <c r="AO11" s="423">
        <v>100731.67000000001</v>
      </c>
      <c r="AP11" s="423">
        <v>103951.99</v>
      </c>
      <c r="AQ11" s="184">
        <v>102454.45000000003</v>
      </c>
      <c r="AR11" s="423">
        <v>102129.14000000001</v>
      </c>
      <c r="AS11" s="423">
        <v>102442.08</v>
      </c>
      <c r="AT11" s="423">
        <v>102102.71</v>
      </c>
      <c r="AU11" s="423">
        <v>102071.22999999998</v>
      </c>
      <c r="AV11" s="423">
        <v>103187.95999999999</v>
      </c>
      <c r="AW11" s="53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-1347.9100000000035</v>
      </c>
      <c r="BJ11" s="125">
        <f t="shared" si="0"/>
        <v>-1490.9100000000035</v>
      </c>
      <c r="BK11" s="125">
        <f t="shared" si="0"/>
        <v>-1876.1999999999971</v>
      </c>
      <c r="BL11" s="125">
        <f t="shared" si="0"/>
        <v>-719.59999999999127</v>
      </c>
      <c r="BM11" s="125">
        <f t="shared" si="0"/>
        <v>-8.8999999999941792</v>
      </c>
      <c r="BN11" s="125">
        <f t="shared" si="0"/>
        <v>1729.7200000000012</v>
      </c>
      <c r="BO11" s="125">
        <f t="shared" si="0"/>
        <v>2873.140000000014</v>
      </c>
      <c r="BP11" s="125">
        <f t="shared" si="0"/>
        <v>4709.1599999999889</v>
      </c>
      <c r="BQ11" s="125">
        <f t="shared" si="0"/>
        <v>1770.0100000000093</v>
      </c>
      <c r="BR11" s="161">
        <f t="shared" si="0"/>
        <v>5020.4400000000023</v>
      </c>
    </row>
    <row r="12" spans="1:70" x14ac:dyDescent="0.35">
      <c r="A12" s="3"/>
      <c r="B12" s="27" t="s">
        <v>43</v>
      </c>
      <c r="C12" s="380">
        <v>161420.96</v>
      </c>
      <c r="D12" s="123">
        <v>159108.83000000002</v>
      </c>
      <c r="E12" s="123">
        <v>159730.23000000001</v>
      </c>
      <c r="F12" s="123">
        <v>159687.94999999998</v>
      </c>
      <c r="G12" s="123">
        <v>159378.69999999995</v>
      </c>
      <c r="H12" s="123">
        <v>160202.63</v>
      </c>
      <c r="I12" s="123">
        <v>159386.68</v>
      </c>
      <c r="J12" s="123">
        <v>158930.51999999999</v>
      </c>
      <c r="K12" s="123">
        <v>160660.53</v>
      </c>
      <c r="L12" s="123">
        <v>160179.31</v>
      </c>
      <c r="M12" s="123">
        <v>160051.44</v>
      </c>
      <c r="N12" s="381">
        <v>161207.75</v>
      </c>
      <c r="O12" s="124">
        <v>160466.02000000002</v>
      </c>
      <c r="P12" s="184">
        <v>159552.82</v>
      </c>
      <c r="Q12" s="123">
        <v>160710.87</v>
      </c>
      <c r="R12" s="123">
        <v>160473.78</v>
      </c>
      <c r="S12" s="123">
        <v>159829.37</v>
      </c>
      <c r="T12" s="184">
        <v>158618.30000000002</v>
      </c>
      <c r="U12" s="123">
        <v>158925.29</v>
      </c>
      <c r="V12" s="124">
        <v>163749.54999999999</v>
      </c>
      <c r="W12" s="124">
        <v>155461.46999999997</v>
      </c>
      <c r="X12" s="260">
        <v>165203.77000000002</v>
      </c>
      <c r="Y12" s="264">
        <v>161273.15999999995</v>
      </c>
      <c r="Z12" s="184">
        <v>161042.60999999996</v>
      </c>
      <c r="AA12" s="423">
        <v>161814</v>
      </c>
      <c r="AB12" s="423">
        <v>161787.27999999997</v>
      </c>
      <c r="AC12" s="423">
        <v>162053.02000000002</v>
      </c>
      <c r="AD12" s="184">
        <v>162633.90000000002</v>
      </c>
      <c r="AE12" s="423">
        <v>161048.50000000003</v>
      </c>
      <c r="AF12" s="184">
        <v>160872.9</v>
      </c>
      <c r="AG12" s="423">
        <v>161690.27999999997</v>
      </c>
      <c r="AH12" s="423">
        <v>158349.03</v>
      </c>
      <c r="AI12" s="184">
        <v>164778.34</v>
      </c>
      <c r="AJ12" s="423">
        <v>160692.20000000001</v>
      </c>
      <c r="AK12" s="470">
        <v>162661.16999999998</v>
      </c>
      <c r="AL12" s="423">
        <v>159991.23000000001</v>
      </c>
      <c r="AM12" s="423">
        <v>163799.57</v>
      </c>
      <c r="AN12" s="423">
        <v>161698.46000000002</v>
      </c>
      <c r="AO12" s="423">
        <v>158595.51999999999</v>
      </c>
      <c r="AP12" s="423">
        <v>164173.54999999999</v>
      </c>
      <c r="AQ12" s="184">
        <v>161642.30999999997</v>
      </c>
      <c r="AR12" s="423">
        <v>162148.64999999997</v>
      </c>
      <c r="AS12" s="423">
        <v>162231.84000000003</v>
      </c>
      <c r="AT12" s="423">
        <v>161250.55999999997</v>
      </c>
      <c r="AU12" s="423">
        <v>162995.76</v>
      </c>
      <c r="AV12" s="423">
        <v>162031.37000000002</v>
      </c>
      <c r="AW12" s="530"/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-954.93999999997322</v>
      </c>
      <c r="BJ12" s="125">
        <f t="shared" si="0"/>
        <v>443.98999999999069</v>
      </c>
      <c r="BK12" s="125">
        <f t="shared" si="0"/>
        <v>980.63999999998487</v>
      </c>
      <c r="BL12" s="125">
        <f t="shared" si="0"/>
        <v>785.8300000000163</v>
      </c>
      <c r="BM12" s="125">
        <f t="shared" si="0"/>
        <v>450.67000000004191</v>
      </c>
      <c r="BN12" s="125">
        <f t="shared" si="0"/>
        <v>-1584.3299999999872</v>
      </c>
      <c r="BO12" s="125">
        <f t="shared" si="0"/>
        <v>-461.38999999998487</v>
      </c>
      <c r="BP12" s="125">
        <f t="shared" si="0"/>
        <v>4819.0299999999988</v>
      </c>
      <c r="BQ12" s="125">
        <f t="shared" si="0"/>
        <v>-5199.0600000000268</v>
      </c>
      <c r="BR12" s="161">
        <f t="shared" si="0"/>
        <v>5024.460000000021</v>
      </c>
    </row>
    <row r="13" spans="1:70" x14ac:dyDescent="0.35">
      <c r="A13" s="3"/>
      <c r="B13" s="27" t="s">
        <v>55</v>
      </c>
      <c r="C13" s="380">
        <v>4796.1499999999996</v>
      </c>
      <c r="D13" s="123">
        <v>4825.6000000000004</v>
      </c>
      <c r="E13" s="123">
        <v>4806.8099999999995</v>
      </c>
      <c r="F13" s="123">
        <v>4848.3600000000006</v>
      </c>
      <c r="G13" s="123">
        <v>4831.8599999999997</v>
      </c>
      <c r="H13" s="123">
        <v>4856.9800000000005</v>
      </c>
      <c r="I13" s="123">
        <v>4809.41</v>
      </c>
      <c r="J13" s="123">
        <v>4904.0999999999985</v>
      </c>
      <c r="K13" s="123">
        <v>4841.6400000000003</v>
      </c>
      <c r="L13" s="123">
        <v>4962.3</v>
      </c>
      <c r="M13" s="123">
        <v>4883.3</v>
      </c>
      <c r="N13" s="381">
        <v>4929.9299999999994</v>
      </c>
      <c r="O13" s="124">
        <v>4937.34</v>
      </c>
      <c r="P13" s="184">
        <v>4983.1399999999994</v>
      </c>
      <c r="Q13" s="123">
        <v>4928.5000000000009</v>
      </c>
      <c r="R13" s="123">
        <v>4908.3300000000008</v>
      </c>
      <c r="S13" s="123">
        <v>4908.07</v>
      </c>
      <c r="T13" s="184">
        <v>4977.67</v>
      </c>
      <c r="U13" s="123">
        <v>4971.2</v>
      </c>
      <c r="V13" s="124">
        <v>4894.68</v>
      </c>
      <c r="W13" s="124">
        <v>4907.7700000000004</v>
      </c>
      <c r="X13" s="260">
        <v>4939.3</v>
      </c>
      <c r="Y13" s="264">
        <v>4974.2</v>
      </c>
      <c r="Z13" s="184">
        <v>4903.3900000000003</v>
      </c>
      <c r="AA13" s="423">
        <v>5000</v>
      </c>
      <c r="AB13" s="423">
        <v>4815.54</v>
      </c>
      <c r="AC13" s="423">
        <v>4912.3300000000008</v>
      </c>
      <c r="AD13" s="184">
        <v>4949.42</v>
      </c>
      <c r="AE13" s="423">
        <v>5008.7500000000009</v>
      </c>
      <c r="AF13" s="184">
        <v>4911.3</v>
      </c>
      <c r="AG13" s="423">
        <v>4998.04</v>
      </c>
      <c r="AH13" s="423">
        <v>4986.1799999999994</v>
      </c>
      <c r="AI13" s="184">
        <v>4950.0199999999986</v>
      </c>
      <c r="AJ13" s="423">
        <v>4990.1099999999997</v>
      </c>
      <c r="AK13" s="470">
        <v>5044.9300000000012</v>
      </c>
      <c r="AL13" s="423">
        <v>4837.78</v>
      </c>
      <c r="AM13" s="423">
        <v>4917.5000000000009</v>
      </c>
      <c r="AN13" s="423">
        <v>4964.92</v>
      </c>
      <c r="AO13" s="423">
        <v>5004.619999999999</v>
      </c>
      <c r="AP13" s="423">
        <v>5122.6499999999996</v>
      </c>
      <c r="AQ13" s="184">
        <v>5004.96</v>
      </c>
      <c r="AR13" s="423">
        <v>4961.53</v>
      </c>
      <c r="AS13" s="423">
        <v>4999.57</v>
      </c>
      <c r="AT13" s="423">
        <v>5016.7599999999993</v>
      </c>
      <c r="AU13" s="423">
        <v>5007.6299999999992</v>
      </c>
      <c r="AV13" s="423">
        <v>5024.2300000000005</v>
      </c>
      <c r="AW13" s="530"/>
      <c r="AX13" s="340"/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141.19000000000051</v>
      </c>
      <c r="BJ13" s="125">
        <f t="shared" si="0"/>
        <v>157.53999999999905</v>
      </c>
      <c r="BK13" s="125">
        <f t="shared" si="0"/>
        <v>121.69000000000142</v>
      </c>
      <c r="BL13" s="125">
        <f t="shared" si="0"/>
        <v>59.970000000000255</v>
      </c>
      <c r="BM13" s="125">
        <f t="shared" si="0"/>
        <v>76.210000000000036</v>
      </c>
      <c r="BN13" s="125">
        <f t="shared" si="0"/>
        <v>120.6899999999996</v>
      </c>
      <c r="BO13" s="125">
        <f t="shared" si="0"/>
        <v>161.78999999999996</v>
      </c>
      <c r="BP13" s="125">
        <f t="shared" si="0"/>
        <v>-9.4199999999982538</v>
      </c>
      <c r="BQ13" s="125">
        <f t="shared" si="0"/>
        <v>66.130000000000109</v>
      </c>
      <c r="BR13" s="161">
        <f t="shared" si="0"/>
        <v>-23</v>
      </c>
    </row>
    <row r="14" spans="1:70" x14ac:dyDescent="0.35">
      <c r="A14" s="3"/>
      <c r="B14" s="27" t="s">
        <v>56</v>
      </c>
      <c r="C14" s="380">
        <v>12533.17</v>
      </c>
      <c r="D14" s="123">
        <v>12461.130000000001</v>
      </c>
      <c r="E14" s="123">
        <v>12428.740000000002</v>
      </c>
      <c r="F14" s="123">
        <v>12439.13</v>
      </c>
      <c r="G14" s="123">
        <v>12454.32</v>
      </c>
      <c r="H14" s="123">
        <v>12427.529999999999</v>
      </c>
      <c r="I14" s="123">
        <v>12431.75</v>
      </c>
      <c r="J14" s="123">
        <v>12394.470000000001</v>
      </c>
      <c r="K14" s="123">
        <v>13293.470000000001</v>
      </c>
      <c r="L14" s="123">
        <v>13232.529999999999</v>
      </c>
      <c r="M14" s="123">
        <v>13251.19</v>
      </c>
      <c r="N14" s="381">
        <v>13287.13</v>
      </c>
      <c r="O14" s="124">
        <v>13236.87</v>
      </c>
      <c r="P14" s="184">
        <v>13240.46</v>
      </c>
      <c r="Q14" s="123">
        <v>13216.87</v>
      </c>
      <c r="R14" s="123">
        <v>13203.87</v>
      </c>
      <c r="S14" s="123">
        <v>13213.56</v>
      </c>
      <c r="T14" s="184">
        <v>13143.45</v>
      </c>
      <c r="U14" s="123">
        <v>13154.27</v>
      </c>
      <c r="V14" s="124">
        <v>13298.34</v>
      </c>
      <c r="W14" s="124">
        <v>13066.11</v>
      </c>
      <c r="X14" s="260">
        <v>13300.39</v>
      </c>
      <c r="Y14" s="264">
        <v>13165.1</v>
      </c>
      <c r="Z14" s="184">
        <v>13130.1</v>
      </c>
      <c r="AA14" s="423">
        <v>13153</v>
      </c>
      <c r="AB14" s="423">
        <v>13129.690000000002</v>
      </c>
      <c r="AC14" s="423">
        <v>13130.859999999999</v>
      </c>
      <c r="AD14" s="184">
        <v>13082.300000000001</v>
      </c>
      <c r="AE14" s="423">
        <v>13091.860000000002</v>
      </c>
      <c r="AF14" s="184">
        <v>13030.1</v>
      </c>
      <c r="AG14" s="423">
        <v>13166.83</v>
      </c>
      <c r="AH14" s="423">
        <v>13095.669999999998</v>
      </c>
      <c r="AI14" s="184">
        <v>13086.7</v>
      </c>
      <c r="AJ14" s="423">
        <v>13068.94</v>
      </c>
      <c r="AK14" s="470">
        <v>13071.839999999998</v>
      </c>
      <c r="AL14" s="423">
        <v>12984.3</v>
      </c>
      <c r="AM14" s="423">
        <v>13042.699999999999</v>
      </c>
      <c r="AN14" s="423">
        <v>13005.84</v>
      </c>
      <c r="AO14" s="423">
        <v>12949.04</v>
      </c>
      <c r="AP14" s="423">
        <v>13095.470000000001</v>
      </c>
      <c r="AQ14" s="184">
        <v>12998.06</v>
      </c>
      <c r="AR14" s="423">
        <v>12981.57</v>
      </c>
      <c r="AS14" s="423">
        <v>12999.400000000001</v>
      </c>
      <c r="AT14" s="423">
        <v>12983.73</v>
      </c>
      <c r="AU14" s="423">
        <v>12960.47</v>
      </c>
      <c r="AV14" s="423">
        <v>12930.06</v>
      </c>
      <c r="AW14" s="530"/>
      <c r="AX14" s="340"/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703.70000000000073</v>
      </c>
      <c r="BJ14" s="125">
        <f t="shared" si="0"/>
        <v>779.32999999999811</v>
      </c>
      <c r="BK14" s="125">
        <f t="shared" si="0"/>
        <v>788.1299999999992</v>
      </c>
      <c r="BL14" s="125">
        <f t="shared" si="0"/>
        <v>764.7400000000016</v>
      </c>
      <c r="BM14" s="125">
        <f t="shared" si="0"/>
        <v>759.23999999999978</v>
      </c>
      <c r="BN14" s="125">
        <f t="shared" si="0"/>
        <v>715.92000000000189</v>
      </c>
      <c r="BO14" s="125">
        <f t="shared" si="0"/>
        <v>722.52000000000044</v>
      </c>
      <c r="BP14" s="125">
        <f t="shared" si="0"/>
        <v>903.86999999999898</v>
      </c>
      <c r="BQ14" s="125">
        <f t="shared" si="0"/>
        <v>-227.36000000000058</v>
      </c>
      <c r="BR14" s="161">
        <f t="shared" si="0"/>
        <v>67.860000000000582</v>
      </c>
    </row>
    <row r="15" spans="1:70" ht="15" thickBot="1" x14ac:dyDescent="0.4">
      <c r="A15" s="3"/>
      <c r="B15" s="29" t="s">
        <v>46</v>
      </c>
      <c r="C15" s="382">
        <v>1235270.6999999997</v>
      </c>
      <c r="D15" s="127">
        <v>1222587.03</v>
      </c>
      <c r="E15" s="127">
        <v>1224519.1900000002</v>
      </c>
      <c r="F15" s="127">
        <v>1225870.95</v>
      </c>
      <c r="G15" s="127">
        <v>1224087.83</v>
      </c>
      <c r="H15" s="127">
        <v>1225206.76</v>
      </c>
      <c r="I15" s="127">
        <v>1221673.3799999999</v>
      </c>
      <c r="J15" s="127">
        <v>1221757.77</v>
      </c>
      <c r="K15" s="127">
        <v>1234079.9400000002</v>
      </c>
      <c r="L15" s="127">
        <v>1230491.2500000002</v>
      </c>
      <c r="M15" s="127">
        <v>1232340.29</v>
      </c>
      <c r="N15" s="383">
        <v>1237032.5199999998</v>
      </c>
      <c r="O15" s="128">
        <v>1234993.33</v>
      </c>
      <c r="P15" s="127">
        <v>1234137.96</v>
      </c>
      <c r="Q15" s="127">
        <v>1233827.73</v>
      </c>
      <c r="R15" s="127">
        <v>1234110.5900000001</v>
      </c>
      <c r="S15" s="127">
        <v>1231563.8300000003</v>
      </c>
      <c r="T15" s="228">
        <f>SUM(T10:T14)</f>
        <v>1220590.73</v>
      </c>
      <c r="U15" s="127">
        <v>1224030.46</v>
      </c>
      <c r="V15" s="128">
        <v>1240571.7100000002</v>
      </c>
      <c r="W15" s="128">
        <v>1205580.6900000002</v>
      </c>
      <c r="X15" s="246">
        <v>1254775.1399999999</v>
      </c>
      <c r="Y15" s="265">
        <v>1233619.0199999998</v>
      </c>
      <c r="Z15" s="228">
        <f>SUM(Z10:Z14)</f>
        <v>1234153.0499999998</v>
      </c>
      <c r="AA15" s="424">
        <v>1237592</v>
      </c>
      <c r="AB15" s="424">
        <v>1240460.8700000001</v>
      </c>
      <c r="AC15" s="424">
        <v>1239046.8500000001</v>
      </c>
      <c r="AD15" s="228">
        <f>SUM(AD10:AD14)</f>
        <v>1241227.4099999999</v>
      </c>
      <c r="AE15" s="424">
        <v>1239101.8400000003</v>
      </c>
      <c r="AF15" s="228">
        <f>SUM(AF10:AF14)</f>
        <v>1232785.8800000001</v>
      </c>
      <c r="AG15" s="424">
        <v>1244096.95</v>
      </c>
      <c r="AH15" s="424">
        <v>1213878.2899999998</v>
      </c>
      <c r="AI15" s="228">
        <f t="shared" ref="AI15" si="1">SUM(AI10:AI14)</f>
        <v>1268616.3900000001</v>
      </c>
      <c r="AJ15" s="424">
        <v>1238595.81</v>
      </c>
      <c r="AK15" s="471">
        <v>1253343.79</v>
      </c>
      <c r="AL15" s="424">
        <v>1237346.05</v>
      </c>
      <c r="AM15" s="424">
        <f t="shared" ref="AM15" si="2">SUM(AM10:AM14)</f>
        <v>1257495.2800000003</v>
      </c>
      <c r="AN15" s="424">
        <v>1248965.5899999999</v>
      </c>
      <c r="AO15" s="424">
        <v>1235836.9100000001</v>
      </c>
      <c r="AP15" s="424">
        <v>1262334.48</v>
      </c>
      <c r="AQ15" s="228">
        <f t="shared" ref="AQ15" si="3">SUM(AQ10:AQ14)</f>
        <v>1250023.52</v>
      </c>
      <c r="AR15" s="424">
        <v>1251110.8600000001</v>
      </c>
      <c r="AS15" s="424">
        <v>1250664.1100000001</v>
      </c>
      <c r="AT15" s="424">
        <v>1250996.1500000001</v>
      </c>
      <c r="AU15" s="424">
        <v>1255763.9999999998</v>
      </c>
      <c r="AV15" s="424">
        <v>1255905.7400000002</v>
      </c>
      <c r="AW15" s="491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-277.3699999996461</v>
      </c>
      <c r="BJ15" s="129">
        <f t="shared" si="0"/>
        <v>11550.929999999935</v>
      </c>
      <c r="BK15" s="129">
        <f t="shared" si="0"/>
        <v>9308.5399999998044</v>
      </c>
      <c r="BL15" s="129">
        <f t="shared" si="0"/>
        <v>8239.6400000001304</v>
      </c>
      <c r="BM15" s="129">
        <f t="shared" si="0"/>
        <v>7476.0000000002328</v>
      </c>
      <c r="BN15" s="129">
        <f t="shared" si="0"/>
        <v>-4616.0300000000279</v>
      </c>
      <c r="BO15" s="129">
        <f t="shared" si="0"/>
        <v>2357.0800000000745</v>
      </c>
      <c r="BP15" s="129">
        <f t="shared" si="0"/>
        <v>18813.940000000177</v>
      </c>
      <c r="BQ15" s="129">
        <f t="shared" si="0"/>
        <v>-28499.25</v>
      </c>
      <c r="BR15" s="156">
        <f t="shared" si="0"/>
        <v>24283.889999999665</v>
      </c>
    </row>
    <row r="16" spans="1:70" x14ac:dyDescent="0.35">
      <c r="A16" s="3">
        <v>2</v>
      </c>
      <c r="B16" s="33" t="s">
        <v>18</v>
      </c>
      <c r="C16" s="384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385"/>
      <c r="O16" s="177"/>
      <c r="P16" s="130"/>
      <c r="Q16" s="130"/>
      <c r="R16" s="130"/>
      <c r="S16" s="130"/>
      <c r="T16" s="130"/>
      <c r="U16" s="123"/>
      <c r="V16" s="124"/>
      <c r="W16" s="124"/>
      <c r="X16" s="290"/>
      <c r="Y16" s="440"/>
      <c r="Z16" s="334"/>
      <c r="AA16" s="423"/>
      <c r="AB16" s="423"/>
      <c r="AC16" s="423"/>
      <c r="AD16" s="234"/>
      <c r="AE16" s="427"/>
      <c r="AF16" s="234"/>
      <c r="AG16" s="427"/>
      <c r="AH16" s="427"/>
      <c r="AI16" s="184"/>
      <c r="AJ16" s="423"/>
      <c r="AK16" s="470"/>
      <c r="AL16" s="423"/>
      <c r="AM16" s="427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35">
      <c r="A17" s="3"/>
      <c r="B17" s="27" t="s">
        <v>41</v>
      </c>
      <c r="C17" s="384">
        <v>152307</v>
      </c>
      <c r="D17" s="178">
        <v>155286</v>
      </c>
      <c r="E17" s="178">
        <v>153031</v>
      </c>
      <c r="F17" s="178">
        <v>154390</v>
      </c>
      <c r="G17" s="178">
        <v>155854</v>
      </c>
      <c r="H17" s="178">
        <v>162708</v>
      </c>
      <c r="I17" s="178">
        <v>167288</v>
      </c>
      <c r="J17" s="178">
        <v>161123</v>
      </c>
      <c r="K17" s="178">
        <v>151298</v>
      </c>
      <c r="L17" s="178">
        <v>156907</v>
      </c>
      <c r="M17" s="178">
        <v>141453</v>
      </c>
      <c r="N17" s="385">
        <v>146214</v>
      </c>
      <c r="O17" s="179">
        <v>160936</v>
      </c>
      <c r="P17" s="184">
        <v>154583</v>
      </c>
      <c r="Q17" s="123">
        <v>148250</v>
      </c>
      <c r="R17" s="123">
        <v>149178</v>
      </c>
      <c r="S17" s="123">
        <v>148454</v>
      </c>
      <c r="T17" s="184">
        <v>155419</v>
      </c>
      <c r="U17" s="123">
        <v>168310</v>
      </c>
      <c r="V17" s="124">
        <v>165441</v>
      </c>
      <c r="W17" s="124">
        <v>161427</v>
      </c>
      <c r="X17" s="288">
        <v>155500</v>
      </c>
      <c r="Y17" s="439">
        <v>149605</v>
      </c>
      <c r="Z17" s="423">
        <f>+Z24+Z31+Z38</f>
        <v>154081</v>
      </c>
      <c r="AA17" s="423">
        <v>147172</v>
      </c>
      <c r="AB17" s="423">
        <v>141596</v>
      </c>
      <c r="AC17" s="423">
        <v>146082</v>
      </c>
      <c r="AD17" s="184">
        <f>+AD24+AD31+AD38</f>
        <v>150066</v>
      </c>
      <c r="AE17" s="423">
        <v>151312</v>
      </c>
      <c r="AF17" s="184">
        <f>+AF24+AF31+AF38</f>
        <v>158195</v>
      </c>
      <c r="AG17" s="423">
        <v>165942</v>
      </c>
      <c r="AH17" s="423">
        <v>159003</v>
      </c>
      <c r="AI17" s="184">
        <f t="shared" ref="AI17:AI21" si="4">+AI24+AI31+AI38</f>
        <v>152872</v>
      </c>
      <c r="AJ17" s="423">
        <v>149942</v>
      </c>
      <c r="AK17" s="470">
        <v>141139</v>
      </c>
      <c r="AL17" s="423">
        <v>143154</v>
      </c>
      <c r="AM17" s="423">
        <f t="shared" ref="AM17:AM21" si="5">+AM24+AM31+AM38</f>
        <v>141223</v>
      </c>
      <c r="AN17" s="423">
        <v>138980</v>
      </c>
      <c r="AO17" s="423">
        <v>144410</v>
      </c>
      <c r="AP17" s="423">
        <v>142697</v>
      </c>
      <c r="AQ17" s="184">
        <f t="shared" ref="AQ17:AQ21" si="6">+AQ24+AQ31+AQ38</f>
        <v>135211</v>
      </c>
      <c r="AR17" s="423">
        <v>146808</v>
      </c>
      <c r="AS17" s="423">
        <v>162362</v>
      </c>
      <c r="AT17" s="423">
        <v>156470</v>
      </c>
      <c r="AU17" s="423">
        <v>146286</v>
      </c>
      <c r="AV17" s="423">
        <v>140271</v>
      </c>
      <c r="AW17" s="532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7">O17-C17</f>
        <v>8629</v>
      </c>
      <c r="BJ17" s="131">
        <f t="shared" si="7"/>
        <v>-703</v>
      </c>
      <c r="BK17" s="131">
        <f t="shared" si="7"/>
        <v>-4781</v>
      </c>
      <c r="BL17" s="131">
        <f t="shared" si="7"/>
        <v>-5212</v>
      </c>
      <c r="BM17" s="131">
        <f t="shared" si="7"/>
        <v>-7400</v>
      </c>
      <c r="BN17" s="131">
        <f t="shared" si="7"/>
        <v>-7289</v>
      </c>
      <c r="BO17" s="131">
        <f t="shared" si="7"/>
        <v>1022</v>
      </c>
      <c r="BP17" s="131">
        <f t="shared" si="7"/>
        <v>4318</v>
      </c>
      <c r="BQ17" s="131">
        <f t="shared" si="7"/>
        <v>10129</v>
      </c>
      <c r="BR17" s="155">
        <f t="shared" si="7"/>
        <v>-1407</v>
      </c>
    </row>
    <row r="18" spans="1:70" x14ac:dyDescent="0.35">
      <c r="A18" s="3"/>
      <c r="B18" s="27" t="s">
        <v>42</v>
      </c>
      <c r="C18" s="384">
        <v>42265</v>
      </c>
      <c r="D18" s="178">
        <v>43223</v>
      </c>
      <c r="E18" s="178">
        <v>42442</v>
      </c>
      <c r="F18" s="178">
        <v>42601</v>
      </c>
      <c r="G18" s="178">
        <v>42220</v>
      </c>
      <c r="H18" s="178">
        <v>42216</v>
      </c>
      <c r="I18" s="178">
        <v>41866</v>
      </c>
      <c r="J18" s="178">
        <v>42091</v>
      </c>
      <c r="K18" s="178">
        <v>41197</v>
      </c>
      <c r="L18" s="178">
        <v>42237</v>
      </c>
      <c r="M18" s="178">
        <v>41243</v>
      </c>
      <c r="N18" s="385">
        <v>40933</v>
      </c>
      <c r="O18" s="179">
        <v>42627</v>
      </c>
      <c r="P18" s="184">
        <v>41816</v>
      </c>
      <c r="Q18" s="123">
        <v>38807</v>
      </c>
      <c r="R18" s="123">
        <v>38583</v>
      </c>
      <c r="S18" s="123">
        <v>39364</v>
      </c>
      <c r="T18" s="184">
        <v>39283</v>
      </c>
      <c r="U18" s="123">
        <v>40507</v>
      </c>
      <c r="V18" s="124">
        <v>41640</v>
      </c>
      <c r="W18" s="124">
        <v>41322</v>
      </c>
      <c r="X18" s="288">
        <v>42026</v>
      </c>
      <c r="Y18" s="439">
        <v>40797</v>
      </c>
      <c r="Z18" s="423">
        <f>+Z25+Z32+Z39</f>
        <v>42265</v>
      </c>
      <c r="AA18" s="423">
        <v>40962</v>
      </c>
      <c r="AB18" s="423">
        <v>40274</v>
      </c>
      <c r="AC18" s="423">
        <v>41180</v>
      </c>
      <c r="AD18" s="184">
        <f>+AD25+AD32+AD39</f>
        <v>41997</v>
      </c>
      <c r="AE18" s="423">
        <v>42260</v>
      </c>
      <c r="AF18" s="184">
        <f>+AF25+AF32+AF39</f>
        <v>42062</v>
      </c>
      <c r="AG18" s="423">
        <v>42021</v>
      </c>
      <c r="AH18" s="423">
        <v>42905</v>
      </c>
      <c r="AI18" s="184">
        <f t="shared" si="4"/>
        <v>40431</v>
      </c>
      <c r="AJ18" s="423">
        <v>41298</v>
      </c>
      <c r="AK18" s="470">
        <v>38619</v>
      </c>
      <c r="AL18" s="423">
        <v>38681</v>
      </c>
      <c r="AM18" s="423">
        <f t="shared" si="5"/>
        <v>39534</v>
      </c>
      <c r="AN18" s="423">
        <v>39776</v>
      </c>
      <c r="AO18" s="423">
        <v>41262</v>
      </c>
      <c r="AP18" s="423">
        <v>41737</v>
      </c>
      <c r="AQ18" s="184">
        <f t="shared" si="6"/>
        <v>40502</v>
      </c>
      <c r="AR18" s="423">
        <v>40712</v>
      </c>
      <c r="AS18" s="423">
        <v>42194</v>
      </c>
      <c r="AT18" s="423">
        <v>41889</v>
      </c>
      <c r="AU18" s="423">
        <v>42252</v>
      </c>
      <c r="AV18" s="423">
        <v>41992</v>
      </c>
      <c r="AW18" s="532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7"/>
        <v>362</v>
      </c>
      <c r="BJ18" s="131">
        <f t="shared" si="7"/>
        <v>-1407</v>
      </c>
      <c r="BK18" s="131">
        <f t="shared" si="7"/>
        <v>-3635</v>
      </c>
      <c r="BL18" s="131">
        <f t="shared" si="7"/>
        <v>-4018</v>
      </c>
      <c r="BM18" s="131">
        <f t="shared" si="7"/>
        <v>-2856</v>
      </c>
      <c r="BN18" s="131">
        <f t="shared" si="7"/>
        <v>-2933</v>
      </c>
      <c r="BO18" s="131">
        <f t="shared" si="7"/>
        <v>-1359</v>
      </c>
      <c r="BP18" s="131">
        <f t="shared" si="7"/>
        <v>-451</v>
      </c>
      <c r="BQ18" s="131">
        <f t="shared" si="7"/>
        <v>125</v>
      </c>
      <c r="BR18" s="155">
        <f t="shared" si="7"/>
        <v>-211</v>
      </c>
    </row>
    <row r="19" spans="1:70" x14ac:dyDescent="0.35">
      <c r="A19" s="3"/>
      <c r="B19" s="27" t="s">
        <v>57</v>
      </c>
      <c r="C19" s="384">
        <v>30112</v>
      </c>
      <c r="D19" s="178">
        <v>28143</v>
      </c>
      <c r="E19" s="178">
        <v>27892</v>
      </c>
      <c r="F19" s="178">
        <v>26977</v>
      </c>
      <c r="G19" s="178">
        <v>28257</v>
      </c>
      <c r="H19" s="178">
        <v>27955</v>
      </c>
      <c r="I19" s="178">
        <v>26828</v>
      </c>
      <c r="J19" s="178">
        <v>26287</v>
      </c>
      <c r="K19" s="178">
        <v>28692</v>
      </c>
      <c r="L19" s="178">
        <v>28369</v>
      </c>
      <c r="M19" s="178">
        <v>25157</v>
      </c>
      <c r="N19" s="385">
        <v>26199</v>
      </c>
      <c r="O19" s="179">
        <v>32823</v>
      </c>
      <c r="P19" s="184">
        <v>37413</v>
      </c>
      <c r="Q19" s="123">
        <v>32105</v>
      </c>
      <c r="R19" s="123">
        <v>30371</v>
      </c>
      <c r="S19" s="123">
        <v>29779</v>
      </c>
      <c r="T19" s="184">
        <v>30966</v>
      </c>
      <c r="U19" s="123">
        <v>29172</v>
      </c>
      <c r="V19" s="124">
        <v>28208</v>
      </c>
      <c r="W19" s="124">
        <v>27598</v>
      </c>
      <c r="X19" s="288">
        <v>29393</v>
      </c>
      <c r="Y19" s="439">
        <v>29912</v>
      </c>
      <c r="Z19" s="423">
        <f>+Z26+Z33+Z40</f>
        <v>28213</v>
      </c>
      <c r="AA19" s="423">
        <v>25573</v>
      </c>
      <c r="AB19" s="423">
        <v>24623</v>
      </c>
      <c r="AC19" s="423">
        <v>29043</v>
      </c>
      <c r="AD19" s="184">
        <f>+AD26+AD33+AD40</f>
        <v>28131</v>
      </c>
      <c r="AE19" s="423">
        <v>26089</v>
      </c>
      <c r="AF19" s="184">
        <f>+AF26+AF33+AF40</f>
        <v>26696</v>
      </c>
      <c r="AG19" s="423">
        <v>28703</v>
      </c>
      <c r="AH19" s="423">
        <v>27201</v>
      </c>
      <c r="AI19" s="184">
        <f t="shared" si="4"/>
        <v>31814</v>
      </c>
      <c r="AJ19" s="423">
        <v>29157</v>
      </c>
      <c r="AK19" s="470">
        <v>32550</v>
      </c>
      <c r="AL19" s="423">
        <v>31042</v>
      </c>
      <c r="AM19" s="423">
        <f t="shared" si="5"/>
        <v>28247</v>
      </c>
      <c r="AN19" s="423">
        <v>25180</v>
      </c>
      <c r="AO19" s="423">
        <v>25589</v>
      </c>
      <c r="AP19" s="423">
        <v>25683</v>
      </c>
      <c r="AQ19" s="184">
        <f t="shared" si="6"/>
        <v>25617</v>
      </c>
      <c r="AR19" s="423">
        <v>26954</v>
      </c>
      <c r="AS19" s="423">
        <v>26377</v>
      </c>
      <c r="AT19" s="423">
        <v>27578</v>
      </c>
      <c r="AU19" s="423">
        <v>26478</v>
      </c>
      <c r="AV19" s="423">
        <v>23729</v>
      </c>
      <c r="AW19" s="532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7"/>
        <v>2711</v>
      </c>
      <c r="BJ19" s="131">
        <f t="shared" si="7"/>
        <v>9270</v>
      </c>
      <c r="BK19" s="131">
        <f t="shared" si="7"/>
        <v>4213</v>
      </c>
      <c r="BL19" s="131">
        <f t="shared" si="7"/>
        <v>3394</v>
      </c>
      <c r="BM19" s="131">
        <f t="shared" si="7"/>
        <v>1522</v>
      </c>
      <c r="BN19" s="131">
        <f t="shared" si="7"/>
        <v>3011</v>
      </c>
      <c r="BO19" s="131">
        <f t="shared" si="7"/>
        <v>2344</v>
      </c>
      <c r="BP19" s="131">
        <f t="shared" si="7"/>
        <v>1921</v>
      </c>
      <c r="BQ19" s="131">
        <f t="shared" si="7"/>
        <v>-1094</v>
      </c>
      <c r="BR19" s="155">
        <f t="shared" si="7"/>
        <v>1024</v>
      </c>
    </row>
    <row r="20" spans="1:70" x14ac:dyDescent="0.35">
      <c r="A20" s="3"/>
      <c r="B20" s="27" t="s">
        <v>58</v>
      </c>
      <c r="C20" s="384">
        <v>0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0</v>
      </c>
      <c r="M20" s="178">
        <v>0</v>
      </c>
      <c r="N20" s="385">
        <v>0</v>
      </c>
      <c r="O20" s="179">
        <v>0</v>
      </c>
      <c r="P20" s="123">
        <v>0</v>
      </c>
      <c r="Q20" s="123">
        <v>0</v>
      </c>
      <c r="R20" s="123">
        <v>0</v>
      </c>
      <c r="S20" s="123">
        <v>0</v>
      </c>
      <c r="T20" s="184">
        <v>0</v>
      </c>
      <c r="U20" s="123">
        <v>0</v>
      </c>
      <c r="V20" s="124">
        <v>0</v>
      </c>
      <c r="W20" s="124">
        <v>0</v>
      </c>
      <c r="X20" s="124">
        <v>0</v>
      </c>
      <c r="Y20" s="380">
        <v>0</v>
      </c>
      <c r="Z20" s="423">
        <f>+Z27+Z34+Z41</f>
        <v>0</v>
      </c>
      <c r="AA20" s="423">
        <v>0</v>
      </c>
      <c r="AB20" s="423">
        <v>0</v>
      </c>
      <c r="AC20" s="423">
        <v>0</v>
      </c>
      <c r="AD20" s="184">
        <f>+AD27+AD34+AD41</f>
        <v>0</v>
      </c>
      <c r="AE20" s="423">
        <v>0</v>
      </c>
      <c r="AF20" s="184">
        <f>+AF27+AF34+AF41</f>
        <v>0</v>
      </c>
      <c r="AG20" s="423">
        <v>0</v>
      </c>
      <c r="AH20" s="423">
        <v>0</v>
      </c>
      <c r="AI20" s="184">
        <f t="shared" si="4"/>
        <v>0</v>
      </c>
      <c r="AJ20" s="423">
        <v>0</v>
      </c>
      <c r="AK20" s="470">
        <v>0</v>
      </c>
      <c r="AL20" s="423">
        <v>0</v>
      </c>
      <c r="AM20" s="423">
        <f t="shared" si="5"/>
        <v>0</v>
      </c>
      <c r="AN20" s="423">
        <v>0</v>
      </c>
      <c r="AO20" s="423">
        <v>0</v>
      </c>
      <c r="AP20" s="423">
        <v>0</v>
      </c>
      <c r="AQ20" s="184">
        <f t="shared" si="6"/>
        <v>0</v>
      </c>
      <c r="AR20" s="423">
        <v>0</v>
      </c>
      <c r="AS20" s="423">
        <v>0</v>
      </c>
      <c r="AT20" s="423">
        <v>0</v>
      </c>
      <c r="AU20" s="423">
        <v>0</v>
      </c>
      <c r="AV20" s="423">
        <v>0</v>
      </c>
      <c r="AW20" s="532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7"/>
        <v>0</v>
      </c>
      <c r="BJ20" s="131">
        <f t="shared" si="7"/>
        <v>0</v>
      </c>
      <c r="BK20" s="131">
        <f t="shared" si="7"/>
        <v>0</v>
      </c>
      <c r="BL20" s="131">
        <f t="shared" si="7"/>
        <v>0</v>
      </c>
      <c r="BM20" s="131">
        <f t="shared" si="7"/>
        <v>0</v>
      </c>
      <c r="BN20" s="131">
        <f t="shared" si="7"/>
        <v>0</v>
      </c>
      <c r="BO20" s="131">
        <f t="shared" si="7"/>
        <v>0</v>
      </c>
      <c r="BP20" s="131">
        <f t="shared" si="7"/>
        <v>0</v>
      </c>
      <c r="BQ20" s="131">
        <f t="shared" si="7"/>
        <v>0</v>
      </c>
      <c r="BR20" s="155">
        <f t="shared" si="7"/>
        <v>0</v>
      </c>
    </row>
    <row r="21" spans="1:70" x14ac:dyDescent="0.35">
      <c r="A21" s="3"/>
      <c r="B21" s="27" t="s">
        <v>59</v>
      </c>
      <c r="C21" s="384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385">
        <v>0</v>
      </c>
      <c r="O21" s="179">
        <v>0</v>
      </c>
      <c r="P21" s="123">
        <v>0</v>
      </c>
      <c r="Q21" s="123">
        <v>0</v>
      </c>
      <c r="R21" s="123">
        <v>0</v>
      </c>
      <c r="S21" s="123">
        <v>0</v>
      </c>
      <c r="T21" s="184">
        <v>0</v>
      </c>
      <c r="U21" s="123">
        <v>0</v>
      </c>
      <c r="V21" s="124">
        <v>0</v>
      </c>
      <c r="W21" s="124">
        <v>0</v>
      </c>
      <c r="X21" s="124">
        <v>0</v>
      </c>
      <c r="Y21" s="380">
        <v>0</v>
      </c>
      <c r="Z21" s="423">
        <f>+Z28+Z35+Z42</f>
        <v>0</v>
      </c>
      <c r="AA21" s="423">
        <v>0</v>
      </c>
      <c r="AB21" s="423">
        <v>0</v>
      </c>
      <c r="AC21" s="423">
        <v>0</v>
      </c>
      <c r="AD21" s="184">
        <f>+AD28+AD35+AD42</f>
        <v>0</v>
      </c>
      <c r="AE21" s="423">
        <v>0</v>
      </c>
      <c r="AF21" s="184">
        <f>+AF28+AF35+AF42</f>
        <v>0</v>
      </c>
      <c r="AG21" s="423">
        <v>0</v>
      </c>
      <c r="AH21" s="423">
        <v>0</v>
      </c>
      <c r="AI21" s="184">
        <f t="shared" si="4"/>
        <v>0</v>
      </c>
      <c r="AJ21" s="423">
        <v>0</v>
      </c>
      <c r="AK21" s="470">
        <v>0</v>
      </c>
      <c r="AL21" s="423">
        <v>0</v>
      </c>
      <c r="AM21" s="423">
        <f t="shared" si="5"/>
        <v>0</v>
      </c>
      <c r="AN21" s="423">
        <v>0</v>
      </c>
      <c r="AO21" s="423">
        <v>0</v>
      </c>
      <c r="AP21" s="423">
        <v>0</v>
      </c>
      <c r="AQ21" s="184">
        <f t="shared" si="6"/>
        <v>0</v>
      </c>
      <c r="AR21" s="423">
        <v>0</v>
      </c>
      <c r="AS21" s="423">
        <v>0</v>
      </c>
      <c r="AT21" s="423">
        <v>0</v>
      </c>
      <c r="AU21" s="423">
        <v>0</v>
      </c>
      <c r="AV21" s="423">
        <v>0</v>
      </c>
      <c r="AW21" s="532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7"/>
        <v>0</v>
      </c>
      <c r="BJ21" s="131">
        <f t="shared" si="7"/>
        <v>0</v>
      </c>
      <c r="BK21" s="131">
        <f t="shared" si="7"/>
        <v>0</v>
      </c>
      <c r="BL21" s="131">
        <f t="shared" si="7"/>
        <v>0</v>
      </c>
      <c r="BM21" s="131">
        <f t="shared" si="7"/>
        <v>0</v>
      </c>
      <c r="BN21" s="131">
        <f t="shared" si="7"/>
        <v>0</v>
      </c>
      <c r="BO21" s="131">
        <f t="shared" si="7"/>
        <v>0</v>
      </c>
      <c r="BP21" s="131">
        <f t="shared" si="7"/>
        <v>0</v>
      </c>
      <c r="BQ21" s="131">
        <f t="shared" si="7"/>
        <v>0</v>
      </c>
      <c r="BR21" s="155">
        <f t="shared" si="7"/>
        <v>0</v>
      </c>
    </row>
    <row r="22" spans="1:70" x14ac:dyDescent="0.35">
      <c r="B22" s="27" t="s">
        <v>46</v>
      </c>
      <c r="C22" s="386">
        <v>224684</v>
      </c>
      <c r="D22" s="180">
        <v>226652</v>
      </c>
      <c r="E22" s="180">
        <v>223365</v>
      </c>
      <c r="F22" s="180">
        <v>223968</v>
      </c>
      <c r="G22" s="180">
        <v>226331</v>
      </c>
      <c r="H22" s="180">
        <v>232879</v>
      </c>
      <c r="I22" s="180">
        <v>235982</v>
      </c>
      <c r="J22" s="180">
        <v>229501</v>
      </c>
      <c r="K22" s="180">
        <v>221187</v>
      </c>
      <c r="L22" s="180">
        <v>227513</v>
      </c>
      <c r="M22" s="180">
        <v>207853</v>
      </c>
      <c r="N22" s="387">
        <v>213346</v>
      </c>
      <c r="O22" s="181">
        <v>236386</v>
      </c>
      <c r="P22" s="133">
        <v>233812</v>
      </c>
      <c r="Q22" s="133">
        <v>219162</v>
      </c>
      <c r="R22" s="133">
        <v>218132</v>
      </c>
      <c r="S22" s="133">
        <v>217597</v>
      </c>
      <c r="T22" s="229">
        <v>225668</v>
      </c>
      <c r="U22" s="133">
        <v>237989</v>
      </c>
      <c r="V22" s="134">
        <v>235289</v>
      </c>
      <c r="W22" s="134">
        <v>230347</v>
      </c>
      <c r="X22" s="288">
        <v>226919</v>
      </c>
      <c r="Y22" s="439">
        <v>220314</v>
      </c>
      <c r="Z22" s="425">
        <f>SUM(Z17:Z21)</f>
        <v>224559</v>
      </c>
      <c r="AA22" s="425">
        <v>213707</v>
      </c>
      <c r="AB22" s="425">
        <v>206493</v>
      </c>
      <c r="AC22" s="425">
        <v>216305</v>
      </c>
      <c r="AD22" s="229">
        <f>SUM(AD17:AD21)</f>
        <v>220194</v>
      </c>
      <c r="AE22" s="425">
        <v>219661</v>
      </c>
      <c r="AF22" s="229">
        <f>SUM(AF17:AF21)</f>
        <v>226953</v>
      </c>
      <c r="AG22" s="425">
        <v>236666</v>
      </c>
      <c r="AH22" s="425">
        <v>229109</v>
      </c>
      <c r="AI22" s="229">
        <f t="shared" ref="AI22" si="8">SUM(AI17:AI21)</f>
        <v>225117</v>
      </c>
      <c r="AJ22" s="425">
        <v>220397</v>
      </c>
      <c r="AK22" s="472">
        <v>212308</v>
      </c>
      <c r="AL22" s="425">
        <v>212877</v>
      </c>
      <c r="AM22" s="425">
        <f t="shared" ref="AM22" si="9">SUM(AM17:AM21)</f>
        <v>209004</v>
      </c>
      <c r="AN22" s="425">
        <v>203936</v>
      </c>
      <c r="AO22" s="425">
        <v>211261</v>
      </c>
      <c r="AP22" s="425">
        <v>210117</v>
      </c>
      <c r="AQ22" s="229">
        <f t="shared" ref="AQ22" si="10">SUM(AQ17:AQ21)</f>
        <v>201330</v>
      </c>
      <c r="AR22" s="425">
        <v>214474</v>
      </c>
      <c r="AS22" s="425">
        <v>230933</v>
      </c>
      <c r="AT22" s="425">
        <v>225937</v>
      </c>
      <c r="AU22" s="425">
        <v>215016</v>
      </c>
      <c r="AV22" s="425">
        <v>205992</v>
      </c>
      <c r="AW22" s="532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7"/>
        <v>11702</v>
      </c>
      <c r="BJ22" s="131">
        <f t="shared" si="7"/>
        <v>7160</v>
      </c>
      <c r="BK22" s="131">
        <f t="shared" si="7"/>
        <v>-4203</v>
      </c>
      <c r="BL22" s="131">
        <f t="shared" si="7"/>
        <v>-5836</v>
      </c>
      <c r="BM22" s="131">
        <f t="shared" si="7"/>
        <v>-8734</v>
      </c>
      <c r="BN22" s="131">
        <f t="shared" si="7"/>
        <v>-7211</v>
      </c>
      <c r="BO22" s="131">
        <f t="shared" si="7"/>
        <v>2007</v>
      </c>
      <c r="BP22" s="131">
        <f t="shared" si="7"/>
        <v>5788</v>
      </c>
      <c r="BQ22" s="131">
        <f t="shared" si="7"/>
        <v>9160</v>
      </c>
      <c r="BR22" s="155">
        <f t="shared" si="7"/>
        <v>-594</v>
      </c>
    </row>
    <row r="23" spans="1:70" x14ac:dyDescent="0.35">
      <c r="A23" s="3">
        <v>3</v>
      </c>
      <c r="B23" s="34" t="s">
        <v>21</v>
      </c>
      <c r="C23" s="384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385"/>
      <c r="O23" s="177"/>
      <c r="P23" s="130"/>
      <c r="Q23" s="130"/>
      <c r="R23" s="130"/>
      <c r="S23" s="130"/>
      <c r="T23" s="130"/>
      <c r="U23" s="123"/>
      <c r="V23" s="124"/>
      <c r="W23" s="124"/>
      <c r="X23" s="288"/>
      <c r="Y23" s="439"/>
      <c r="Z23" s="125"/>
      <c r="AA23" s="423"/>
      <c r="AB23" s="423"/>
      <c r="AC23" s="423"/>
      <c r="AD23" s="234"/>
      <c r="AE23" s="427"/>
      <c r="AF23" s="234"/>
      <c r="AG23" s="427"/>
      <c r="AH23" s="427"/>
      <c r="AI23" s="184"/>
      <c r="AJ23" s="423"/>
      <c r="AK23" s="470"/>
      <c r="AL23" s="423"/>
      <c r="AM23" s="427"/>
      <c r="AN23" s="423"/>
      <c r="AO23" s="423"/>
      <c r="AP23" s="423"/>
      <c r="AQ23" s="234"/>
      <c r="AR23" s="423"/>
      <c r="AS23" s="423"/>
      <c r="AT23" s="423"/>
      <c r="AU23" s="423"/>
      <c r="AV23" s="423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35">
      <c r="B24" s="27" t="s">
        <v>41</v>
      </c>
      <c r="C24" s="384">
        <v>72432</v>
      </c>
      <c r="D24" s="178">
        <v>72506</v>
      </c>
      <c r="E24" s="178">
        <v>69193</v>
      </c>
      <c r="F24" s="178">
        <v>66537</v>
      </c>
      <c r="G24" s="178">
        <v>68438</v>
      </c>
      <c r="H24" s="178">
        <v>76974</v>
      </c>
      <c r="I24" s="178">
        <v>76621</v>
      </c>
      <c r="J24" s="178">
        <v>76265</v>
      </c>
      <c r="K24" s="178">
        <v>66713</v>
      </c>
      <c r="L24" s="178">
        <v>69261</v>
      </c>
      <c r="M24" s="178">
        <v>63143</v>
      </c>
      <c r="N24" s="385">
        <v>69918</v>
      </c>
      <c r="O24" s="179">
        <v>74162</v>
      </c>
      <c r="P24" s="184">
        <v>58897</v>
      </c>
      <c r="Q24" s="123">
        <v>51251</v>
      </c>
      <c r="R24" s="123">
        <v>50215</v>
      </c>
      <c r="S24" s="123">
        <v>50379</v>
      </c>
      <c r="T24" s="184">
        <v>56278</v>
      </c>
      <c r="U24" s="123">
        <v>58233</v>
      </c>
      <c r="V24" s="124">
        <v>54675</v>
      </c>
      <c r="W24" s="124">
        <v>50021</v>
      </c>
      <c r="X24" s="288">
        <v>46711</v>
      </c>
      <c r="Y24" s="439">
        <v>48055</v>
      </c>
      <c r="Z24" s="423">
        <v>53246</v>
      </c>
      <c r="AA24" s="423">
        <v>48884</v>
      </c>
      <c r="AB24" s="423">
        <v>45254</v>
      </c>
      <c r="AC24" s="423">
        <v>51448</v>
      </c>
      <c r="AD24" s="184">
        <v>48997</v>
      </c>
      <c r="AE24" s="423">
        <v>50558</v>
      </c>
      <c r="AF24" s="184">
        <v>56986</v>
      </c>
      <c r="AG24" s="423">
        <v>59475</v>
      </c>
      <c r="AH24" s="423">
        <v>61527</v>
      </c>
      <c r="AI24" s="184">
        <v>57962</v>
      </c>
      <c r="AJ24" s="423">
        <v>59511</v>
      </c>
      <c r="AK24" s="470">
        <v>59021</v>
      </c>
      <c r="AL24" s="423">
        <v>63784</v>
      </c>
      <c r="AM24" s="423">
        <v>63923</v>
      </c>
      <c r="AN24" s="423">
        <v>58698</v>
      </c>
      <c r="AO24" s="423">
        <v>53287</v>
      </c>
      <c r="AP24" s="423">
        <v>50987</v>
      </c>
      <c r="AQ24" s="184">
        <v>54987</v>
      </c>
      <c r="AR24" s="423">
        <v>64392</v>
      </c>
      <c r="AS24" s="423">
        <v>70203</v>
      </c>
      <c r="AT24" s="423">
        <v>69051</v>
      </c>
      <c r="AU24" s="423">
        <v>58380</v>
      </c>
      <c r="AV24" s="423">
        <v>54024</v>
      </c>
      <c r="AW24" s="532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11">O24-C24</f>
        <v>1730</v>
      </c>
      <c r="BJ24" s="131">
        <f t="shared" si="11"/>
        <v>-13609</v>
      </c>
      <c r="BK24" s="131">
        <f t="shared" si="11"/>
        <v>-17942</v>
      </c>
      <c r="BL24" s="131">
        <f t="shared" si="11"/>
        <v>-16322</v>
      </c>
      <c r="BM24" s="131">
        <f t="shared" si="11"/>
        <v>-18059</v>
      </c>
      <c r="BN24" s="131">
        <f t="shared" si="11"/>
        <v>-20696</v>
      </c>
      <c r="BO24" s="131">
        <f t="shared" si="11"/>
        <v>-18388</v>
      </c>
      <c r="BP24" s="131">
        <f t="shared" si="11"/>
        <v>-21590</v>
      </c>
      <c r="BQ24" s="131">
        <f t="shared" si="11"/>
        <v>-16692</v>
      </c>
      <c r="BR24" s="155">
        <f t="shared" si="11"/>
        <v>-22550</v>
      </c>
    </row>
    <row r="25" spans="1:70" x14ac:dyDescent="0.35">
      <c r="B25" s="27" t="s">
        <v>42</v>
      </c>
      <c r="C25" s="384">
        <v>7876</v>
      </c>
      <c r="D25" s="178">
        <v>8978</v>
      </c>
      <c r="E25" s="178">
        <v>9322</v>
      </c>
      <c r="F25" s="178">
        <v>9475</v>
      </c>
      <c r="G25" s="178">
        <v>9360</v>
      </c>
      <c r="H25" s="178">
        <v>10700</v>
      </c>
      <c r="I25" s="178">
        <v>10835</v>
      </c>
      <c r="J25" s="178">
        <v>10587</v>
      </c>
      <c r="K25" s="178">
        <v>9289</v>
      </c>
      <c r="L25" s="178">
        <v>8726</v>
      </c>
      <c r="M25" s="178">
        <v>7848</v>
      </c>
      <c r="N25" s="385">
        <v>8268</v>
      </c>
      <c r="O25" s="179">
        <v>8706</v>
      </c>
      <c r="P25" s="184">
        <v>7806</v>
      </c>
      <c r="Q25" s="123">
        <v>6580</v>
      </c>
      <c r="R25" s="123">
        <v>6994</v>
      </c>
      <c r="S25" s="123">
        <v>7093</v>
      </c>
      <c r="T25" s="184">
        <v>7786</v>
      </c>
      <c r="U25" s="123">
        <v>8017</v>
      </c>
      <c r="V25" s="124">
        <v>7443</v>
      </c>
      <c r="W25" s="124">
        <v>6598</v>
      </c>
      <c r="X25" s="288">
        <v>6789</v>
      </c>
      <c r="Y25" s="439">
        <v>6479</v>
      </c>
      <c r="Z25" s="423">
        <v>7649</v>
      </c>
      <c r="AA25" s="423">
        <v>7179</v>
      </c>
      <c r="AB25" s="423">
        <v>6864</v>
      </c>
      <c r="AC25" s="423">
        <v>7870</v>
      </c>
      <c r="AD25" s="184">
        <v>7785</v>
      </c>
      <c r="AE25" s="423">
        <v>7890</v>
      </c>
      <c r="AF25" s="184">
        <v>8268</v>
      </c>
      <c r="AG25" s="423">
        <v>8344</v>
      </c>
      <c r="AH25" s="423">
        <v>9173</v>
      </c>
      <c r="AI25" s="184">
        <v>7219</v>
      </c>
      <c r="AJ25" s="423">
        <v>7352</v>
      </c>
      <c r="AK25" s="470">
        <v>6520</v>
      </c>
      <c r="AL25" s="423">
        <v>7084</v>
      </c>
      <c r="AM25" s="423">
        <v>7846</v>
      </c>
      <c r="AN25" s="423">
        <v>7676</v>
      </c>
      <c r="AO25" s="423">
        <v>7974</v>
      </c>
      <c r="AP25" s="423">
        <v>7974</v>
      </c>
      <c r="AQ25" s="184">
        <v>8705</v>
      </c>
      <c r="AR25" s="423">
        <v>9565</v>
      </c>
      <c r="AS25" s="423">
        <v>10908</v>
      </c>
      <c r="AT25" s="423">
        <v>9920</v>
      </c>
      <c r="AU25" s="423">
        <v>8760</v>
      </c>
      <c r="AV25" s="423">
        <v>7653</v>
      </c>
      <c r="AW25" s="532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11"/>
        <v>830</v>
      </c>
      <c r="BJ25" s="131">
        <f t="shared" si="11"/>
        <v>-1172</v>
      </c>
      <c r="BK25" s="131">
        <f t="shared" si="11"/>
        <v>-2742</v>
      </c>
      <c r="BL25" s="131">
        <f t="shared" si="11"/>
        <v>-2481</v>
      </c>
      <c r="BM25" s="131">
        <f t="shared" si="11"/>
        <v>-2267</v>
      </c>
      <c r="BN25" s="131">
        <f t="shared" si="11"/>
        <v>-2914</v>
      </c>
      <c r="BO25" s="131">
        <f t="shared" si="11"/>
        <v>-2818</v>
      </c>
      <c r="BP25" s="131">
        <f t="shared" si="11"/>
        <v>-3144</v>
      </c>
      <c r="BQ25" s="131">
        <f t="shared" si="11"/>
        <v>-2691</v>
      </c>
      <c r="BR25" s="155">
        <f t="shared" si="11"/>
        <v>-1937</v>
      </c>
    </row>
    <row r="26" spans="1:70" x14ac:dyDescent="0.35">
      <c r="B26" s="27" t="s">
        <v>57</v>
      </c>
      <c r="C26" s="384">
        <v>14982</v>
      </c>
      <c r="D26" s="178">
        <v>13705</v>
      </c>
      <c r="E26" s="178">
        <v>13210</v>
      </c>
      <c r="F26" s="178">
        <v>12460</v>
      </c>
      <c r="G26" s="178">
        <v>14333</v>
      </c>
      <c r="H26" s="178">
        <v>13788</v>
      </c>
      <c r="I26" s="178">
        <v>12999</v>
      </c>
      <c r="J26" s="178">
        <v>12475</v>
      </c>
      <c r="K26" s="178">
        <v>15019</v>
      </c>
      <c r="L26" s="178">
        <v>14257</v>
      </c>
      <c r="M26" s="178">
        <v>11662</v>
      </c>
      <c r="N26" s="385">
        <v>12926</v>
      </c>
      <c r="O26" s="179">
        <v>17097</v>
      </c>
      <c r="P26" s="184">
        <v>17200</v>
      </c>
      <c r="Q26" s="123">
        <v>11192</v>
      </c>
      <c r="R26" s="123">
        <v>10904</v>
      </c>
      <c r="S26" s="123">
        <v>11193</v>
      </c>
      <c r="T26" s="184">
        <v>12863</v>
      </c>
      <c r="U26" s="123">
        <v>11644</v>
      </c>
      <c r="V26" s="124">
        <v>11516</v>
      </c>
      <c r="W26" s="124">
        <v>11224</v>
      </c>
      <c r="X26" s="288">
        <v>13447</v>
      </c>
      <c r="Y26" s="439">
        <v>14262</v>
      </c>
      <c r="Z26" s="423">
        <v>13328</v>
      </c>
      <c r="AA26" s="423">
        <v>11335</v>
      </c>
      <c r="AB26" s="423">
        <v>10795</v>
      </c>
      <c r="AC26" s="423">
        <v>15159</v>
      </c>
      <c r="AD26" s="184">
        <v>14122</v>
      </c>
      <c r="AE26" s="423">
        <v>12301</v>
      </c>
      <c r="AF26" s="184">
        <v>12894</v>
      </c>
      <c r="AG26" s="423">
        <v>14693</v>
      </c>
      <c r="AH26" s="423">
        <v>13418</v>
      </c>
      <c r="AI26" s="184">
        <v>17171</v>
      </c>
      <c r="AJ26" s="423">
        <v>14890</v>
      </c>
      <c r="AK26" s="470">
        <v>18162</v>
      </c>
      <c r="AL26" s="423">
        <v>16496</v>
      </c>
      <c r="AM26" s="423">
        <v>14098</v>
      </c>
      <c r="AN26" s="423">
        <v>11157</v>
      </c>
      <c r="AO26" s="423">
        <v>11263</v>
      </c>
      <c r="AP26" s="423">
        <v>11484</v>
      </c>
      <c r="AQ26" s="184">
        <v>11846</v>
      </c>
      <c r="AR26" s="423">
        <v>13353</v>
      </c>
      <c r="AS26" s="423">
        <v>12550</v>
      </c>
      <c r="AT26" s="423">
        <v>13552</v>
      </c>
      <c r="AU26" s="423">
        <v>12307</v>
      </c>
      <c r="AV26" s="423">
        <v>10653</v>
      </c>
      <c r="AW26" s="532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11"/>
        <v>2115</v>
      </c>
      <c r="BJ26" s="131">
        <f t="shared" si="11"/>
        <v>3495</v>
      </c>
      <c r="BK26" s="131">
        <f t="shared" si="11"/>
        <v>-2018</v>
      </c>
      <c r="BL26" s="131">
        <f t="shared" si="11"/>
        <v>-1556</v>
      </c>
      <c r="BM26" s="131">
        <f t="shared" si="11"/>
        <v>-3140</v>
      </c>
      <c r="BN26" s="131">
        <f t="shared" si="11"/>
        <v>-925</v>
      </c>
      <c r="BO26" s="131">
        <f t="shared" si="11"/>
        <v>-1355</v>
      </c>
      <c r="BP26" s="131">
        <f t="shared" si="11"/>
        <v>-959</v>
      </c>
      <c r="BQ26" s="131">
        <f t="shared" si="11"/>
        <v>-3795</v>
      </c>
      <c r="BR26" s="155">
        <f t="shared" si="11"/>
        <v>-810</v>
      </c>
    </row>
    <row r="27" spans="1:70" x14ac:dyDescent="0.35">
      <c r="B27" s="27" t="s">
        <v>58</v>
      </c>
      <c r="C27" s="384">
        <v>0</v>
      </c>
      <c r="D27" s="178">
        <v>0</v>
      </c>
      <c r="E27" s="178">
        <v>0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78">
        <v>0</v>
      </c>
      <c r="L27" s="178">
        <v>0</v>
      </c>
      <c r="M27" s="178">
        <v>0</v>
      </c>
      <c r="N27" s="385">
        <v>0</v>
      </c>
      <c r="O27" s="179">
        <v>0</v>
      </c>
      <c r="P27" s="123">
        <v>0</v>
      </c>
      <c r="Q27" s="123">
        <v>0</v>
      </c>
      <c r="R27" s="123">
        <v>0</v>
      </c>
      <c r="S27" s="123">
        <v>0</v>
      </c>
      <c r="T27" s="184">
        <v>0</v>
      </c>
      <c r="U27" s="123">
        <v>0</v>
      </c>
      <c r="V27" s="124">
        <v>0</v>
      </c>
      <c r="W27" s="124">
        <v>0</v>
      </c>
      <c r="X27" s="124">
        <v>0</v>
      </c>
      <c r="Y27" s="380">
        <v>0</v>
      </c>
      <c r="Z27" s="423">
        <v>0</v>
      </c>
      <c r="AA27" s="423">
        <v>0</v>
      </c>
      <c r="AB27" s="423">
        <v>0</v>
      </c>
      <c r="AC27" s="423">
        <v>0</v>
      </c>
      <c r="AD27" s="184">
        <v>0</v>
      </c>
      <c r="AE27" s="423">
        <v>0</v>
      </c>
      <c r="AF27" s="184">
        <v>0</v>
      </c>
      <c r="AG27" s="423">
        <v>0</v>
      </c>
      <c r="AH27" s="423">
        <v>0</v>
      </c>
      <c r="AI27" s="184">
        <v>0</v>
      </c>
      <c r="AJ27" s="423">
        <v>0</v>
      </c>
      <c r="AK27" s="470">
        <v>0</v>
      </c>
      <c r="AL27" s="423">
        <v>0</v>
      </c>
      <c r="AM27" s="423">
        <v>0</v>
      </c>
      <c r="AN27" s="423">
        <v>0</v>
      </c>
      <c r="AO27" s="423">
        <v>0</v>
      </c>
      <c r="AP27" s="423">
        <v>0</v>
      </c>
      <c r="AQ27" s="184">
        <v>0</v>
      </c>
      <c r="AR27" s="423">
        <v>0</v>
      </c>
      <c r="AS27" s="423">
        <v>0</v>
      </c>
      <c r="AT27" s="423">
        <v>0</v>
      </c>
      <c r="AU27" s="423">
        <v>0</v>
      </c>
      <c r="AV27" s="423">
        <v>0</v>
      </c>
      <c r="AW27" s="532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11"/>
        <v>0</v>
      </c>
      <c r="BJ27" s="131">
        <f t="shared" si="11"/>
        <v>0</v>
      </c>
      <c r="BK27" s="131">
        <f t="shared" si="11"/>
        <v>0</v>
      </c>
      <c r="BL27" s="131">
        <f t="shared" si="11"/>
        <v>0</v>
      </c>
      <c r="BM27" s="131">
        <f t="shared" si="11"/>
        <v>0</v>
      </c>
      <c r="BN27" s="131">
        <f t="shared" si="11"/>
        <v>0</v>
      </c>
      <c r="BO27" s="131">
        <f t="shared" si="11"/>
        <v>0</v>
      </c>
      <c r="BP27" s="131">
        <f t="shared" si="11"/>
        <v>0</v>
      </c>
      <c r="BQ27" s="131">
        <f t="shared" si="11"/>
        <v>0</v>
      </c>
      <c r="BR27" s="155">
        <f t="shared" si="11"/>
        <v>0</v>
      </c>
    </row>
    <row r="28" spans="1:70" x14ac:dyDescent="0.35">
      <c r="B28" s="27" t="s">
        <v>59</v>
      </c>
      <c r="C28" s="384">
        <v>0</v>
      </c>
      <c r="D28" s="178">
        <v>0</v>
      </c>
      <c r="E28" s="178">
        <v>0</v>
      </c>
      <c r="F28" s="178">
        <v>0</v>
      </c>
      <c r="G28" s="178">
        <v>0</v>
      </c>
      <c r="H28" s="178">
        <v>0</v>
      </c>
      <c r="I28" s="178">
        <v>0</v>
      </c>
      <c r="J28" s="178">
        <v>0</v>
      </c>
      <c r="K28" s="178">
        <v>0</v>
      </c>
      <c r="L28" s="178">
        <v>0</v>
      </c>
      <c r="M28" s="178">
        <v>0</v>
      </c>
      <c r="N28" s="385">
        <v>0</v>
      </c>
      <c r="O28" s="179">
        <v>0</v>
      </c>
      <c r="P28" s="123">
        <v>0</v>
      </c>
      <c r="Q28" s="123">
        <v>0</v>
      </c>
      <c r="R28" s="123">
        <v>0</v>
      </c>
      <c r="S28" s="123">
        <v>0</v>
      </c>
      <c r="T28" s="184">
        <v>0</v>
      </c>
      <c r="U28" s="123">
        <v>0</v>
      </c>
      <c r="V28" s="124">
        <v>0</v>
      </c>
      <c r="W28" s="124">
        <v>0</v>
      </c>
      <c r="X28" s="124">
        <v>0</v>
      </c>
      <c r="Y28" s="380">
        <v>0</v>
      </c>
      <c r="Z28" s="423">
        <v>0</v>
      </c>
      <c r="AA28" s="423">
        <v>0</v>
      </c>
      <c r="AB28" s="423">
        <v>0</v>
      </c>
      <c r="AC28" s="423">
        <v>0</v>
      </c>
      <c r="AD28" s="184">
        <v>0</v>
      </c>
      <c r="AE28" s="423">
        <v>0</v>
      </c>
      <c r="AF28" s="184">
        <v>0</v>
      </c>
      <c r="AG28" s="423">
        <v>0</v>
      </c>
      <c r="AH28" s="423">
        <v>0</v>
      </c>
      <c r="AI28" s="184">
        <v>0</v>
      </c>
      <c r="AJ28" s="423">
        <v>0</v>
      </c>
      <c r="AK28" s="470">
        <v>0</v>
      </c>
      <c r="AL28" s="423">
        <v>0</v>
      </c>
      <c r="AM28" s="423">
        <v>0</v>
      </c>
      <c r="AN28" s="423">
        <v>0</v>
      </c>
      <c r="AO28" s="423">
        <v>0</v>
      </c>
      <c r="AP28" s="423">
        <v>0</v>
      </c>
      <c r="AQ28" s="184">
        <v>0</v>
      </c>
      <c r="AR28" s="423">
        <v>0</v>
      </c>
      <c r="AS28" s="423">
        <v>0</v>
      </c>
      <c r="AT28" s="423">
        <v>0</v>
      </c>
      <c r="AU28" s="423">
        <v>0</v>
      </c>
      <c r="AV28" s="423">
        <v>0</v>
      </c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1"/>
        <v>0</v>
      </c>
      <c r="BJ28" s="131">
        <f t="shared" si="11"/>
        <v>0</v>
      </c>
      <c r="BK28" s="131">
        <f t="shared" si="11"/>
        <v>0</v>
      </c>
      <c r="BL28" s="131">
        <f t="shared" si="11"/>
        <v>0</v>
      </c>
      <c r="BM28" s="131">
        <f t="shared" si="11"/>
        <v>0</v>
      </c>
      <c r="BN28" s="131">
        <f t="shared" si="11"/>
        <v>0</v>
      </c>
      <c r="BO28" s="131">
        <f t="shared" si="11"/>
        <v>0</v>
      </c>
      <c r="BP28" s="131">
        <f t="shared" si="11"/>
        <v>0</v>
      </c>
      <c r="BQ28" s="131">
        <f t="shared" si="11"/>
        <v>0</v>
      </c>
      <c r="BR28" s="155">
        <f t="shared" si="11"/>
        <v>0</v>
      </c>
    </row>
    <row r="29" spans="1:70" x14ac:dyDescent="0.35">
      <c r="B29" s="27" t="s">
        <v>46</v>
      </c>
      <c r="C29" s="386">
        <v>95290</v>
      </c>
      <c r="D29" s="180">
        <v>95189</v>
      </c>
      <c r="E29" s="180">
        <v>91725</v>
      </c>
      <c r="F29" s="180">
        <v>88472</v>
      </c>
      <c r="G29" s="180">
        <v>92131</v>
      </c>
      <c r="H29" s="180">
        <v>101462</v>
      </c>
      <c r="I29" s="180">
        <v>100455</v>
      </c>
      <c r="J29" s="180">
        <v>99327</v>
      </c>
      <c r="K29" s="180">
        <v>91021</v>
      </c>
      <c r="L29" s="180">
        <v>92244</v>
      </c>
      <c r="M29" s="180">
        <v>82653</v>
      </c>
      <c r="N29" s="387">
        <v>91112</v>
      </c>
      <c r="O29" s="181">
        <v>99965</v>
      </c>
      <c r="P29" s="133">
        <v>83903</v>
      </c>
      <c r="Q29" s="133">
        <v>69023</v>
      </c>
      <c r="R29" s="133">
        <v>68113</v>
      </c>
      <c r="S29" s="133">
        <v>68665</v>
      </c>
      <c r="T29" s="229">
        <f>SUM(T24:T28)</f>
        <v>76927</v>
      </c>
      <c r="U29" s="133">
        <v>77894</v>
      </c>
      <c r="V29" s="134">
        <v>73634</v>
      </c>
      <c r="W29" s="134">
        <v>67843</v>
      </c>
      <c r="X29" s="288">
        <v>66947</v>
      </c>
      <c r="Y29" s="439">
        <v>68796</v>
      </c>
      <c r="Z29" s="425">
        <f>SUM(Z24:Z28)</f>
        <v>74223</v>
      </c>
      <c r="AA29" s="425">
        <v>67398</v>
      </c>
      <c r="AB29" s="425">
        <v>62913</v>
      </c>
      <c r="AC29" s="425">
        <v>74477</v>
      </c>
      <c r="AD29" s="229">
        <f>SUM(AD24:AD28)</f>
        <v>70904</v>
      </c>
      <c r="AE29" s="425">
        <v>70749</v>
      </c>
      <c r="AF29" s="229">
        <f>SUM(AF24:AF28)</f>
        <v>78148</v>
      </c>
      <c r="AG29" s="425">
        <v>82512</v>
      </c>
      <c r="AH29" s="425">
        <v>84118</v>
      </c>
      <c r="AI29" s="229">
        <f t="shared" ref="AI29" si="12">SUM(AI24:AI28)</f>
        <v>82352</v>
      </c>
      <c r="AJ29" s="425">
        <v>81753</v>
      </c>
      <c r="AK29" s="472">
        <v>83703</v>
      </c>
      <c r="AL29" s="425">
        <v>87364</v>
      </c>
      <c r="AM29" s="425">
        <f t="shared" ref="AM29" si="13">SUM(AM24:AM28)</f>
        <v>85867</v>
      </c>
      <c r="AN29" s="425">
        <v>77531</v>
      </c>
      <c r="AO29" s="425">
        <v>72524</v>
      </c>
      <c r="AP29" s="425">
        <v>70445</v>
      </c>
      <c r="AQ29" s="229">
        <f t="shared" ref="AQ29" si="14">SUM(AQ24:AQ28)</f>
        <v>75538</v>
      </c>
      <c r="AR29" s="425">
        <v>87310</v>
      </c>
      <c r="AS29" s="425">
        <v>93661</v>
      </c>
      <c r="AT29" s="425">
        <v>92523</v>
      </c>
      <c r="AU29" s="425">
        <v>79447</v>
      </c>
      <c r="AV29" s="425">
        <v>72330</v>
      </c>
      <c r="AW29" s="532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11"/>
        <v>4675</v>
      </c>
      <c r="BJ29" s="131">
        <f t="shared" si="11"/>
        <v>-11286</v>
      </c>
      <c r="BK29" s="131">
        <f t="shared" si="11"/>
        <v>-22702</v>
      </c>
      <c r="BL29" s="131">
        <f t="shared" si="11"/>
        <v>-20359</v>
      </c>
      <c r="BM29" s="131">
        <f t="shared" si="11"/>
        <v>-23466</v>
      </c>
      <c r="BN29" s="131">
        <f t="shared" si="11"/>
        <v>-24535</v>
      </c>
      <c r="BO29" s="131">
        <f t="shared" si="11"/>
        <v>-22561</v>
      </c>
      <c r="BP29" s="131">
        <f t="shared" si="11"/>
        <v>-25693</v>
      </c>
      <c r="BQ29" s="131">
        <f t="shared" si="11"/>
        <v>-23178</v>
      </c>
      <c r="BR29" s="155">
        <f t="shared" si="11"/>
        <v>-25297</v>
      </c>
    </row>
    <row r="30" spans="1:70" x14ac:dyDescent="0.35">
      <c r="A30" s="3">
        <v>4</v>
      </c>
      <c r="B30" s="34" t="s">
        <v>22</v>
      </c>
      <c r="C30" s="384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385"/>
      <c r="O30" s="179"/>
      <c r="P30" s="123"/>
      <c r="Q30" s="123"/>
      <c r="R30" s="123"/>
      <c r="S30" s="123"/>
      <c r="T30" s="184"/>
      <c r="U30" s="123"/>
      <c r="V30" s="124"/>
      <c r="W30" s="124"/>
      <c r="X30" s="288"/>
      <c r="Y30" s="439"/>
      <c r="Z30" s="423"/>
      <c r="AA30" s="423"/>
      <c r="AB30" s="423"/>
      <c r="AC30" s="423"/>
      <c r="AD30" s="184"/>
      <c r="AE30" s="423"/>
      <c r="AF30" s="184"/>
      <c r="AG30" s="423"/>
      <c r="AH30" s="423"/>
      <c r="AI30" s="184"/>
      <c r="AJ30" s="423"/>
      <c r="AK30" s="470"/>
      <c r="AL30" s="423"/>
      <c r="AM30" s="423"/>
      <c r="AN30" s="423"/>
      <c r="AO30" s="423"/>
      <c r="AP30" s="423"/>
      <c r="AQ30" s="184"/>
      <c r="AR30" s="423"/>
      <c r="AS30" s="423"/>
      <c r="AT30" s="423"/>
      <c r="AU30" s="423"/>
      <c r="AV30" s="423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35">
      <c r="A31" s="3"/>
      <c r="B31" s="27" t="s">
        <v>41</v>
      </c>
      <c r="C31" s="384">
        <v>30969</v>
      </c>
      <c r="D31" s="178">
        <v>32856</v>
      </c>
      <c r="E31" s="178">
        <v>32542</v>
      </c>
      <c r="F31" s="178">
        <v>32008</v>
      </c>
      <c r="G31" s="178">
        <v>30041</v>
      </c>
      <c r="H31" s="178">
        <v>29705</v>
      </c>
      <c r="I31" s="178">
        <v>29165</v>
      </c>
      <c r="J31" s="178">
        <v>31499</v>
      </c>
      <c r="K31" s="178">
        <v>31187</v>
      </c>
      <c r="L31" s="178">
        <v>30824</v>
      </c>
      <c r="M31" s="178">
        <v>26785</v>
      </c>
      <c r="N31" s="385">
        <v>27148</v>
      </c>
      <c r="O31" s="179">
        <v>32582</v>
      </c>
      <c r="P31" s="184">
        <v>32579</v>
      </c>
      <c r="Q31" s="123">
        <v>26161</v>
      </c>
      <c r="R31" s="123">
        <v>22279</v>
      </c>
      <c r="S31" s="123">
        <v>20359</v>
      </c>
      <c r="T31" s="184">
        <v>19534</v>
      </c>
      <c r="U31" s="123">
        <v>22640</v>
      </c>
      <c r="V31" s="124">
        <v>26272</v>
      </c>
      <c r="W31" s="124">
        <v>24154</v>
      </c>
      <c r="X31" s="288">
        <v>20871</v>
      </c>
      <c r="Y31" s="439">
        <v>18614</v>
      </c>
      <c r="Z31" s="423">
        <v>19639</v>
      </c>
      <c r="AA31" s="423">
        <v>20095</v>
      </c>
      <c r="AB31" s="423">
        <v>20083</v>
      </c>
      <c r="AC31" s="423">
        <v>19475</v>
      </c>
      <c r="AD31" s="184">
        <v>22025</v>
      </c>
      <c r="AE31" s="423">
        <v>19691</v>
      </c>
      <c r="AF31" s="184">
        <v>21253</v>
      </c>
      <c r="AG31" s="423">
        <v>22327</v>
      </c>
      <c r="AH31" s="423">
        <v>23093</v>
      </c>
      <c r="AI31" s="184">
        <v>24866</v>
      </c>
      <c r="AJ31" s="423">
        <v>23018</v>
      </c>
      <c r="AK31" s="470">
        <v>21051</v>
      </c>
      <c r="AL31" s="423">
        <v>21847</v>
      </c>
      <c r="AM31" s="423">
        <v>22328</v>
      </c>
      <c r="AN31" s="423">
        <v>26059</v>
      </c>
      <c r="AO31" s="423">
        <v>28552</v>
      </c>
      <c r="AP31" s="423">
        <v>22801</v>
      </c>
      <c r="AQ31" s="184">
        <v>19660</v>
      </c>
      <c r="AR31" s="423">
        <v>21524</v>
      </c>
      <c r="AS31" s="423">
        <v>23475</v>
      </c>
      <c r="AT31" s="423">
        <v>26692</v>
      </c>
      <c r="AU31" s="423">
        <v>27152</v>
      </c>
      <c r="AV31" s="423">
        <v>24772</v>
      </c>
      <c r="AW31" s="532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15">O31-C31</f>
        <v>1613</v>
      </c>
      <c r="BJ31" s="131">
        <f t="shared" si="15"/>
        <v>-277</v>
      </c>
      <c r="BK31" s="131">
        <f t="shared" si="15"/>
        <v>-6381</v>
      </c>
      <c r="BL31" s="131">
        <f t="shared" si="15"/>
        <v>-9729</v>
      </c>
      <c r="BM31" s="131">
        <f t="shared" si="15"/>
        <v>-9682</v>
      </c>
      <c r="BN31" s="131">
        <f t="shared" si="15"/>
        <v>-10171</v>
      </c>
      <c r="BO31" s="131">
        <f t="shared" si="15"/>
        <v>-6525</v>
      </c>
      <c r="BP31" s="131">
        <f t="shared" si="15"/>
        <v>-5227</v>
      </c>
      <c r="BQ31" s="131">
        <f t="shared" si="15"/>
        <v>-7033</v>
      </c>
      <c r="BR31" s="155">
        <f t="shared" si="15"/>
        <v>-9953</v>
      </c>
    </row>
    <row r="32" spans="1:70" x14ac:dyDescent="0.35">
      <c r="A32" s="3"/>
      <c r="B32" s="27" t="s">
        <v>42</v>
      </c>
      <c r="C32" s="384">
        <v>4785</v>
      </c>
      <c r="D32" s="178">
        <v>5022</v>
      </c>
      <c r="E32" s="178">
        <v>6456</v>
      </c>
      <c r="F32" s="178">
        <v>6394</v>
      </c>
      <c r="G32" s="178">
        <v>6373</v>
      </c>
      <c r="H32" s="178">
        <v>6336</v>
      </c>
      <c r="I32" s="178">
        <v>6870</v>
      </c>
      <c r="J32" s="178">
        <v>7562</v>
      </c>
      <c r="K32" s="178">
        <v>7014</v>
      </c>
      <c r="L32" s="178">
        <v>6146</v>
      </c>
      <c r="M32" s="178">
        <v>5074</v>
      </c>
      <c r="N32" s="385">
        <v>4582</v>
      </c>
      <c r="O32" s="179">
        <v>5235</v>
      </c>
      <c r="P32" s="184">
        <v>5049</v>
      </c>
      <c r="Q32" s="123">
        <v>4147</v>
      </c>
      <c r="R32" s="123">
        <v>3832</v>
      </c>
      <c r="S32" s="123">
        <v>4177</v>
      </c>
      <c r="T32" s="184">
        <v>3901</v>
      </c>
      <c r="U32" s="123">
        <v>4463</v>
      </c>
      <c r="V32" s="124">
        <v>4992</v>
      </c>
      <c r="W32" s="124">
        <v>4314</v>
      </c>
      <c r="X32" s="288">
        <v>3839</v>
      </c>
      <c r="Y32" s="439">
        <v>3544</v>
      </c>
      <c r="Z32" s="423">
        <v>3809</v>
      </c>
      <c r="AA32" s="423">
        <v>4051</v>
      </c>
      <c r="AB32" s="423">
        <v>3997</v>
      </c>
      <c r="AC32" s="423">
        <v>3931</v>
      </c>
      <c r="AD32" s="184">
        <v>4493</v>
      </c>
      <c r="AE32" s="423">
        <v>4224</v>
      </c>
      <c r="AF32" s="184">
        <v>4305</v>
      </c>
      <c r="AG32" s="423">
        <v>4792</v>
      </c>
      <c r="AH32" s="423">
        <v>5131</v>
      </c>
      <c r="AI32" s="184">
        <v>5286</v>
      </c>
      <c r="AJ32" s="423">
        <v>4601</v>
      </c>
      <c r="AK32" s="470">
        <v>3917</v>
      </c>
      <c r="AL32" s="423">
        <v>3798</v>
      </c>
      <c r="AM32" s="423">
        <v>4414</v>
      </c>
      <c r="AN32" s="423">
        <v>4984</v>
      </c>
      <c r="AO32" s="423">
        <v>5238</v>
      </c>
      <c r="AP32" s="423">
        <v>5144</v>
      </c>
      <c r="AQ32" s="184">
        <v>4995</v>
      </c>
      <c r="AR32" s="423">
        <v>5255</v>
      </c>
      <c r="AS32" s="423">
        <v>5842</v>
      </c>
      <c r="AT32" s="423">
        <v>6939</v>
      </c>
      <c r="AU32" s="423">
        <v>6602</v>
      </c>
      <c r="AV32" s="423">
        <v>5782</v>
      </c>
      <c r="AW32" s="532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15"/>
        <v>450</v>
      </c>
      <c r="BJ32" s="131">
        <f t="shared" si="15"/>
        <v>27</v>
      </c>
      <c r="BK32" s="131">
        <f t="shared" si="15"/>
        <v>-2309</v>
      </c>
      <c r="BL32" s="131">
        <f t="shared" si="15"/>
        <v>-2562</v>
      </c>
      <c r="BM32" s="131">
        <f t="shared" si="15"/>
        <v>-2196</v>
      </c>
      <c r="BN32" s="131">
        <f t="shared" si="15"/>
        <v>-2435</v>
      </c>
      <c r="BO32" s="131">
        <f t="shared" si="15"/>
        <v>-2407</v>
      </c>
      <c r="BP32" s="131">
        <f t="shared" si="15"/>
        <v>-2570</v>
      </c>
      <c r="BQ32" s="131">
        <f t="shared" si="15"/>
        <v>-2700</v>
      </c>
      <c r="BR32" s="155">
        <f t="shared" si="15"/>
        <v>-2307</v>
      </c>
    </row>
    <row r="33" spans="1:70" x14ac:dyDescent="0.35">
      <c r="A33" s="3"/>
      <c r="B33" s="27" t="s">
        <v>57</v>
      </c>
      <c r="C33" s="384">
        <v>5731</v>
      </c>
      <c r="D33" s="178">
        <v>5039</v>
      </c>
      <c r="E33" s="178">
        <v>5143</v>
      </c>
      <c r="F33" s="178">
        <v>4828</v>
      </c>
      <c r="G33" s="178">
        <v>4175</v>
      </c>
      <c r="H33" s="178">
        <v>4811</v>
      </c>
      <c r="I33" s="178">
        <v>4596</v>
      </c>
      <c r="J33" s="178">
        <v>4540</v>
      </c>
      <c r="K33" s="178">
        <v>4340</v>
      </c>
      <c r="L33" s="178">
        <v>4667</v>
      </c>
      <c r="M33" s="178">
        <v>4140</v>
      </c>
      <c r="N33" s="385">
        <v>4258</v>
      </c>
      <c r="O33" s="179">
        <v>5439</v>
      </c>
      <c r="P33" s="184">
        <v>7776</v>
      </c>
      <c r="Q33" s="123">
        <v>6606</v>
      </c>
      <c r="R33" s="123">
        <v>4515</v>
      </c>
      <c r="S33" s="123">
        <v>4357</v>
      </c>
      <c r="T33" s="184">
        <v>4139</v>
      </c>
      <c r="U33" s="123">
        <v>4368</v>
      </c>
      <c r="V33" s="124">
        <v>4199</v>
      </c>
      <c r="W33" s="124">
        <v>4191</v>
      </c>
      <c r="X33" s="288">
        <v>4384</v>
      </c>
      <c r="Y33" s="439">
        <v>4397</v>
      </c>
      <c r="Z33" s="423">
        <v>4119</v>
      </c>
      <c r="AA33" s="423">
        <v>4293</v>
      </c>
      <c r="AB33" s="423">
        <v>4035</v>
      </c>
      <c r="AC33" s="423">
        <v>3853</v>
      </c>
      <c r="AD33" s="184">
        <v>4168</v>
      </c>
      <c r="AE33" s="423">
        <v>4046</v>
      </c>
      <c r="AF33" s="184">
        <v>4011</v>
      </c>
      <c r="AG33" s="423">
        <v>4523</v>
      </c>
      <c r="AH33" s="423">
        <v>4290</v>
      </c>
      <c r="AI33" s="184">
        <v>5055</v>
      </c>
      <c r="AJ33" s="423">
        <v>4666</v>
      </c>
      <c r="AK33" s="470">
        <v>4709</v>
      </c>
      <c r="AL33" s="423">
        <v>4688</v>
      </c>
      <c r="AM33" s="423">
        <v>4602</v>
      </c>
      <c r="AN33" s="423">
        <v>4622</v>
      </c>
      <c r="AO33" s="423">
        <v>4518</v>
      </c>
      <c r="AP33" s="423">
        <v>4430</v>
      </c>
      <c r="AQ33" s="184">
        <v>3982</v>
      </c>
      <c r="AR33" s="423">
        <v>4019</v>
      </c>
      <c r="AS33" s="423">
        <v>4300</v>
      </c>
      <c r="AT33" s="423">
        <v>4481</v>
      </c>
      <c r="AU33" s="423">
        <v>4403</v>
      </c>
      <c r="AV33" s="423">
        <v>3952</v>
      </c>
      <c r="AW33" s="532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15"/>
        <v>-292</v>
      </c>
      <c r="BJ33" s="131">
        <f t="shared" si="15"/>
        <v>2737</v>
      </c>
      <c r="BK33" s="131">
        <f t="shared" si="15"/>
        <v>1463</v>
      </c>
      <c r="BL33" s="131">
        <f t="shared" si="15"/>
        <v>-313</v>
      </c>
      <c r="BM33" s="131">
        <f t="shared" si="15"/>
        <v>182</v>
      </c>
      <c r="BN33" s="131">
        <f t="shared" si="15"/>
        <v>-672</v>
      </c>
      <c r="BO33" s="131">
        <f t="shared" si="15"/>
        <v>-228</v>
      </c>
      <c r="BP33" s="131">
        <f t="shared" si="15"/>
        <v>-341</v>
      </c>
      <c r="BQ33" s="131">
        <f t="shared" si="15"/>
        <v>-149</v>
      </c>
      <c r="BR33" s="155">
        <f t="shared" si="15"/>
        <v>-283</v>
      </c>
    </row>
    <row r="34" spans="1:70" x14ac:dyDescent="0.35">
      <c r="A34" s="3"/>
      <c r="B34" s="27" t="s">
        <v>58</v>
      </c>
      <c r="C34" s="384">
        <v>0</v>
      </c>
      <c r="D34" s="178">
        <v>0</v>
      </c>
      <c r="E34" s="178">
        <v>0</v>
      </c>
      <c r="F34" s="178">
        <v>0</v>
      </c>
      <c r="G34" s="178">
        <v>0</v>
      </c>
      <c r="H34" s="178">
        <v>0</v>
      </c>
      <c r="I34" s="178">
        <v>0</v>
      </c>
      <c r="J34" s="178">
        <v>0</v>
      </c>
      <c r="K34" s="178">
        <v>0</v>
      </c>
      <c r="L34" s="178">
        <v>0</v>
      </c>
      <c r="M34" s="178">
        <v>0</v>
      </c>
      <c r="N34" s="385">
        <v>0</v>
      </c>
      <c r="O34" s="179">
        <v>0</v>
      </c>
      <c r="P34" s="123">
        <v>0</v>
      </c>
      <c r="Q34" s="123">
        <v>0</v>
      </c>
      <c r="R34" s="123">
        <v>0</v>
      </c>
      <c r="S34" s="123">
        <v>0</v>
      </c>
      <c r="T34" s="184">
        <v>0</v>
      </c>
      <c r="U34" s="123">
        <v>0</v>
      </c>
      <c r="V34" s="124">
        <v>0</v>
      </c>
      <c r="W34" s="124">
        <v>0</v>
      </c>
      <c r="X34" s="124">
        <v>0</v>
      </c>
      <c r="Y34" s="380">
        <v>0</v>
      </c>
      <c r="Z34" s="423">
        <v>0</v>
      </c>
      <c r="AA34" s="423">
        <v>0</v>
      </c>
      <c r="AB34" s="423">
        <v>0</v>
      </c>
      <c r="AC34" s="423">
        <v>0</v>
      </c>
      <c r="AD34" s="184">
        <v>0</v>
      </c>
      <c r="AE34" s="423">
        <v>0</v>
      </c>
      <c r="AF34" s="184">
        <v>0</v>
      </c>
      <c r="AG34" s="423">
        <v>0</v>
      </c>
      <c r="AH34" s="423">
        <v>0</v>
      </c>
      <c r="AI34" s="184">
        <v>0</v>
      </c>
      <c r="AJ34" s="423">
        <v>0</v>
      </c>
      <c r="AK34" s="470">
        <v>0</v>
      </c>
      <c r="AL34" s="423">
        <v>0</v>
      </c>
      <c r="AM34" s="423">
        <v>0</v>
      </c>
      <c r="AN34" s="423">
        <v>0</v>
      </c>
      <c r="AO34" s="423">
        <v>0</v>
      </c>
      <c r="AP34" s="423">
        <v>0</v>
      </c>
      <c r="AQ34" s="184">
        <v>0</v>
      </c>
      <c r="AR34" s="423">
        <v>0</v>
      </c>
      <c r="AS34" s="423">
        <v>0</v>
      </c>
      <c r="AT34" s="423">
        <v>0</v>
      </c>
      <c r="AU34" s="423">
        <v>0</v>
      </c>
      <c r="AV34" s="423">
        <v>0</v>
      </c>
      <c r="AW34" s="532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5"/>
        <v>0</v>
      </c>
      <c r="BJ34" s="131">
        <f t="shared" si="15"/>
        <v>0</v>
      </c>
      <c r="BK34" s="131">
        <f t="shared" si="15"/>
        <v>0</v>
      </c>
      <c r="BL34" s="131">
        <f t="shared" si="15"/>
        <v>0</v>
      </c>
      <c r="BM34" s="131">
        <f t="shared" si="15"/>
        <v>0</v>
      </c>
      <c r="BN34" s="131">
        <f t="shared" si="15"/>
        <v>0</v>
      </c>
      <c r="BO34" s="131">
        <f t="shared" si="15"/>
        <v>0</v>
      </c>
      <c r="BP34" s="131">
        <f t="shared" si="15"/>
        <v>0</v>
      </c>
      <c r="BQ34" s="131">
        <f t="shared" si="15"/>
        <v>0</v>
      </c>
      <c r="BR34" s="155">
        <f t="shared" si="15"/>
        <v>0</v>
      </c>
    </row>
    <row r="35" spans="1:70" x14ac:dyDescent="0.35">
      <c r="A35" s="3"/>
      <c r="B35" s="27" t="s">
        <v>59</v>
      </c>
      <c r="C35" s="384">
        <v>0</v>
      </c>
      <c r="D35" s="178">
        <v>0</v>
      </c>
      <c r="E35" s="178">
        <v>0</v>
      </c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385">
        <v>0</v>
      </c>
      <c r="O35" s="179">
        <v>0</v>
      </c>
      <c r="P35" s="123">
        <v>0</v>
      </c>
      <c r="Q35" s="123">
        <v>0</v>
      </c>
      <c r="R35" s="123">
        <v>0</v>
      </c>
      <c r="S35" s="123">
        <v>0</v>
      </c>
      <c r="T35" s="184">
        <v>0</v>
      </c>
      <c r="U35" s="123">
        <v>0</v>
      </c>
      <c r="V35" s="124">
        <v>0</v>
      </c>
      <c r="W35" s="124">
        <v>0</v>
      </c>
      <c r="X35" s="124">
        <v>0</v>
      </c>
      <c r="Y35" s="380">
        <v>0</v>
      </c>
      <c r="Z35" s="423">
        <v>0</v>
      </c>
      <c r="AA35" s="423">
        <v>0</v>
      </c>
      <c r="AB35" s="423">
        <v>0</v>
      </c>
      <c r="AC35" s="423">
        <v>0</v>
      </c>
      <c r="AD35" s="184">
        <v>0</v>
      </c>
      <c r="AE35" s="423">
        <v>0</v>
      </c>
      <c r="AF35" s="184">
        <v>0</v>
      </c>
      <c r="AG35" s="423">
        <v>0</v>
      </c>
      <c r="AH35" s="423">
        <v>0</v>
      </c>
      <c r="AI35" s="184">
        <v>0</v>
      </c>
      <c r="AJ35" s="423">
        <v>0</v>
      </c>
      <c r="AK35" s="470">
        <v>0</v>
      </c>
      <c r="AL35" s="423">
        <v>0</v>
      </c>
      <c r="AM35" s="423">
        <v>0</v>
      </c>
      <c r="AN35" s="423">
        <v>0</v>
      </c>
      <c r="AO35" s="423">
        <v>0</v>
      </c>
      <c r="AP35" s="423">
        <v>0</v>
      </c>
      <c r="AQ35" s="184">
        <v>0</v>
      </c>
      <c r="AR35" s="423">
        <v>0</v>
      </c>
      <c r="AS35" s="423">
        <v>0</v>
      </c>
      <c r="AT35" s="423">
        <v>0</v>
      </c>
      <c r="AU35" s="423">
        <v>0</v>
      </c>
      <c r="AV35" s="423">
        <v>0</v>
      </c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5"/>
        <v>0</v>
      </c>
      <c r="BJ35" s="131">
        <f t="shared" si="15"/>
        <v>0</v>
      </c>
      <c r="BK35" s="131">
        <f t="shared" si="15"/>
        <v>0</v>
      </c>
      <c r="BL35" s="131">
        <f t="shared" si="15"/>
        <v>0</v>
      </c>
      <c r="BM35" s="131">
        <f t="shared" si="15"/>
        <v>0</v>
      </c>
      <c r="BN35" s="131">
        <f t="shared" si="15"/>
        <v>0</v>
      </c>
      <c r="BO35" s="131">
        <f t="shared" si="15"/>
        <v>0</v>
      </c>
      <c r="BP35" s="131">
        <f t="shared" si="15"/>
        <v>0</v>
      </c>
      <c r="BQ35" s="131">
        <f t="shared" si="15"/>
        <v>0</v>
      </c>
      <c r="BR35" s="155">
        <f t="shared" si="15"/>
        <v>0</v>
      </c>
    </row>
    <row r="36" spans="1:70" x14ac:dyDescent="0.35">
      <c r="A36" s="3"/>
      <c r="B36" s="27" t="s">
        <v>46</v>
      </c>
      <c r="C36" s="386">
        <v>41485</v>
      </c>
      <c r="D36" s="180">
        <v>42917</v>
      </c>
      <c r="E36" s="180">
        <v>44141</v>
      </c>
      <c r="F36" s="180">
        <v>43230</v>
      </c>
      <c r="G36" s="180">
        <v>40589</v>
      </c>
      <c r="H36" s="180">
        <v>40852</v>
      </c>
      <c r="I36" s="180">
        <v>40631</v>
      </c>
      <c r="J36" s="180">
        <v>43601</v>
      </c>
      <c r="K36" s="180">
        <v>42541</v>
      </c>
      <c r="L36" s="180">
        <v>41637</v>
      </c>
      <c r="M36" s="180">
        <v>35999</v>
      </c>
      <c r="N36" s="387">
        <v>35988</v>
      </c>
      <c r="O36" s="181">
        <v>43256</v>
      </c>
      <c r="P36" s="133">
        <v>45404</v>
      </c>
      <c r="Q36" s="133">
        <v>36914</v>
      </c>
      <c r="R36" s="133">
        <v>30626</v>
      </c>
      <c r="S36" s="133">
        <v>28893</v>
      </c>
      <c r="T36" s="229">
        <f>SUM(T31:T35)</f>
        <v>27574</v>
      </c>
      <c r="U36" s="133">
        <v>31471</v>
      </c>
      <c r="V36" s="134">
        <v>35463</v>
      </c>
      <c r="W36" s="134">
        <v>32659</v>
      </c>
      <c r="X36" s="288">
        <v>29094</v>
      </c>
      <c r="Y36" s="439">
        <v>26555</v>
      </c>
      <c r="Z36" s="425">
        <f>SUM(Z31:Z35)</f>
        <v>27567</v>
      </c>
      <c r="AA36" s="425">
        <v>28439</v>
      </c>
      <c r="AB36" s="425">
        <v>28115</v>
      </c>
      <c r="AC36" s="425">
        <v>27259</v>
      </c>
      <c r="AD36" s="229">
        <f>SUM(AD31:AD35)</f>
        <v>30686</v>
      </c>
      <c r="AE36" s="425">
        <v>27961</v>
      </c>
      <c r="AF36" s="229">
        <f>SUM(AF31:AF35)</f>
        <v>29569</v>
      </c>
      <c r="AG36" s="425">
        <v>31642</v>
      </c>
      <c r="AH36" s="425">
        <v>32514</v>
      </c>
      <c r="AI36" s="229">
        <f t="shared" ref="AI36" si="16">SUM(AI31:AI35)</f>
        <v>35207</v>
      </c>
      <c r="AJ36" s="425">
        <v>32285</v>
      </c>
      <c r="AK36" s="472">
        <v>29677</v>
      </c>
      <c r="AL36" s="425">
        <v>30333</v>
      </c>
      <c r="AM36" s="425">
        <f t="shared" ref="AM36" si="17">SUM(AM31:AM35)</f>
        <v>31344</v>
      </c>
      <c r="AN36" s="425">
        <v>35665</v>
      </c>
      <c r="AO36" s="425">
        <v>38308</v>
      </c>
      <c r="AP36" s="425">
        <v>32375</v>
      </c>
      <c r="AQ36" s="229">
        <f t="shared" ref="AQ36" si="18">SUM(AQ31:AQ35)</f>
        <v>28637</v>
      </c>
      <c r="AR36" s="425">
        <v>30798</v>
      </c>
      <c r="AS36" s="425">
        <v>33617</v>
      </c>
      <c r="AT36" s="425">
        <v>38112</v>
      </c>
      <c r="AU36" s="425">
        <v>38157</v>
      </c>
      <c r="AV36" s="425">
        <v>34506</v>
      </c>
      <c r="AW36" s="532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15"/>
        <v>1771</v>
      </c>
      <c r="BJ36" s="131">
        <f t="shared" si="15"/>
        <v>2487</v>
      </c>
      <c r="BK36" s="131">
        <f t="shared" si="15"/>
        <v>-7227</v>
      </c>
      <c r="BL36" s="131">
        <f t="shared" si="15"/>
        <v>-12604</v>
      </c>
      <c r="BM36" s="131">
        <f t="shared" si="15"/>
        <v>-11696</v>
      </c>
      <c r="BN36" s="131">
        <f t="shared" si="15"/>
        <v>-13278</v>
      </c>
      <c r="BO36" s="131">
        <f t="shared" si="15"/>
        <v>-9160</v>
      </c>
      <c r="BP36" s="131">
        <f t="shared" si="15"/>
        <v>-8138</v>
      </c>
      <c r="BQ36" s="131">
        <f t="shared" si="15"/>
        <v>-9882</v>
      </c>
      <c r="BR36" s="155">
        <f t="shared" si="15"/>
        <v>-12543</v>
      </c>
    </row>
    <row r="37" spans="1:70" x14ac:dyDescent="0.35">
      <c r="A37" s="3">
        <v>5</v>
      </c>
      <c r="B37" s="34" t="s">
        <v>23</v>
      </c>
      <c r="C37" s="384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385"/>
      <c r="O37" s="179"/>
      <c r="P37" s="123"/>
      <c r="Q37" s="123"/>
      <c r="R37" s="123"/>
      <c r="S37" s="123"/>
      <c r="T37" s="184"/>
      <c r="U37" s="123"/>
      <c r="V37" s="124"/>
      <c r="W37" s="124"/>
      <c r="X37" s="288"/>
      <c r="Y37" s="439"/>
      <c r="Z37" s="423"/>
      <c r="AA37" s="423"/>
      <c r="AB37" s="423"/>
      <c r="AC37" s="423"/>
      <c r="AD37" s="184"/>
      <c r="AE37" s="423"/>
      <c r="AF37" s="184"/>
      <c r="AG37" s="423"/>
      <c r="AH37" s="423"/>
      <c r="AI37" s="184"/>
      <c r="AJ37" s="423"/>
      <c r="AK37" s="470"/>
      <c r="AL37" s="423"/>
      <c r="AM37" s="423"/>
      <c r="AN37" s="423"/>
      <c r="AO37" s="423"/>
      <c r="AP37" s="423"/>
      <c r="AQ37" s="184"/>
      <c r="AR37" s="423"/>
      <c r="AS37" s="423"/>
      <c r="AT37" s="423"/>
      <c r="AU37" s="423"/>
      <c r="AV37" s="423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35">
      <c r="A38" s="3"/>
      <c r="B38" s="27" t="s">
        <v>41</v>
      </c>
      <c r="C38" s="384">
        <v>48906</v>
      </c>
      <c r="D38" s="178">
        <v>49924</v>
      </c>
      <c r="E38" s="178">
        <v>51296</v>
      </c>
      <c r="F38" s="178">
        <v>55845</v>
      </c>
      <c r="G38" s="178">
        <v>57375</v>
      </c>
      <c r="H38" s="178">
        <v>56029</v>
      </c>
      <c r="I38" s="178">
        <v>61502</v>
      </c>
      <c r="J38" s="178">
        <v>53359</v>
      </c>
      <c r="K38" s="178">
        <v>53398</v>
      </c>
      <c r="L38" s="178">
        <v>56822</v>
      </c>
      <c r="M38" s="178">
        <v>51525</v>
      </c>
      <c r="N38" s="385">
        <v>49148</v>
      </c>
      <c r="O38" s="179">
        <v>54192</v>
      </c>
      <c r="P38" s="184">
        <v>63107</v>
      </c>
      <c r="Q38" s="123">
        <v>70838</v>
      </c>
      <c r="R38" s="123">
        <v>76684</v>
      </c>
      <c r="S38" s="123">
        <v>77716</v>
      </c>
      <c r="T38" s="184">
        <v>79607</v>
      </c>
      <c r="U38" s="123">
        <v>87437</v>
      </c>
      <c r="V38" s="124">
        <v>84494</v>
      </c>
      <c r="W38" s="124">
        <v>87252</v>
      </c>
      <c r="X38" s="288">
        <v>87918</v>
      </c>
      <c r="Y38" s="439">
        <v>82936</v>
      </c>
      <c r="Z38" s="423">
        <v>81196</v>
      </c>
      <c r="AA38" s="423">
        <v>78193</v>
      </c>
      <c r="AB38" s="423">
        <v>76259</v>
      </c>
      <c r="AC38" s="423">
        <v>75159</v>
      </c>
      <c r="AD38" s="184">
        <v>79044</v>
      </c>
      <c r="AE38" s="423">
        <v>81063</v>
      </c>
      <c r="AF38" s="184">
        <v>79956</v>
      </c>
      <c r="AG38" s="423">
        <v>84140</v>
      </c>
      <c r="AH38" s="423">
        <v>74383</v>
      </c>
      <c r="AI38" s="184">
        <v>70044</v>
      </c>
      <c r="AJ38" s="423">
        <v>67413</v>
      </c>
      <c r="AK38" s="470">
        <v>61067</v>
      </c>
      <c r="AL38" s="423">
        <v>57523</v>
      </c>
      <c r="AM38" s="423">
        <v>54972</v>
      </c>
      <c r="AN38" s="423">
        <v>54223</v>
      </c>
      <c r="AO38" s="423">
        <v>62571</v>
      </c>
      <c r="AP38" s="423">
        <v>68909</v>
      </c>
      <c r="AQ38" s="184">
        <v>60564</v>
      </c>
      <c r="AR38" s="423">
        <v>60892</v>
      </c>
      <c r="AS38" s="423">
        <v>68684</v>
      </c>
      <c r="AT38" s="423">
        <v>60727</v>
      </c>
      <c r="AU38" s="423">
        <v>60754</v>
      </c>
      <c r="AV38" s="423">
        <v>61475</v>
      </c>
      <c r="AW38" s="532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19">O38-C38</f>
        <v>5286</v>
      </c>
      <c r="BJ38" s="131">
        <f t="shared" si="19"/>
        <v>13183</v>
      </c>
      <c r="BK38" s="131">
        <f t="shared" si="19"/>
        <v>19542</v>
      </c>
      <c r="BL38" s="131">
        <f t="shared" si="19"/>
        <v>20839</v>
      </c>
      <c r="BM38" s="131">
        <f t="shared" si="19"/>
        <v>20341</v>
      </c>
      <c r="BN38" s="131">
        <f t="shared" si="19"/>
        <v>23578</v>
      </c>
      <c r="BO38" s="131">
        <f t="shared" si="19"/>
        <v>25935</v>
      </c>
      <c r="BP38" s="131">
        <f t="shared" si="19"/>
        <v>31135</v>
      </c>
      <c r="BQ38" s="131">
        <f t="shared" si="19"/>
        <v>33854</v>
      </c>
      <c r="BR38" s="155">
        <f t="shared" si="19"/>
        <v>31096</v>
      </c>
    </row>
    <row r="39" spans="1:70" x14ac:dyDescent="0.35">
      <c r="A39" s="3"/>
      <c r="B39" s="27" t="s">
        <v>42</v>
      </c>
      <c r="C39" s="384">
        <v>29604</v>
      </c>
      <c r="D39" s="178">
        <v>29223</v>
      </c>
      <c r="E39" s="178">
        <v>26664</v>
      </c>
      <c r="F39" s="178">
        <v>26732</v>
      </c>
      <c r="G39" s="178">
        <v>26487</v>
      </c>
      <c r="H39" s="178">
        <v>25180</v>
      </c>
      <c r="I39" s="178">
        <v>24161</v>
      </c>
      <c r="J39" s="178">
        <v>23942</v>
      </c>
      <c r="K39" s="178">
        <v>24894</v>
      </c>
      <c r="L39" s="178">
        <v>27365</v>
      </c>
      <c r="M39" s="178">
        <v>28321</v>
      </c>
      <c r="N39" s="385">
        <v>28083</v>
      </c>
      <c r="O39" s="179">
        <v>28686</v>
      </c>
      <c r="P39" s="184">
        <v>28961</v>
      </c>
      <c r="Q39" s="123">
        <v>28080</v>
      </c>
      <c r="R39" s="123">
        <v>27757</v>
      </c>
      <c r="S39" s="123">
        <v>28094</v>
      </c>
      <c r="T39" s="184">
        <v>27596</v>
      </c>
      <c r="U39" s="123">
        <v>28027</v>
      </c>
      <c r="V39" s="124">
        <v>29205</v>
      </c>
      <c r="W39" s="124">
        <v>30410</v>
      </c>
      <c r="X39" s="288">
        <v>31398</v>
      </c>
      <c r="Y39" s="439">
        <v>30774</v>
      </c>
      <c r="Z39" s="423">
        <v>30807</v>
      </c>
      <c r="AA39" s="423">
        <v>29732</v>
      </c>
      <c r="AB39" s="423">
        <v>29413</v>
      </c>
      <c r="AC39" s="423">
        <v>29379</v>
      </c>
      <c r="AD39" s="184">
        <v>29719</v>
      </c>
      <c r="AE39" s="423">
        <v>30146</v>
      </c>
      <c r="AF39" s="184">
        <v>29489</v>
      </c>
      <c r="AG39" s="423">
        <v>28885</v>
      </c>
      <c r="AH39" s="423">
        <v>28601</v>
      </c>
      <c r="AI39" s="184">
        <v>27926</v>
      </c>
      <c r="AJ39" s="423">
        <v>29345</v>
      </c>
      <c r="AK39" s="470">
        <v>28182</v>
      </c>
      <c r="AL39" s="423">
        <v>27799</v>
      </c>
      <c r="AM39" s="423">
        <v>27274</v>
      </c>
      <c r="AN39" s="423">
        <v>27116</v>
      </c>
      <c r="AO39" s="423">
        <v>28050</v>
      </c>
      <c r="AP39" s="423">
        <v>28619</v>
      </c>
      <c r="AQ39" s="184">
        <v>26802</v>
      </c>
      <c r="AR39" s="423">
        <v>25892</v>
      </c>
      <c r="AS39" s="423">
        <v>25444</v>
      </c>
      <c r="AT39" s="423">
        <v>25030</v>
      </c>
      <c r="AU39" s="423">
        <v>26890</v>
      </c>
      <c r="AV39" s="423">
        <v>28557</v>
      </c>
      <c r="AW39" s="532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19"/>
        <v>-918</v>
      </c>
      <c r="BJ39" s="131">
        <f t="shared" si="19"/>
        <v>-262</v>
      </c>
      <c r="BK39" s="131">
        <f t="shared" si="19"/>
        <v>1416</v>
      </c>
      <c r="BL39" s="131">
        <f t="shared" si="19"/>
        <v>1025</v>
      </c>
      <c r="BM39" s="131">
        <f t="shared" si="19"/>
        <v>1607</v>
      </c>
      <c r="BN39" s="131">
        <f t="shared" si="19"/>
        <v>2416</v>
      </c>
      <c r="BO39" s="131">
        <f t="shared" si="19"/>
        <v>3866</v>
      </c>
      <c r="BP39" s="131">
        <f t="shared" si="19"/>
        <v>5263</v>
      </c>
      <c r="BQ39" s="131">
        <f t="shared" si="19"/>
        <v>5516</v>
      </c>
      <c r="BR39" s="155">
        <f t="shared" si="19"/>
        <v>4033</v>
      </c>
    </row>
    <row r="40" spans="1:70" x14ac:dyDescent="0.35">
      <c r="A40" s="3"/>
      <c r="B40" s="27" t="s">
        <v>57</v>
      </c>
      <c r="C40" s="384">
        <v>9399</v>
      </c>
      <c r="D40" s="178">
        <v>9399</v>
      </c>
      <c r="E40" s="178">
        <v>9539</v>
      </c>
      <c r="F40" s="178">
        <v>9689</v>
      </c>
      <c r="G40" s="178">
        <v>9749</v>
      </c>
      <c r="H40" s="178">
        <v>9356</v>
      </c>
      <c r="I40" s="178">
        <v>9233</v>
      </c>
      <c r="J40" s="178">
        <v>9272</v>
      </c>
      <c r="K40" s="178">
        <v>9333</v>
      </c>
      <c r="L40" s="178">
        <v>9445</v>
      </c>
      <c r="M40" s="178">
        <v>9355</v>
      </c>
      <c r="N40" s="385">
        <v>9015</v>
      </c>
      <c r="O40" s="179">
        <v>10287</v>
      </c>
      <c r="P40" s="184">
        <v>12437</v>
      </c>
      <c r="Q40" s="123">
        <v>14307</v>
      </c>
      <c r="R40" s="123">
        <v>14952</v>
      </c>
      <c r="S40" s="123">
        <v>14229</v>
      </c>
      <c r="T40" s="184">
        <v>13964</v>
      </c>
      <c r="U40" s="123">
        <v>13160</v>
      </c>
      <c r="V40" s="124">
        <v>12493</v>
      </c>
      <c r="W40" s="124">
        <v>12183</v>
      </c>
      <c r="X40" s="288">
        <v>11562</v>
      </c>
      <c r="Y40" s="439">
        <v>11253</v>
      </c>
      <c r="Z40" s="423">
        <v>10766</v>
      </c>
      <c r="AA40" s="423">
        <v>9945</v>
      </c>
      <c r="AB40" s="423">
        <v>9793</v>
      </c>
      <c r="AC40" s="423">
        <v>10031</v>
      </c>
      <c r="AD40" s="184">
        <v>9841</v>
      </c>
      <c r="AE40" s="423">
        <v>9742</v>
      </c>
      <c r="AF40" s="184">
        <v>9791</v>
      </c>
      <c r="AG40" s="423">
        <v>9487</v>
      </c>
      <c r="AH40" s="423">
        <v>9493</v>
      </c>
      <c r="AI40" s="184">
        <v>9588</v>
      </c>
      <c r="AJ40" s="423">
        <v>9601</v>
      </c>
      <c r="AK40" s="470">
        <v>9679</v>
      </c>
      <c r="AL40" s="423">
        <v>9858</v>
      </c>
      <c r="AM40" s="423">
        <v>9547</v>
      </c>
      <c r="AN40" s="423">
        <v>9401</v>
      </c>
      <c r="AO40" s="423">
        <v>9808</v>
      </c>
      <c r="AP40" s="423">
        <v>9769</v>
      </c>
      <c r="AQ40" s="184">
        <v>9789</v>
      </c>
      <c r="AR40" s="423">
        <v>9582</v>
      </c>
      <c r="AS40" s="423">
        <v>9527</v>
      </c>
      <c r="AT40" s="423">
        <v>9545</v>
      </c>
      <c r="AU40" s="423">
        <v>9768</v>
      </c>
      <c r="AV40" s="423">
        <v>9124</v>
      </c>
      <c r="AW40" s="532"/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19"/>
        <v>888</v>
      </c>
      <c r="BJ40" s="131">
        <f t="shared" si="19"/>
        <v>3038</v>
      </c>
      <c r="BK40" s="131">
        <f t="shared" si="19"/>
        <v>4768</v>
      </c>
      <c r="BL40" s="131">
        <f t="shared" si="19"/>
        <v>5263</v>
      </c>
      <c r="BM40" s="131">
        <f t="shared" si="19"/>
        <v>4480</v>
      </c>
      <c r="BN40" s="131">
        <f t="shared" si="19"/>
        <v>4608</v>
      </c>
      <c r="BO40" s="131">
        <f t="shared" si="19"/>
        <v>3927</v>
      </c>
      <c r="BP40" s="131">
        <f t="shared" si="19"/>
        <v>3221</v>
      </c>
      <c r="BQ40" s="131">
        <f t="shared" si="19"/>
        <v>2850</v>
      </c>
      <c r="BR40" s="155">
        <f t="shared" si="19"/>
        <v>2117</v>
      </c>
    </row>
    <row r="41" spans="1:70" x14ac:dyDescent="0.35">
      <c r="A41" s="3"/>
      <c r="B41" s="27" t="s">
        <v>58</v>
      </c>
      <c r="C41" s="384">
        <v>0</v>
      </c>
      <c r="D41" s="178">
        <v>0</v>
      </c>
      <c r="E41" s="178">
        <v>0</v>
      </c>
      <c r="F41" s="178">
        <v>0</v>
      </c>
      <c r="G41" s="178">
        <v>0</v>
      </c>
      <c r="H41" s="178">
        <v>0</v>
      </c>
      <c r="I41" s="178">
        <v>0</v>
      </c>
      <c r="J41" s="178">
        <v>0</v>
      </c>
      <c r="K41" s="178">
        <v>0</v>
      </c>
      <c r="L41" s="178">
        <v>0</v>
      </c>
      <c r="M41" s="178">
        <v>0</v>
      </c>
      <c r="N41" s="385">
        <v>0</v>
      </c>
      <c r="O41" s="179">
        <v>0</v>
      </c>
      <c r="P41" s="184">
        <v>0</v>
      </c>
      <c r="Q41" s="123">
        <v>0</v>
      </c>
      <c r="R41" s="123">
        <v>0</v>
      </c>
      <c r="S41" s="123">
        <v>0</v>
      </c>
      <c r="T41" s="184">
        <v>0</v>
      </c>
      <c r="U41" s="123">
        <v>0</v>
      </c>
      <c r="V41" s="124">
        <v>0</v>
      </c>
      <c r="W41" s="124">
        <v>0</v>
      </c>
      <c r="X41" s="124">
        <v>0</v>
      </c>
      <c r="Y41" s="380">
        <v>0</v>
      </c>
      <c r="Z41" s="423">
        <v>0</v>
      </c>
      <c r="AA41" s="423">
        <v>0</v>
      </c>
      <c r="AB41" s="423">
        <v>0</v>
      </c>
      <c r="AC41" s="423">
        <v>0</v>
      </c>
      <c r="AD41" s="184">
        <v>0</v>
      </c>
      <c r="AE41" s="423">
        <v>0</v>
      </c>
      <c r="AF41" s="184">
        <v>0</v>
      </c>
      <c r="AG41" s="423">
        <v>0</v>
      </c>
      <c r="AH41" s="423">
        <v>0</v>
      </c>
      <c r="AI41" s="184">
        <v>0</v>
      </c>
      <c r="AJ41" s="423">
        <v>0</v>
      </c>
      <c r="AK41" s="470">
        <v>0</v>
      </c>
      <c r="AL41" s="423">
        <v>0</v>
      </c>
      <c r="AM41" s="423">
        <v>0</v>
      </c>
      <c r="AN41" s="423">
        <v>0</v>
      </c>
      <c r="AO41" s="423">
        <v>0</v>
      </c>
      <c r="AP41" s="423">
        <v>0</v>
      </c>
      <c r="AQ41" s="184">
        <v>0</v>
      </c>
      <c r="AR41" s="423">
        <v>0</v>
      </c>
      <c r="AS41" s="423">
        <v>0</v>
      </c>
      <c r="AT41" s="423">
        <v>0</v>
      </c>
      <c r="AU41" s="423">
        <v>0</v>
      </c>
      <c r="AV41" s="423">
        <v>0</v>
      </c>
      <c r="AW41" s="532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9"/>
        <v>0</v>
      </c>
      <c r="BJ41" s="131">
        <f t="shared" si="19"/>
        <v>0</v>
      </c>
      <c r="BK41" s="131">
        <f t="shared" si="19"/>
        <v>0</v>
      </c>
      <c r="BL41" s="131">
        <f t="shared" si="19"/>
        <v>0</v>
      </c>
      <c r="BM41" s="131">
        <f t="shared" si="19"/>
        <v>0</v>
      </c>
      <c r="BN41" s="131">
        <f t="shared" si="19"/>
        <v>0</v>
      </c>
      <c r="BO41" s="131">
        <f t="shared" si="19"/>
        <v>0</v>
      </c>
      <c r="BP41" s="131">
        <f t="shared" si="19"/>
        <v>0</v>
      </c>
      <c r="BQ41" s="131">
        <f t="shared" si="19"/>
        <v>0</v>
      </c>
      <c r="BR41" s="155">
        <f t="shared" si="19"/>
        <v>0</v>
      </c>
    </row>
    <row r="42" spans="1:70" x14ac:dyDescent="0.35">
      <c r="A42" s="3"/>
      <c r="B42" s="27" t="s">
        <v>59</v>
      </c>
      <c r="C42" s="384">
        <v>0</v>
      </c>
      <c r="D42" s="178">
        <v>0</v>
      </c>
      <c r="E42" s="178">
        <v>0</v>
      </c>
      <c r="F42" s="178">
        <v>0</v>
      </c>
      <c r="G42" s="178">
        <v>0</v>
      </c>
      <c r="H42" s="178">
        <v>0</v>
      </c>
      <c r="I42" s="178">
        <v>0</v>
      </c>
      <c r="J42" s="178">
        <v>0</v>
      </c>
      <c r="K42" s="178">
        <v>0</v>
      </c>
      <c r="L42" s="178">
        <v>0</v>
      </c>
      <c r="M42" s="178">
        <v>0</v>
      </c>
      <c r="N42" s="385">
        <v>0</v>
      </c>
      <c r="O42" s="179">
        <v>0</v>
      </c>
      <c r="P42" s="123">
        <v>0</v>
      </c>
      <c r="Q42" s="123">
        <v>0</v>
      </c>
      <c r="R42" s="123">
        <v>0</v>
      </c>
      <c r="S42" s="123">
        <v>0</v>
      </c>
      <c r="T42" s="184">
        <v>0</v>
      </c>
      <c r="U42" s="123">
        <v>0</v>
      </c>
      <c r="V42" s="124">
        <v>0</v>
      </c>
      <c r="W42" s="124">
        <v>0</v>
      </c>
      <c r="X42" s="124">
        <v>0</v>
      </c>
      <c r="Y42" s="380">
        <v>0</v>
      </c>
      <c r="Z42" s="423">
        <v>0</v>
      </c>
      <c r="AA42" s="423">
        <v>0</v>
      </c>
      <c r="AB42" s="423">
        <v>0</v>
      </c>
      <c r="AC42" s="423">
        <v>0</v>
      </c>
      <c r="AD42" s="184">
        <v>0</v>
      </c>
      <c r="AE42" s="423">
        <v>0</v>
      </c>
      <c r="AF42" s="184">
        <v>0</v>
      </c>
      <c r="AG42" s="423">
        <v>0</v>
      </c>
      <c r="AH42" s="423">
        <v>0</v>
      </c>
      <c r="AI42" s="184">
        <v>0</v>
      </c>
      <c r="AJ42" s="423">
        <v>0</v>
      </c>
      <c r="AK42" s="470">
        <v>0</v>
      </c>
      <c r="AL42" s="423">
        <v>0</v>
      </c>
      <c r="AM42" s="423">
        <v>0</v>
      </c>
      <c r="AN42" s="423">
        <v>0</v>
      </c>
      <c r="AO42" s="423">
        <v>0</v>
      </c>
      <c r="AP42" s="423">
        <v>0</v>
      </c>
      <c r="AQ42" s="184">
        <v>0</v>
      </c>
      <c r="AR42" s="423">
        <v>0</v>
      </c>
      <c r="AS42" s="423">
        <v>0</v>
      </c>
      <c r="AT42" s="423">
        <v>0</v>
      </c>
      <c r="AU42" s="423">
        <v>0</v>
      </c>
      <c r="AV42" s="423">
        <v>0</v>
      </c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9"/>
        <v>0</v>
      </c>
      <c r="BJ42" s="131">
        <f t="shared" si="19"/>
        <v>0</v>
      </c>
      <c r="BK42" s="131">
        <f t="shared" si="19"/>
        <v>0</v>
      </c>
      <c r="BL42" s="131">
        <f t="shared" si="19"/>
        <v>0</v>
      </c>
      <c r="BM42" s="131">
        <f t="shared" si="19"/>
        <v>0</v>
      </c>
      <c r="BN42" s="131">
        <f t="shared" si="19"/>
        <v>0</v>
      </c>
      <c r="BO42" s="131">
        <f t="shared" si="19"/>
        <v>0</v>
      </c>
      <c r="BP42" s="131">
        <f t="shared" si="19"/>
        <v>0</v>
      </c>
      <c r="BQ42" s="131">
        <f t="shared" si="19"/>
        <v>0</v>
      </c>
      <c r="BR42" s="155">
        <f t="shared" si="19"/>
        <v>0</v>
      </c>
    </row>
    <row r="43" spans="1:70" ht="15" thickBot="1" x14ac:dyDescent="0.4">
      <c r="A43" s="3"/>
      <c r="B43" s="29" t="s">
        <v>46</v>
      </c>
      <c r="C43" s="388">
        <v>87909</v>
      </c>
      <c r="D43" s="182">
        <v>88546</v>
      </c>
      <c r="E43" s="182">
        <v>87499</v>
      </c>
      <c r="F43" s="182">
        <v>92266</v>
      </c>
      <c r="G43" s="182">
        <v>93611</v>
      </c>
      <c r="H43" s="182">
        <v>90565</v>
      </c>
      <c r="I43" s="182">
        <v>94896</v>
      </c>
      <c r="J43" s="182">
        <v>86573</v>
      </c>
      <c r="K43" s="182">
        <v>87625</v>
      </c>
      <c r="L43" s="182">
        <v>93632</v>
      </c>
      <c r="M43" s="182">
        <v>89201</v>
      </c>
      <c r="N43" s="389">
        <v>86246</v>
      </c>
      <c r="O43" s="183">
        <v>93165</v>
      </c>
      <c r="P43" s="127">
        <v>104505</v>
      </c>
      <c r="Q43" s="127">
        <v>113225</v>
      </c>
      <c r="R43" s="127">
        <v>119393</v>
      </c>
      <c r="S43" s="127">
        <v>120039</v>
      </c>
      <c r="T43" s="228">
        <f>SUM(T38:T42)</f>
        <v>121167</v>
      </c>
      <c r="U43" s="127">
        <v>128624</v>
      </c>
      <c r="V43" s="128">
        <v>126192</v>
      </c>
      <c r="W43" s="128">
        <v>129845</v>
      </c>
      <c r="X43" s="246">
        <v>130878</v>
      </c>
      <c r="Y43" s="401">
        <v>124963</v>
      </c>
      <c r="Z43" s="424">
        <f>SUM(Z38:Z42)</f>
        <v>122769</v>
      </c>
      <c r="AA43" s="424">
        <v>117870</v>
      </c>
      <c r="AB43" s="424">
        <v>115465</v>
      </c>
      <c r="AC43" s="424">
        <v>114569</v>
      </c>
      <c r="AD43" s="228">
        <f>SUM(AD38:AD42)</f>
        <v>118604</v>
      </c>
      <c r="AE43" s="424">
        <v>120951</v>
      </c>
      <c r="AF43" s="228">
        <f>SUM(AF38:AF42)</f>
        <v>119236</v>
      </c>
      <c r="AG43" s="424">
        <v>122512</v>
      </c>
      <c r="AH43" s="424">
        <v>112477</v>
      </c>
      <c r="AI43" s="228">
        <f t="shared" ref="AI43" si="20">SUM(AI38:AI42)</f>
        <v>107558</v>
      </c>
      <c r="AJ43" s="424">
        <v>106359</v>
      </c>
      <c r="AK43" s="471">
        <v>98928</v>
      </c>
      <c r="AL43" s="424">
        <v>95180</v>
      </c>
      <c r="AM43" s="424">
        <f t="shared" ref="AM43" si="21">SUM(AM38:AM42)</f>
        <v>91793</v>
      </c>
      <c r="AN43" s="424">
        <v>90740</v>
      </c>
      <c r="AO43" s="424">
        <v>100429</v>
      </c>
      <c r="AP43" s="424">
        <v>107297</v>
      </c>
      <c r="AQ43" s="228">
        <f t="shared" ref="AQ43" si="22">SUM(AQ38:AQ42)</f>
        <v>97155</v>
      </c>
      <c r="AR43" s="424">
        <v>96366</v>
      </c>
      <c r="AS43" s="424">
        <v>103655</v>
      </c>
      <c r="AT43" s="424">
        <v>95302</v>
      </c>
      <c r="AU43" s="424">
        <v>97412</v>
      </c>
      <c r="AV43" s="424">
        <v>99156</v>
      </c>
      <c r="AW43" s="491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19"/>
        <v>5256</v>
      </c>
      <c r="BJ43" s="129">
        <f t="shared" si="19"/>
        <v>15959</v>
      </c>
      <c r="BK43" s="129">
        <f t="shared" si="19"/>
        <v>25726</v>
      </c>
      <c r="BL43" s="129">
        <f t="shared" si="19"/>
        <v>27127</v>
      </c>
      <c r="BM43" s="129">
        <f t="shared" si="19"/>
        <v>26428</v>
      </c>
      <c r="BN43" s="129">
        <f t="shared" si="19"/>
        <v>30602</v>
      </c>
      <c r="BO43" s="129">
        <f t="shared" si="19"/>
        <v>33728</v>
      </c>
      <c r="BP43" s="129">
        <f t="shared" si="19"/>
        <v>39619</v>
      </c>
      <c r="BQ43" s="129">
        <f t="shared" si="19"/>
        <v>42220</v>
      </c>
      <c r="BR43" s="156">
        <f t="shared" si="19"/>
        <v>37246</v>
      </c>
    </row>
    <row r="44" spans="1:70" x14ac:dyDescent="0.35">
      <c r="A44" s="3">
        <v>6</v>
      </c>
      <c r="B44" s="33" t="s">
        <v>33</v>
      </c>
      <c r="C44" s="390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391"/>
      <c r="O44" s="137"/>
      <c r="P44" s="136"/>
      <c r="Q44" s="136"/>
      <c r="R44" s="136"/>
      <c r="S44" s="136"/>
      <c r="T44" s="136"/>
      <c r="U44" s="136"/>
      <c r="V44" s="137"/>
      <c r="W44" s="137"/>
      <c r="X44" s="289"/>
      <c r="Y44" s="442"/>
      <c r="Z44" s="426"/>
      <c r="AA44" s="426"/>
      <c r="AB44" s="426"/>
      <c r="AC44" s="426"/>
      <c r="AD44" s="185"/>
      <c r="AE44" s="426"/>
      <c r="AF44" s="185"/>
      <c r="AG44" s="426"/>
      <c r="AH44" s="426"/>
      <c r="AI44" s="185"/>
      <c r="AJ44" s="426"/>
      <c r="AK44" s="473"/>
      <c r="AL44" s="426"/>
      <c r="AM44" s="426"/>
      <c r="AN44" s="426"/>
      <c r="AO44" s="426"/>
      <c r="AP44" s="426"/>
      <c r="AQ44" s="185"/>
      <c r="AR44" s="426"/>
      <c r="AS44" s="426"/>
      <c r="AT44" s="426"/>
      <c r="AU44" s="426"/>
      <c r="AV44" s="547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35">
      <c r="A45" s="3"/>
      <c r="B45" s="27" t="s">
        <v>41</v>
      </c>
      <c r="C45" s="390">
        <v>19318366.849999998</v>
      </c>
      <c r="D45" s="136">
        <v>18578410.050000004</v>
      </c>
      <c r="E45" s="136">
        <v>14818515.969999993</v>
      </c>
      <c r="F45" s="136">
        <v>12984641.169999987</v>
      </c>
      <c r="G45" s="136">
        <v>13940814.789999984</v>
      </c>
      <c r="H45" s="136">
        <v>18809192.48999998</v>
      </c>
      <c r="I45" s="136">
        <v>18868260.790000025</v>
      </c>
      <c r="J45" s="136">
        <v>16115518.790000005</v>
      </c>
      <c r="K45" s="136">
        <v>12471483.379999999</v>
      </c>
      <c r="L45" s="136">
        <v>13540204.979999993</v>
      </c>
      <c r="M45" s="136">
        <v>14638282.929999994</v>
      </c>
      <c r="N45" s="391">
        <v>17466951.480000004</v>
      </c>
      <c r="O45" s="137">
        <v>18406989.630000014</v>
      </c>
      <c r="P45" s="185">
        <v>16418997.199999981</v>
      </c>
      <c r="Q45" s="136">
        <v>15680751.230000019</v>
      </c>
      <c r="R45" s="136">
        <v>14394761.699999996</v>
      </c>
      <c r="S45" s="136">
        <v>14682467.960000012</v>
      </c>
      <c r="T45" s="185">
        <v>19700949.009999987</v>
      </c>
      <c r="U45" s="136">
        <v>22873858.019999977</v>
      </c>
      <c r="V45" s="137">
        <v>18434434.919999994</v>
      </c>
      <c r="W45" s="137">
        <v>14213429.440000009</v>
      </c>
      <c r="X45" s="72">
        <v>14050323.319999991</v>
      </c>
      <c r="Y45" s="249">
        <v>15893909.589999992</v>
      </c>
      <c r="Z45" s="426">
        <v>19458748.120000005</v>
      </c>
      <c r="AA45" s="426">
        <v>18964916</v>
      </c>
      <c r="AB45" s="426">
        <v>16416420.310000006</v>
      </c>
      <c r="AC45" s="426">
        <v>15087712.100000005</v>
      </c>
      <c r="AD45" s="185">
        <v>13714607.810000004</v>
      </c>
      <c r="AE45" s="426">
        <v>15904946.689999996</v>
      </c>
      <c r="AF45" s="185">
        <v>19223553.129999995</v>
      </c>
      <c r="AG45" s="426">
        <v>18565706.769999985</v>
      </c>
      <c r="AH45" s="426">
        <v>19459789.389999978</v>
      </c>
      <c r="AI45" s="185">
        <v>13917742.660000019</v>
      </c>
      <c r="AJ45" s="426">
        <v>13800913.699999984</v>
      </c>
      <c r="AK45" s="473">
        <v>15655698.509999957</v>
      </c>
      <c r="AL45" s="426">
        <v>19242445.619999971</v>
      </c>
      <c r="AM45" s="426">
        <v>21391802.859999992</v>
      </c>
      <c r="AN45" s="426">
        <v>18235512.409999959</v>
      </c>
      <c r="AO45" s="426">
        <v>16203766.069999989</v>
      </c>
      <c r="AP45" s="426">
        <v>14076486.28999999</v>
      </c>
      <c r="AQ45" s="185">
        <v>14238714.129999965</v>
      </c>
      <c r="AR45" s="426">
        <v>20660475.889999982</v>
      </c>
      <c r="AS45" s="426">
        <v>26775861.389999993</v>
      </c>
      <c r="AT45" s="426">
        <v>22872945.689999968</v>
      </c>
      <c r="AU45" s="426">
        <v>15492211.269999992</v>
      </c>
      <c r="AV45" s="547">
        <v>14955155</v>
      </c>
      <c r="AW45" s="534"/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23">O45-C45</f>
        <v>-911377.21999998391</v>
      </c>
      <c r="BJ45" s="139">
        <f t="shared" si="23"/>
        <v>-2159412.8500000238</v>
      </c>
      <c r="BK45" s="139">
        <f t="shared" si="23"/>
        <v>862235.26000002585</v>
      </c>
      <c r="BL45" s="139">
        <f t="shared" si="23"/>
        <v>1410120.5300000086</v>
      </c>
      <c r="BM45" s="139">
        <f t="shared" si="23"/>
        <v>741653.17000002787</v>
      </c>
      <c r="BN45" s="139">
        <f t="shared" si="23"/>
        <v>891756.520000007</v>
      </c>
      <c r="BO45" s="139">
        <f t="shared" si="23"/>
        <v>4005597.229999952</v>
      </c>
      <c r="BP45" s="139">
        <f t="shared" si="23"/>
        <v>2318916.1299999896</v>
      </c>
      <c r="BQ45" s="139">
        <f t="shared" si="23"/>
        <v>1741946.0600000098</v>
      </c>
      <c r="BR45" s="158">
        <f t="shared" si="23"/>
        <v>510118.33999999799</v>
      </c>
    </row>
    <row r="46" spans="1:70" x14ac:dyDescent="0.35">
      <c r="A46" s="3"/>
      <c r="B46" s="27" t="s">
        <v>42</v>
      </c>
      <c r="C46" s="390">
        <v>4194850.18</v>
      </c>
      <c r="D46" s="136">
        <v>4112765.91</v>
      </c>
      <c r="E46" s="136">
        <v>3362250.9499999979</v>
      </c>
      <c r="F46" s="136">
        <v>2922623.0199999996</v>
      </c>
      <c r="G46" s="136">
        <v>3156827.1000000006</v>
      </c>
      <c r="H46" s="136">
        <v>3769386.450000003</v>
      </c>
      <c r="I46" s="136">
        <v>3842874.6599999978</v>
      </c>
      <c r="J46" s="136">
        <v>3359614.1399999973</v>
      </c>
      <c r="K46" s="136">
        <v>2707011.8199999956</v>
      </c>
      <c r="L46" s="136">
        <v>3031362.6400000034</v>
      </c>
      <c r="M46" s="136">
        <v>3412349.15</v>
      </c>
      <c r="N46" s="391">
        <v>3853946.7699999996</v>
      </c>
      <c r="O46" s="137">
        <v>3767363.7399999974</v>
      </c>
      <c r="P46" s="185">
        <v>3465922.4899999984</v>
      </c>
      <c r="Q46" s="136">
        <v>3186158.6100000008</v>
      </c>
      <c r="R46" s="136">
        <v>2888153.6700000027</v>
      </c>
      <c r="S46" s="136">
        <v>3062364.3599999994</v>
      </c>
      <c r="T46" s="185">
        <v>3814877.25</v>
      </c>
      <c r="U46" s="136">
        <v>4327969.74</v>
      </c>
      <c r="V46" s="137">
        <v>3613312.9600000009</v>
      </c>
      <c r="W46" s="137">
        <v>2857382.330000001</v>
      </c>
      <c r="X46" s="72">
        <v>2955863.0399999991</v>
      </c>
      <c r="Y46" s="249">
        <v>3300946.1699999976</v>
      </c>
      <c r="Z46" s="426">
        <v>4026599.6299999971</v>
      </c>
      <c r="AA46" s="426">
        <v>3958328</v>
      </c>
      <c r="AB46" s="426">
        <v>3636972.1699999976</v>
      </c>
      <c r="AC46" s="426">
        <v>3299100.4999999981</v>
      </c>
      <c r="AD46" s="185">
        <v>3013650.5399999996</v>
      </c>
      <c r="AE46" s="426">
        <v>3458345.6800000006</v>
      </c>
      <c r="AF46" s="185">
        <v>3962718.5900000045</v>
      </c>
      <c r="AG46" s="426">
        <v>4022803.519999993</v>
      </c>
      <c r="AH46" s="426">
        <v>4404655.9700000081</v>
      </c>
      <c r="AI46" s="185">
        <v>2993827.1200000006</v>
      </c>
      <c r="AJ46" s="426">
        <v>3124325.4800000014</v>
      </c>
      <c r="AK46" s="473">
        <v>3451538.929999996</v>
      </c>
      <c r="AL46" s="426">
        <v>4113351.9299999978</v>
      </c>
      <c r="AM46" s="426">
        <v>4868919.1600000039</v>
      </c>
      <c r="AN46" s="426">
        <v>4217355.4299999932</v>
      </c>
      <c r="AO46" s="426">
        <v>3811750.1999999974</v>
      </c>
      <c r="AP46" s="426">
        <v>3392121.9700000016</v>
      </c>
      <c r="AQ46" s="185">
        <v>3525410.1200000029</v>
      </c>
      <c r="AR46" s="426">
        <v>4434574.8999999948</v>
      </c>
      <c r="AS46" s="426">
        <v>5965821.7299999893</v>
      </c>
      <c r="AT46" s="426">
        <v>5019914.2699999977</v>
      </c>
      <c r="AU46" s="426">
        <v>3753620.04</v>
      </c>
      <c r="AV46" s="547">
        <v>3799447</v>
      </c>
      <c r="AW46" s="534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23"/>
        <v>-427486.44000000227</v>
      </c>
      <c r="BJ46" s="139">
        <f t="shared" si="23"/>
        <v>-646843.42000000179</v>
      </c>
      <c r="BK46" s="139">
        <f t="shared" si="23"/>
        <v>-176092.33999999706</v>
      </c>
      <c r="BL46" s="139">
        <f t="shared" si="23"/>
        <v>-34469.349999996834</v>
      </c>
      <c r="BM46" s="139">
        <f t="shared" si="23"/>
        <v>-94462.740000001155</v>
      </c>
      <c r="BN46" s="139">
        <f t="shared" si="23"/>
        <v>45490.79999999702</v>
      </c>
      <c r="BO46" s="139">
        <f t="shared" si="23"/>
        <v>485095.0800000024</v>
      </c>
      <c r="BP46" s="139">
        <f t="shared" si="23"/>
        <v>253698.82000000356</v>
      </c>
      <c r="BQ46" s="139">
        <f t="shared" si="23"/>
        <v>150370.51000000536</v>
      </c>
      <c r="BR46" s="158">
        <f t="shared" si="23"/>
        <v>-75499.600000004284</v>
      </c>
    </row>
    <row r="47" spans="1:70" x14ac:dyDescent="0.35">
      <c r="A47" s="3"/>
      <c r="B47" s="27" t="s">
        <v>57</v>
      </c>
      <c r="C47" s="390">
        <v>20654525.110000003</v>
      </c>
      <c r="D47" s="136">
        <v>16755904.52</v>
      </c>
      <c r="E47" s="136">
        <v>16744327.430000005</v>
      </c>
      <c r="F47" s="136">
        <v>14992883.050000004</v>
      </c>
      <c r="G47" s="136">
        <v>16630543.935000002</v>
      </c>
      <c r="H47" s="136">
        <v>20986430.820000004</v>
      </c>
      <c r="I47" s="136">
        <v>18338429.950000003</v>
      </c>
      <c r="J47" s="136">
        <v>17193699.140000001</v>
      </c>
      <c r="K47" s="136">
        <v>15602200.91</v>
      </c>
      <c r="L47" s="136">
        <v>17539222.039999999</v>
      </c>
      <c r="M47" s="136">
        <v>12442422.380000001</v>
      </c>
      <c r="N47" s="391">
        <v>13861791.499999998</v>
      </c>
      <c r="O47" s="137">
        <v>24273360.82</v>
      </c>
      <c r="P47" s="185">
        <v>26189876.269999996</v>
      </c>
      <c r="Q47" s="136">
        <v>18911018.770000003</v>
      </c>
      <c r="R47" s="136">
        <v>15262610.399999991</v>
      </c>
      <c r="S47" s="136">
        <v>18247751.970000003</v>
      </c>
      <c r="T47" s="185">
        <v>22809995.419999998</v>
      </c>
      <c r="U47" s="136">
        <v>23529438.280000005</v>
      </c>
      <c r="V47" s="137">
        <v>20027435.229999997</v>
      </c>
      <c r="W47" s="137">
        <v>13935762.119999997</v>
      </c>
      <c r="X47" s="72">
        <v>15876608.469999999</v>
      </c>
      <c r="Y47" s="249">
        <v>17338514.480000004</v>
      </c>
      <c r="Z47" s="426">
        <v>17454059.020000003</v>
      </c>
      <c r="AA47" s="426">
        <v>15157505</v>
      </c>
      <c r="AB47" s="426">
        <v>13666049.280000001</v>
      </c>
      <c r="AC47" s="426">
        <v>14367235.959999997</v>
      </c>
      <c r="AD47" s="185">
        <v>13550287.919999996</v>
      </c>
      <c r="AE47" s="426">
        <v>16326716.040000007</v>
      </c>
      <c r="AF47" s="185">
        <v>19767101.200000003</v>
      </c>
      <c r="AG47" s="426">
        <v>25954299.130000003</v>
      </c>
      <c r="AH47" s="426">
        <v>25154248.510000002</v>
      </c>
      <c r="AI47" s="185">
        <v>29652187.250000007</v>
      </c>
      <c r="AJ47" s="426">
        <v>20220493.769999992</v>
      </c>
      <c r="AK47" s="473">
        <v>26756207.890000004</v>
      </c>
      <c r="AL47" s="426">
        <v>27780427.999999993</v>
      </c>
      <c r="AM47" s="426">
        <v>24267955.52</v>
      </c>
      <c r="AN47" s="426">
        <v>17187678.59</v>
      </c>
      <c r="AO47" s="426">
        <v>16022414.600000005</v>
      </c>
      <c r="AP47" s="426">
        <v>15561832.129999999</v>
      </c>
      <c r="AQ47" s="185">
        <v>17260458.629999999</v>
      </c>
      <c r="AR47" s="426">
        <v>24786854.039999999</v>
      </c>
      <c r="AS47" s="426">
        <v>25729439.189999998</v>
      </c>
      <c r="AT47" s="426">
        <v>27706900.849999979</v>
      </c>
      <c r="AU47" s="426">
        <v>18733189.710000001</v>
      </c>
      <c r="AV47" s="547">
        <v>14020885</v>
      </c>
      <c r="AW47" s="534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23"/>
        <v>3618835.7099999972</v>
      </c>
      <c r="BJ47" s="139">
        <f t="shared" si="23"/>
        <v>9433971.7499999963</v>
      </c>
      <c r="BK47" s="139">
        <f t="shared" si="23"/>
        <v>2166691.339999998</v>
      </c>
      <c r="BL47" s="139">
        <f t="shared" si="23"/>
        <v>269727.34999998659</v>
      </c>
      <c r="BM47" s="139">
        <f t="shared" si="23"/>
        <v>1617208.0350000001</v>
      </c>
      <c r="BN47" s="139">
        <f t="shared" si="23"/>
        <v>1823564.599999994</v>
      </c>
      <c r="BO47" s="139">
        <f t="shared" si="23"/>
        <v>5191008.3300000019</v>
      </c>
      <c r="BP47" s="139">
        <f t="shared" si="23"/>
        <v>2833736.0899999961</v>
      </c>
      <c r="BQ47" s="139">
        <f t="shared" si="23"/>
        <v>-1666438.7900000028</v>
      </c>
      <c r="BR47" s="158">
        <f t="shared" si="23"/>
        <v>-1662613.5700000003</v>
      </c>
    </row>
    <row r="48" spans="1:70" x14ac:dyDescent="0.35">
      <c r="A48" s="3"/>
      <c r="B48" s="27" t="s">
        <v>58</v>
      </c>
      <c r="C48" s="390">
        <v>0</v>
      </c>
      <c r="D48" s="136">
        <v>0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391">
        <v>0</v>
      </c>
      <c r="O48" s="137">
        <v>0</v>
      </c>
      <c r="P48" s="136">
        <v>0</v>
      </c>
      <c r="Q48" s="136">
        <v>0</v>
      </c>
      <c r="R48" s="136">
        <v>0</v>
      </c>
      <c r="S48" s="136">
        <v>0</v>
      </c>
      <c r="T48" s="185">
        <v>0</v>
      </c>
      <c r="U48" s="136">
        <v>0</v>
      </c>
      <c r="V48" s="137">
        <v>0</v>
      </c>
      <c r="W48" s="137">
        <v>0</v>
      </c>
      <c r="X48" s="137">
        <v>0</v>
      </c>
      <c r="Y48" s="390">
        <v>0</v>
      </c>
      <c r="Z48" s="426">
        <v>0</v>
      </c>
      <c r="AA48" s="426">
        <v>0</v>
      </c>
      <c r="AB48" s="426">
        <v>0</v>
      </c>
      <c r="AC48" s="426">
        <v>0</v>
      </c>
      <c r="AD48" s="185">
        <v>0</v>
      </c>
      <c r="AE48" s="426">
        <v>0</v>
      </c>
      <c r="AF48" s="185">
        <v>0</v>
      </c>
      <c r="AG48" s="426">
        <v>0</v>
      </c>
      <c r="AH48" s="426">
        <v>0</v>
      </c>
      <c r="AI48" s="185">
        <v>0</v>
      </c>
      <c r="AJ48" s="426">
        <v>0</v>
      </c>
      <c r="AK48" s="473">
        <v>0</v>
      </c>
      <c r="AL48" s="426">
        <v>0</v>
      </c>
      <c r="AM48" s="426">
        <v>0</v>
      </c>
      <c r="AN48" s="426">
        <v>0</v>
      </c>
      <c r="AO48" s="426">
        <v>0</v>
      </c>
      <c r="AP48" s="426">
        <v>0</v>
      </c>
      <c r="AQ48" s="185">
        <v>0</v>
      </c>
      <c r="AR48" s="426">
        <v>0</v>
      </c>
      <c r="AS48" s="426">
        <v>0</v>
      </c>
      <c r="AT48" s="426">
        <v>0</v>
      </c>
      <c r="AU48" s="426">
        <v>0</v>
      </c>
      <c r="AV48" s="547" t="s">
        <v>70</v>
      </c>
      <c r="AW48" s="534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23"/>
        <v>0</v>
      </c>
      <c r="BJ48" s="139">
        <f t="shared" si="23"/>
        <v>0</v>
      </c>
      <c r="BK48" s="139">
        <f t="shared" si="23"/>
        <v>0</v>
      </c>
      <c r="BL48" s="139">
        <f t="shared" si="23"/>
        <v>0</v>
      </c>
      <c r="BM48" s="139">
        <f t="shared" si="23"/>
        <v>0</v>
      </c>
      <c r="BN48" s="139">
        <f t="shared" si="23"/>
        <v>0</v>
      </c>
      <c r="BO48" s="139">
        <f t="shared" si="23"/>
        <v>0</v>
      </c>
      <c r="BP48" s="139">
        <f t="shared" si="23"/>
        <v>0</v>
      </c>
      <c r="BQ48" s="139">
        <f t="shared" si="23"/>
        <v>0</v>
      </c>
      <c r="BR48" s="158">
        <f t="shared" si="23"/>
        <v>0</v>
      </c>
    </row>
    <row r="49" spans="1:70" x14ac:dyDescent="0.35">
      <c r="A49" s="3"/>
      <c r="B49" s="27" t="s">
        <v>59</v>
      </c>
      <c r="C49" s="390">
        <v>0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391">
        <v>0</v>
      </c>
      <c r="O49" s="137">
        <v>0</v>
      </c>
      <c r="P49" s="136">
        <v>0</v>
      </c>
      <c r="Q49" s="136">
        <v>0</v>
      </c>
      <c r="R49" s="136">
        <v>0</v>
      </c>
      <c r="S49" s="136">
        <v>0</v>
      </c>
      <c r="T49" s="185">
        <v>0</v>
      </c>
      <c r="U49" s="136">
        <v>0</v>
      </c>
      <c r="V49" s="137">
        <v>0</v>
      </c>
      <c r="W49" s="137">
        <v>0</v>
      </c>
      <c r="X49" s="137">
        <v>0</v>
      </c>
      <c r="Y49" s="390">
        <v>0</v>
      </c>
      <c r="Z49" s="426">
        <v>0</v>
      </c>
      <c r="AA49" s="426">
        <v>0</v>
      </c>
      <c r="AB49" s="426">
        <v>0</v>
      </c>
      <c r="AC49" s="426">
        <v>0</v>
      </c>
      <c r="AD49" s="185">
        <v>0</v>
      </c>
      <c r="AE49" s="426">
        <v>0</v>
      </c>
      <c r="AF49" s="185">
        <v>0</v>
      </c>
      <c r="AG49" s="426">
        <v>0</v>
      </c>
      <c r="AH49" s="426">
        <v>0</v>
      </c>
      <c r="AI49" s="185">
        <v>0</v>
      </c>
      <c r="AJ49" s="426">
        <v>0</v>
      </c>
      <c r="AK49" s="473">
        <v>0</v>
      </c>
      <c r="AL49" s="426">
        <v>0</v>
      </c>
      <c r="AM49" s="426">
        <v>0</v>
      </c>
      <c r="AN49" s="426">
        <v>0</v>
      </c>
      <c r="AO49" s="426">
        <v>0</v>
      </c>
      <c r="AP49" s="426">
        <v>0</v>
      </c>
      <c r="AQ49" s="185">
        <v>0</v>
      </c>
      <c r="AR49" s="426">
        <v>0</v>
      </c>
      <c r="AS49" s="426">
        <v>0</v>
      </c>
      <c r="AT49" s="426">
        <v>0</v>
      </c>
      <c r="AU49" s="426">
        <v>0</v>
      </c>
      <c r="AV49" s="547" t="s">
        <v>70</v>
      </c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23"/>
        <v>0</v>
      </c>
      <c r="BJ49" s="139">
        <f t="shared" si="23"/>
        <v>0</v>
      </c>
      <c r="BK49" s="139">
        <f t="shared" si="23"/>
        <v>0</v>
      </c>
      <c r="BL49" s="139">
        <f t="shared" si="23"/>
        <v>0</v>
      </c>
      <c r="BM49" s="139">
        <f t="shared" si="23"/>
        <v>0</v>
      </c>
      <c r="BN49" s="139">
        <f t="shared" si="23"/>
        <v>0</v>
      </c>
      <c r="BO49" s="139">
        <f t="shared" si="23"/>
        <v>0</v>
      </c>
      <c r="BP49" s="139">
        <f t="shared" si="23"/>
        <v>0</v>
      </c>
      <c r="BQ49" s="139">
        <f t="shared" si="23"/>
        <v>0</v>
      </c>
      <c r="BR49" s="158">
        <f t="shared" si="23"/>
        <v>0</v>
      </c>
    </row>
    <row r="50" spans="1:70" x14ac:dyDescent="0.35">
      <c r="A50" s="3"/>
      <c r="B50" s="27" t="s">
        <v>46</v>
      </c>
      <c r="C50" s="309">
        <v>44167742.140000001</v>
      </c>
      <c r="D50" s="141">
        <v>39447080.480000004</v>
      </c>
      <c r="E50" s="141">
        <v>34925094.349999994</v>
      </c>
      <c r="F50" s="141">
        <v>30900147.239999991</v>
      </c>
      <c r="G50" s="141">
        <v>33728185.824999988</v>
      </c>
      <c r="H50" s="141">
        <v>43565009.75999999</v>
      </c>
      <c r="I50" s="141">
        <v>41049565.400000021</v>
      </c>
      <c r="J50" s="141">
        <v>36668832.070000008</v>
      </c>
      <c r="K50" s="141">
        <v>30780696.109999996</v>
      </c>
      <c r="L50" s="141">
        <v>34110789.659999996</v>
      </c>
      <c r="M50" s="141">
        <v>30493054.459999993</v>
      </c>
      <c r="N50" s="392">
        <v>35182689.75</v>
      </c>
      <c r="O50" s="142">
        <v>46447714.190000013</v>
      </c>
      <c r="P50" s="141">
        <v>46074795.959999979</v>
      </c>
      <c r="Q50" s="141">
        <v>37777928.610000022</v>
      </c>
      <c r="R50" s="141">
        <v>32545525.769999988</v>
      </c>
      <c r="S50" s="141">
        <v>35992584.290000014</v>
      </c>
      <c r="T50" s="186">
        <f>SUM(T45:T49)</f>
        <v>46325821.679999985</v>
      </c>
      <c r="U50" s="141">
        <v>50731266.039999977</v>
      </c>
      <c r="V50" s="142">
        <v>42075183.109999992</v>
      </c>
      <c r="W50" s="142">
        <v>31006573.890000008</v>
      </c>
      <c r="X50" s="72">
        <v>32882794.829999991</v>
      </c>
      <c r="Y50" s="249">
        <v>36533370.239999995</v>
      </c>
      <c r="Z50" s="238">
        <f>SUM(Z45:Z49)</f>
        <v>40939406.770000003</v>
      </c>
      <c r="AA50" s="238">
        <v>38080749</v>
      </c>
      <c r="AB50" s="238">
        <v>33719441.760000005</v>
      </c>
      <c r="AC50" s="238">
        <v>32754048.559999999</v>
      </c>
      <c r="AD50" s="186">
        <f>SUM(AD45:AD49)</f>
        <v>30278546.27</v>
      </c>
      <c r="AE50" s="238">
        <v>35690008.410000004</v>
      </c>
      <c r="AF50" s="186">
        <f>SUM(AF45:AF49)</f>
        <v>42953372.920000002</v>
      </c>
      <c r="AG50" s="238">
        <v>48542809.419999979</v>
      </c>
      <c r="AH50" s="238">
        <v>49018693.86999999</v>
      </c>
      <c r="AI50" s="186">
        <f t="shared" ref="AI50" si="24">SUM(AI45:AI49)</f>
        <v>46563757.030000031</v>
      </c>
      <c r="AJ50" s="238">
        <v>37145732.949999973</v>
      </c>
      <c r="AK50" s="474">
        <v>45863445.329999954</v>
      </c>
      <c r="AL50" s="238">
        <v>51136225.54999996</v>
      </c>
      <c r="AM50" s="238">
        <f t="shared" ref="AM50" si="25">SUM(AM45:AM49)</f>
        <v>50528677.539999992</v>
      </c>
      <c r="AN50" s="238">
        <v>39640546.429999948</v>
      </c>
      <c r="AO50" s="238">
        <v>36037930.86999999</v>
      </c>
      <c r="AP50" s="238">
        <v>33030440.389999989</v>
      </c>
      <c r="AQ50" s="186">
        <f t="shared" ref="AQ50" si="26">SUM(AQ45:AQ49)</f>
        <v>35024582.879999965</v>
      </c>
      <c r="AR50" s="238">
        <v>49881904.829999976</v>
      </c>
      <c r="AS50" s="238">
        <v>58471122.30999998</v>
      </c>
      <c r="AT50" s="238">
        <v>55599760.809999943</v>
      </c>
      <c r="AU50" s="238">
        <v>37979021.019999996</v>
      </c>
      <c r="AV50" s="548">
        <v>32775487</v>
      </c>
      <c r="AW50" s="534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23"/>
        <v>2279972.0500000119</v>
      </c>
      <c r="BJ50" s="139">
        <f t="shared" si="23"/>
        <v>6627715.4799999744</v>
      </c>
      <c r="BK50" s="139">
        <f t="shared" si="23"/>
        <v>2852834.2600000277</v>
      </c>
      <c r="BL50" s="139">
        <f t="shared" si="23"/>
        <v>1645378.5299999975</v>
      </c>
      <c r="BM50" s="139">
        <f t="shared" si="23"/>
        <v>2264398.4650000259</v>
      </c>
      <c r="BN50" s="139">
        <f t="shared" si="23"/>
        <v>2760811.9199999943</v>
      </c>
      <c r="BO50" s="139">
        <f t="shared" si="23"/>
        <v>9681700.6399999559</v>
      </c>
      <c r="BP50" s="139">
        <f t="shared" si="23"/>
        <v>5406351.0399999842</v>
      </c>
      <c r="BQ50" s="139">
        <f t="shared" si="23"/>
        <v>225877.78000001237</v>
      </c>
      <c r="BR50" s="158">
        <f t="shared" si="23"/>
        <v>-1227994.8300000057</v>
      </c>
    </row>
    <row r="51" spans="1:70" x14ac:dyDescent="0.35">
      <c r="A51" s="3">
        <v>7</v>
      </c>
      <c r="B51" s="34" t="s">
        <v>34</v>
      </c>
      <c r="C51" s="309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392"/>
      <c r="O51" s="142"/>
      <c r="P51" s="141"/>
      <c r="Q51" s="141"/>
      <c r="R51" s="141"/>
      <c r="S51" s="141"/>
      <c r="T51" s="186"/>
      <c r="U51" s="141"/>
      <c r="V51" s="142"/>
      <c r="W51" s="142"/>
      <c r="X51" s="72"/>
      <c r="Y51" s="249"/>
      <c r="Z51" s="238"/>
      <c r="AA51" s="238"/>
      <c r="AB51" s="238"/>
      <c r="AC51" s="238"/>
      <c r="AD51" s="186"/>
      <c r="AE51" s="238"/>
      <c r="AF51" s="186"/>
      <c r="AG51" s="238"/>
      <c r="AH51" s="238"/>
      <c r="AI51" s="186"/>
      <c r="AJ51" s="238"/>
      <c r="AK51" s="474"/>
      <c r="AL51" s="238"/>
      <c r="AM51" s="238"/>
      <c r="AN51" s="238"/>
      <c r="AO51" s="238"/>
      <c r="AP51" s="238"/>
      <c r="AQ51" s="186"/>
      <c r="AR51" s="238"/>
      <c r="AS51" s="238"/>
      <c r="AT51" s="238"/>
      <c r="AU51" s="238"/>
      <c r="AV51" s="548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35">
      <c r="A52" s="3"/>
      <c r="B52" s="27" t="s">
        <v>41</v>
      </c>
      <c r="C52" s="390">
        <v>7697335.1399999997</v>
      </c>
      <c r="D52" s="136">
        <v>8107794.7699999996</v>
      </c>
      <c r="E52" s="136">
        <v>7487250.5599999968</v>
      </c>
      <c r="F52" s="136">
        <v>6291297.9400000032</v>
      </c>
      <c r="G52" s="136">
        <v>5464376.9050000031</v>
      </c>
      <c r="H52" s="136">
        <v>4914261.9200000018</v>
      </c>
      <c r="I52" s="136">
        <v>5899078.6200000001</v>
      </c>
      <c r="J52" s="136">
        <v>6594814.7600000054</v>
      </c>
      <c r="K52" s="136">
        <v>5889135.4700000025</v>
      </c>
      <c r="L52" s="136">
        <v>5504976.8000000026</v>
      </c>
      <c r="M52" s="136">
        <v>5157987.66</v>
      </c>
      <c r="N52" s="391">
        <v>5899471.1900000013</v>
      </c>
      <c r="O52" s="137">
        <v>8555521.2700000051</v>
      </c>
      <c r="P52" s="185">
        <v>9933019.0700000003</v>
      </c>
      <c r="Q52" s="136">
        <v>9323258.2700000014</v>
      </c>
      <c r="R52" s="136">
        <v>9322019.9100000095</v>
      </c>
      <c r="S52" s="136">
        <v>8346700.820000004</v>
      </c>
      <c r="T52" s="185">
        <v>8336570.9399999995</v>
      </c>
      <c r="U52" s="136">
        <v>10909129.800000006</v>
      </c>
      <c r="V52" s="137">
        <v>13412831.210000001</v>
      </c>
      <c r="W52" s="137">
        <v>10863076.019999994</v>
      </c>
      <c r="X52" s="72">
        <v>8696808.0999999978</v>
      </c>
      <c r="Y52" s="249">
        <v>8541789.2400000021</v>
      </c>
      <c r="Z52" s="426">
        <v>10034681.65000001</v>
      </c>
      <c r="AA52" s="426">
        <v>11528670</v>
      </c>
      <c r="AB52" s="426">
        <v>11243326.849999996</v>
      </c>
      <c r="AC52" s="426">
        <v>9905958.9600000139</v>
      </c>
      <c r="AD52" s="185">
        <v>9183861.4100000076</v>
      </c>
      <c r="AE52" s="426">
        <v>7935667.9800000023</v>
      </c>
      <c r="AF52" s="185">
        <v>8341270.9200000018</v>
      </c>
      <c r="AG52" s="426">
        <v>8762222.1500000022</v>
      </c>
      <c r="AH52" s="426">
        <v>8655415.8200000077</v>
      </c>
      <c r="AI52" s="185">
        <v>9357319.4200000055</v>
      </c>
      <c r="AJ52" s="426">
        <v>6842868.8099999968</v>
      </c>
      <c r="AK52" s="473">
        <v>6401450.8599999938</v>
      </c>
      <c r="AL52" s="426">
        <v>7405396.8600000087</v>
      </c>
      <c r="AM52" s="426">
        <v>8685921.8900000006</v>
      </c>
      <c r="AN52" s="426">
        <v>10270628.610000003</v>
      </c>
      <c r="AO52" s="426">
        <v>10310026.069999985</v>
      </c>
      <c r="AP52" s="426">
        <v>8410236.8399999999</v>
      </c>
      <c r="AQ52" s="185">
        <v>6280686.2900000066</v>
      </c>
      <c r="AR52" s="426">
        <v>6587998.3700000085</v>
      </c>
      <c r="AS52" s="426">
        <v>8321026.4399999995</v>
      </c>
      <c r="AT52" s="426">
        <v>11221880.069999989</v>
      </c>
      <c r="AU52" s="426">
        <v>10177067.329999983</v>
      </c>
      <c r="AV52" s="547">
        <v>7682216</v>
      </c>
      <c r="AW52" s="534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27">O52-C52</f>
        <v>858186.13000000548</v>
      </c>
      <c r="BJ52" s="139">
        <f t="shared" si="27"/>
        <v>1825224.3000000007</v>
      </c>
      <c r="BK52" s="139">
        <f t="shared" si="27"/>
        <v>1836007.7100000046</v>
      </c>
      <c r="BL52" s="139">
        <f t="shared" si="27"/>
        <v>3030721.9700000063</v>
      </c>
      <c r="BM52" s="139">
        <f t="shared" si="27"/>
        <v>2882323.915000001</v>
      </c>
      <c r="BN52" s="139">
        <f t="shared" si="27"/>
        <v>3422309.0199999977</v>
      </c>
      <c r="BO52" s="139">
        <f t="shared" si="27"/>
        <v>5010051.1800000062</v>
      </c>
      <c r="BP52" s="139">
        <f t="shared" si="27"/>
        <v>6818016.4499999955</v>
      </c>
      <c r="BQ52" s="139">
        <f t="shared" si="27"/>
        <v>4973940.5499999914</v>
      </c>
      <c r="BR52" s="158">
        <f t="shared" si="27"/>
        <v>3191831.2999999952</v>
      </c>
    </row>
    <row r="53" spans="1:70" x14ac:dyDescent="0.35">
      <c r="A53" s="3"/>
      <c r="B53" s="27" t="s">
        <v>42</v>
      </c>
      <c r="C53" s="390">
        <v>3550863.120000001</v>
      </c>
      <c r="D53" s="136">
        <v>3361090.2999999989</v>
      </c>
      <c r="E53" s="136">
        <v>3131265.6400000034</v>
      </c>
      <c r="F53" s="136">
        <v>2562889.5099999998</v>
      </c>
      <c r="G53" s="136">
        <v>2269231.7000000002</v>
      </c>
      <c r="H53" s="136">
        <v>2068567.0200000019</v>
      </c>
      <c r="I53" s="136">
        <v>2641297.2400000021</v>
      </c>
      <c r="J53" s="136">
        <v>2764144.8599999994</v>
      </c>
      <c r="K53" s="136">
        <v>2484541.959999999</v>
      </c>
      <c r="L53" s="136">
        <v>2230758.94</v>
      </c>
      <c r="M53" s="136">
        <v>2452614.3800000022</v>
      </c>
      <c r="N53" s="391">
        <v>2750473.0600000015</v>
      </c>
      <c r="O53" s="137">
        <v>3233566.9700000016</v>
      </c>
      <c r="P53" s="185">
        <v>3092523.879999998</v>
      </c>
      <c r="Q53" s="136">
        <v>2784457.1600000011</v>
      </c>
      <c r="R53" s="136">
        <v>2635729.3000000003</v>
      </c>
      <c r="S53" s="136">
        <v>2524322.3299999991</v>
      </c>
      <c r="T53" s="185">
        <v>2484801.2600000012</v>
      </c>
      <c r="U53" s="136">
        <v>3150540.9800000004</v>
      </c>
      <c r="V53" s="137">
        <v>3682294.0099999951</v>
      </c>
      <c r="W53" s="137">
        <v>3056004.7900000028</v>
      </c>
      <c r="X53" s="72">
        <v>2491794.88</v>
      </c>
      <c r="Y53" s="249">
        <v>2464120.6899999995</v>
      </c>
      <c r="Z53" s="426">
        <v>2841541.4499999993</v>
      </c>
      <c r="AA53" s="426">
        <v>3330349</v>
      </c>
      <c r="AB53" s="426">
        <v>3298536.9000000022</v>
      </c>
      <c r="AC53" s="426">
        <v>3016211.919999999</v>
      </c>
      <c r="AD53" s="185">
        <v>2819466.6399999969</v>
      </c>
      <c r="AE53" s="426">
        <v>2524884.5499999989</v>
      </c>
      <c r="AF53" s="185">
        <v>2777755.8499999987</v>
      </c>
      <c r="AG53" s="426">
        <v>3170256.0600000033</v>
      </c>
      <c r="AH53" s="426">
        <v>3209365.5000000019</v>
      </c>
      <c r="AI53" s="185">
        <v>3438276.2500000005</v>
      </c>
      <c r="AJ53" s="426">
        <v>2554512.4499999974</v>
      </c>
      <c r="AK53" s="473">
        <v>2468895.7799999961</v>
      </c>
      <c r="AL53" s="426">
        <v>2904750.6599999964</v>
      </c>
      <c r="AM53" s="426">
        <v>3418378.7500000028</v>
      </c>
      <c r="AN53" s="426">
        <v>4010975.7799999989</v>
      </c>
      <c r="AO53" s="426">
        <v>3543093.8499999922</v>
      </c>
      <c r="AP53" s="426">
        <v>3149835.8500000047</v>
      </c>
      <c r="AQ53" s="185">
        <v>2552290.209999999</v>
      </c>
      <c r="AR53" s="426">
        <v>2666528.8899999969</v>
      </c>
      <c r="AS53" s="426">
        <v>3267193.2199999988</v>
      </c>
      <c r="AT53" s="426">
        <v>4428222.0499999914</v>
      </c>
      <c r="AU53" s="426">
        <v>4025665.5100000012</v>
      </c>
      <c r="AV53" s="547">
        <v>3156466</v>
      </c>
      <c r="AW53" s="534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27"/>
        <v>-317296.14999999944</v>
      </c>
      <c r="BJ53" s="139">
        <f t="shared" si="27"/>
        <v>-268566.42000000086</v>
      </c>
      <c r="BK53" s="139">
        <f t="shared" si="27"/>
        <v>-346808.48000000231</v>
      </c>
      <c r="BL53" s="139">
        <f t="shared" si="27"/>
        <v>72839.790000000503</v>
      </c>
      <c r="BM53" s="139">
        <f t="shared" si="27"/>
        <v>255090.62999999896</v>
      </c>
      <c r="BN53" s="139">
        <f t="shared" si="27"/>
        <v>416234.23999999929</v>
      </c>
      <c r="BO53" s="139">
        <f t="shared" si="27"/>
        <v>509243.73999999836</v>
      </c>
      <c r="BP53" s="139">
        <f t="shared" si="27"/>
        <v>918149.14999999572</v>
      </c>
      <c r="BQ53" s="139">
        <f t="shared" si="27"/>
        <v>571462.8300000038</v>
      </c>
      <c r="BR53" s="158">
        <f t="shared" si="27"/>
        <v>261035.93999999994</v>
      </c>
    </row>
    <row r="54" spans="1:70" x14ac:dyDescent="0.35">
      <c r="A54" s="3"/>
      <c r="B54" s="27" t="s">
        <v>57</v>
      </c>
      <c r="C54" s="390">
        <v>5615088.4800000004</v>
      </c>
      <c r="D54" s="136">
        <v>5494099.3800000008</v>
      </c>
      <c r="E54" s="136">
        <v>4889281.5499999989</v>
      </c>
      <c r="F54" s="136">
        <v>4648698.1099999994</v>
      </c>
      <c r="G54" s="136">
        <v>4048898.0600000005</v>
      </c>
      <c r="H54" s="136">
        <v>4994897.32</v>
      </c>
      <c r="I54" s="136">
        <v>5221296.4000000004</v>
      </c>
      <c r="J54" s="136">
        <v>5516350.9999999991</v>
      </c>
      <c r="K54" s="136">
        <v>5750872.04</v>
      </c>
      <c r="L54" s="136">
        <v>4781058.709999999</v>
      </c>
      <c r="M54" s="136">
        <v>3843612.6399999992</v>
      </c>
      <c r="N54" s="391">
        <v>3954258.330000001</v>
      </c>
      <c r="O54" s="137">
        <v>5905167.5600000024</v>
      </c>
      <c r="P54" s="185">
        <v>11504100.359999999</v>
      </c>
      <c r="Q54" s="136">
        <v>11225308.470000001</v>
      </c>
      <c r="R54" s="136">
        <v>8062506.0499999989</v>
      </c>
      <c r="S54" s="136">
        <v>6368409.6599999983</v>
      </c>
      <c r="T54" s="185">
        <v>7699031.0300000021</v>
      </c>
      <c r="U54" s="136">
        <v>9149949.2100000028</v>
      </c>
      <c r="V54" s="137">
        <v>9251624.0199999996</v>
      </c>
      <c r="W54" s="137">
        <v>7836683.3900000025</v>
      </c>
      <c r="X54" s="72">
        <v>6407790.1400000034</v>
      </c>
      <c r="Y54" s="249">
        <v>5588116.3900000025</v>
      </c>
      <c r="Z54" s="426">
        <v>6308665.2400000002</v>
      </c>
      <c r="AA54" s="426">
        <v>5491219</v>
      </c>
      <c r="AB54" s="426">
        <v>5639816.5699999984</v>
      </c>
      <c r="AC54" s="426">
        <v>5096841.830000001</v>
      </c>
      <c r="AD54" s="185">
        <v>4838448.3400000008</v>
      </c>
      <c r="AE54" s="426">
        <v>4271652.6199999992</v>
      </c>
      <c r="AF54" s="185">
        <v>5382777.6399999987</v>
      </c>
      <c r="AG54" s="426">
        <v>7246356.3699999992</v>
      </c>
      <c r="AH54" s="426">
        <v>7079705.4999999981</v>
      </c>
      <c r="AI54" s="185">
        <v>8542290.6699999999</v>
      </c>
      <c r="AJ54" s="426">
        <v>7304345.0799999991</v>
      </c>
      <c r="AK54" s="473">
        <v>6336719.6500000004</v>
      </c>
      <c r="AL54" s="426">
        <v>6598935.0900000017</v>
      </c>
      <c r="AM54" s="426">
        <v>6859957.370000002</v>
      </c>
      <c r="AN54" s="426">
        <v>6828555.959999999</v>
      </c>
      <c r="AO54" s="426">
        <v>6748062.0500000007</v>
      </c>
      <c r="AP54" s="426">
        <v>5196300.7500000009</v>
      </c>
      <c r="AQ54" s="185">
        <v>5121922.4300000006</v>
      </c>
      <c r="AR54" s="426">
        <v>5976667.9699999997</v>
      </c>
      <c r="AS54" s="426">
        <v>7374488.8899999978</v>
      </c>
      <c r="AT54" s="426">
        <v>8319812.25</v>
      </c>
      <c r="AU54" s="426">
        <v>8407954.3099999968</v>
      </c>
      <c r="AV54" s="547">
        <v>6029533</v>
      </c>
      <c r="AW54" s="534"/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27"/>
        <v>290079.08000000194</v>
      </c>
      <c r="BJ54" s="139">
        <f t="shared" si="27"/>
        <v>6010000.9799999986</v>
      </c>
      <c r="BK54" s="139">
        <f t="shared" si="27"/>
        <v>6336026.9200000018</v>
      </c>
      <c r="BL54" s="139">
        <f t="shared" si="27"/>
        <v>3413807.9399999995</v>
      </c>
      <c r="BM54" s="139">
        <f t="shared" si="27"/>
        <v>2319511.5999999978</v>
      </c>
      <c r="BN54" s="139">
        <f t="shared" si="27"/>
        <v>2704133.7100000018</v>
      </c>
      <c r="BO54" s="139">
        <f t="shared" si="27"/>
        <v>3928652.8100000024</v>
      </c>
      <c r="BP54" s="139">
        <f t="shared" si="27"/>
        <v>3735273.0200000005</v>
      </c>
      <c r="BQ54" s="139">
        <f t="shared" si="27"/>
        <v>2085811.3500000024</v>
      </c>
      <c r="BR54" s="158">
        <f t="shared" si="27"/>
        <v>1626731.4300000044</v>
      </c>
    </row>
    <row r="55" spans="1:70" x14ac:dyDescent="0.35">
      <c r="A55" s="3"/>
      <c r="B55" s="27" t="s">
        <v>58</v>
      </c>
      <c r="C55" s="390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391">
        <v>0</v>
      </c>
      <c r="O55" s="137">
        <v>0</v>
      </c>
      <c r="P55" s="136">
        <v>0</v>
      </c>
      <c r="Q55" s="136">
        <v>0</v>
      </c>
      <c r="R55" s="136">
        <v>0</v>
      </c>
      <c r="S55" s="136">
        <v>0</v>
      </c>
      <c r="T55" s="185">
        <v>0</v>
      </c>
      <c r="U55" s="136">
        <v>0</v>
      </c>
      <c r="V55" s="137">
        <v>0</v>
      </c>
      <c r="W55" s="137">
        <v>0</v>
      </c>
      <c r="X55" s="137">
        <v>0</v>
      </c>
      <c r="Y55" s="390">
        <v>0</v>
      </c>
      <c r="Z55" s="426">
        <v>0</v>
      </c>
      <c r="AA55" s="426">
        <v>0</v>
      </c>
      <c r="AB55" s="426">
        <v>0</v>
      </c>
      <c r="AC55" s="426">
        <v>0</v>
      </c>
      <c r="AD55" s="185">
        <v>0</v>
      </c>
      <c r="AE55" s="426">
        <v>0</v>
      </c>
      <c r="AF55" s="185">
        <v>0</v>
      </c>
      <c r="AG55" s="426">
        <v>0</v>
      </c>
      <c r="AH55" s="426">
        <v>0</v>
      </c>
      <c r="AI55" s="185">
        <v>0</v>
      </c>
      <c r="AJ55" s="426">
        <v>0</v>
      </c>
      <c r="AK55" s="473">
        <v>0</v>
      </c>
      <c r="AL55" s="426">
        <v>0</v>
      </c>
      <c r="AM55" s="426">
        <v>0</v>
      </c>
      <c r="AN55" s="426">
        <v>0</v>
      </c>
      <c r="AO55" s="426">
        <v>0</v>
      </c>
      <c r="AP55" s="426">
        <v>0</v>
      </c>
      <c r="AQ55" s="185">
        <v>0</v>
      </c>
      <c r="AR55" s="426">
        <v>0</v>
      </c>
      <c r="AS55" s="426">
        <v>0</v>
      </c>
      <c r="AT55" s="426">
        <v>0</v>
      </c>
      <c r="AU55" s="426">
        <v>0</v>
      </c>
      <c r="AV55" s="547" t="s">
        <v>70</v>
      </c>
      <c r="AW55" s="534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7"/>
        <v>0</v>
      </c>
      <c r="BJ55" s="139">
        <f t="shared" si="27"/>
        <v>0</v>
      </c>
      <c r="BK55" s="139">
        <f t="shared" si="27"/>
        <v>0</v>
      </c>
      <c r="BL55" s="139">
        <f t="shared" si="27"/>
        <v>0</v>
      </c>
      <c r="BM55" s="139">
        <f t="shared" si="27"/>
        <v>0</v>
      </c>
      <c r="BN55" s="139">
        <f t="shared" si="27"/>
        <v>0</v>
      </c>
      <c r="BO55" s="139">
        <f t="shared" si="27"/>
        <v>0</v>
      </c>
      <c r="BP55" s="139">
        <f t="shared" si="27"/>
        <v>0</v>
      </c>
      <c r="BQ55" s="139">
        <f t="shared" si="27"/>
        <v>0</v>
      </c>
      <c r="BR55" s="158">
        <f t="shared" si="27"/>
        <v>0</v>
      </c>
    </row>
    <row r="56" spans="1:70" x14ac:dyDescent="0.35">
      <c r="A56" s="3"/>
      <c r="B56" s="27" t="s">
        <v>59</v>
      </c>
      <c r="C56" s="390">
        <v>0</v>
      </c>
      <c r="D56" s="136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391">
        <v>0</v>
      </c>
      <c r="O56" s="137">
        <v>0</v>
      </c>
      <c r="P56" s="136">
        <v>0</v>
      </c>
      <c r="Q56" s="136">
        <v>0</v>
      </c>
      <c r="R56" s="136">
        <v>0</v>
      </c>
      <c r="S56" s="136">
        <v>0</v>
      </c>
      <c r="T56" s="185">
        <v>0</v>
      </c>
      <c r="U56" s="136">
        <v>0</v>
      </c>
      <c r="V56" s="137">
        <v>0</v>
      </c>
      <c r="W56" s="137">
        <v>0</v>
      </c>
      <c r="X56" s="137">
        <v>0</v>
      </c>
      <c r="Y56" s="390">
        <v>0</v>
      </c>
      <c r="Z56" s="426">
        <v>0</v>
      </c>
      <c r="AA56" s="426">
        <v>0</v>
      </c>
      <c r="AB56" s="426">
        <v>0</v>
      </c>
      <c r="AC56" s="426">
        <v>0</v>
      </c>
      <c r="AD56" s="185">
        <v>0</v>
      </c>
      <c r="AE56" s="426">
        <v>0</v>
      </c>
      <c r="AF56" s="185">
        <v>0</v>
      </c>
      <c r="AG56" s="426">
        <v>0</v>
      </c>
      <c r="AH56" s="426">
        <v>0</v>
      </c>
      <c r="AI56" s="185">
        <v>0</v>
      </c>
      <c r="AJ56" s="426">
        <v>0</v>
      </c>
      <c r="AK56" s="473">
        <v>0</v>
      </c>
      <c r="AL56" s="426">
        <v>0</v>
      </c>
      <c r="AM56" s="426">
        <v>0</v>
      </c>
      <c r="AN56" s="426">
        <v>0</v>
      </c>
      <c r="AO56" s="426">
        <v>0</v>
      </c>
      <c r="AP56" s="426">
        <v>0</v>
      </c>
      <c r="AQ56" s="185">
        <v>0</v>
      </c>
      <c r="AR56" s="426">
        <v>0</v>
      </c>
      <c r="AS56" s="426">
        <v>0</v>
      </c>
      <c r="AT56" s="426">
        <v>0</v>
      </c>
      <c r="AU56" s="426">
        <v>0</v>
      </c>
      <c r="AV56" s="547" t="s">
        <v>70</v>
      </c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7"/>
        <v>0</v>
      </c>
      <c r="BJ56" s="139">
        <f t="shared" si="27"/>
        <v>0</v>
      </c>
      <c r="BK56" s="139">
        <f t="shared" si="27"/>
        <v>0</v>
      </c>
      <c r="BL56" s="139">
        <f t="shared" si="27"/>
        <v>0</v>
      </c>
      <c r="BM56" s="139">
        <f t="shared" si="27"/>
        <v>0</v>
      </c>
      <c r="BN56" s="139">
        <f t="shared" si="27"/>
        <v>0</v>
      </c>
      <c r="BO56" s="139">
        <f t="shared" si="27"/>
        <v>0</v>
      </c>
      <c r="BP56" s="139">
        <f t="shared" si="27"/>
        <v>0</v>
      </c>
      <c r="BQ56" s="139">
        <f t="shared" si="27"/>
        <v>0</v>
      </c>
      <c r="BR56" s="158">
        <f t="shared" si="27"/>
        <v>0</v>
      </c>
    </row>
    <row r="57" spans="1:70" x14ac:dyDescent="0.35">
      <c r="A57" s="3"/>
      <c r="B57" s="27" t="s">
        <v>46</v>
      </c>
      <c r="C57" s="309">
        <v>16863286.740000002</v>
      </c>
      <c r="D57" s="141">
        <v>16962984.449999999</v>
      </c>
      <c r="E57" s="141">
        <v>15507797.749999998</v>
      </c>
      <c r="F57" s="141">
        <v>13502885.560000002</v>
      </c>
      <c r="G57" s="141">
        <v>11782506.665000003</v>
      </c>
      <c r="H57" s="141">
        <v>11977726.260000004</v>
      </c>
      <c r="I57" s="141">
        <v>13761672.260000004</v>
      </c>
      <c r="J57" s="141">
        <v>14875310.620000005</v>
      </c>
      <c r="K57" s="141">
        <v>14124549.470000003</v>
      </c>
      <c r="L57" s="141">
        <v>12516794.450000001</v>
      </c>
      <c r="M57" s="141">
        <v>11454214.680000002</v>
      </c>
      <c r="N57" s="392">
        <v>12604202.580000006</v>
      </c>
      <c r="O57" s="142">
        <v>17694255.800000008</v>
      </c>
      <c r="P57" s="141">
        <v>24529643.309999999</v>
      </c>
      <c r="Q57" s="141">
        <v>23333023.900000006</v>
      </c>
      <c r="R57" s="141">
        <v>20020255.260000009</v>
      </c>
      <c r="S57" s="141">
        <v>17239432.810000002</v>
      </c>
      <c r="T57" s="186">
        <f>SUM(T52:T56)</f>
        <v>18520403.230000004</v>
      </c>
      <c r="U57" s="141">
        <v>23209619.99000001</v>
      </c>
      <c r="V57" s="142">
        <v>26346749.239999995</v>
      </c>
      <c r="W57" s="142">
        <v>21755764.199999999</v>
      </c>
      <c r="X57" s="72">
        <v>17596393.120000001</v>
      </c>
      <c r="Y57" s="249">
        <v>16594026.320000004</v>
      </c>
      <c r="Z57" s="238">
        <f>SUM(Z52:Z56)</f>
        <v>19184888.340000011</v>
      </c>
      <c r="AA57" s="238">
        <v>20350238</v>
      </c>
      <c r="AB57" s="238">
        <v>20181680.319999997</v>
      </c>
      <c r="AC57" s="238">
        <v>18019012.710000016</v>
      </c>
      <c r="AD57" s="186">
        <f>SUM(AD52:AD56)</f>
        <v>16841776.390000004</v>
      </c>
      <c r="AE57" s="238">
        <v>14732205.15</v>
      </c>
      <c r="AF57" s="186">
        <f>SUM(AF52:AF56)</f>
        <v>16501804.409999998</v>
      </c>
      <c r="AG57" s="238">
        <v>19178834.580000006</v>
      </c>
      <c r="AH57" s="238">
        <v>18944486.820000008</v>
      </c>
      <c r="AI57" s="186">
        <f t="shared" ref="AI57" si="28">SUM(AI52:AI56)</f>
        <v>21337886.340000004</v>
      </c>
      <c r="AJ57" s="238">
        <v>16701726.339999992</v>
      </c>
      <c r="AK57" s="474">
        <v>15207066.28999999</v>
      </c>
      <c r="AL57" s="238">
        <v>16909082.610000007</v>
      </c>
      <c r="AM57" s="238">
        <f t="shared" ref="AM57" si="29">SUM(AM52:AM56)</f>
        <v>18964258.010000005</v>
      </c>
      <c r="AN57" s="238">
        <v>21110160.350000001</v>
      </c>
      <c r="AO57" s="238">
        <v>20601181.969999976</v>
      </c>
      <c r="AP57" s="238">
        <v>16756373.440000005</v>
      </c>
      <c r="AQ57" s="186">
        <f t="shared" ref="AQ57" si="30">SUM(AQ52:AQ56)</f>
        <v>13954898.930000007</v>
      </c>
      <c r="AR57" s="238">
        <v>15231195.230000004</v>
      </c>
      <c r="AS57" s="238">
        <v>18962708.549999997</v>
      </c>
      <c r="AT57" s="238">
        <v>23969914.369999982</v>
      </c>
      <c r="AU57" s="238">
        <v>22610687.149999984</v>
      </c>
      <c r="AV57" s="548">
        <v>16868214</v>
      </c>
      <c r="AW57" s="534"/>
      <c r="AX57" s="196"/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27"/>
        <v>830969.06000000611</v>
      </c>
      <c r="BJ57" s="139">
        <f t="shared" si="27"/>
        <v>7566658.8599999994</v>
      </c>
      <c r="BK57" s="139">
        <f t="shared" si="27"/>
        <v>7825226.1500000078</v>
      </c>
      <c r="BL57" s="139">
        <f t="shared" si="27"/>
        <v>6517369.7000000067</v>
      </c>
      <c r="BM57" s="139">
        <f t="shared" si="27"/>
        <v>5456926.1449999996</v>
      </c>
      <c r="BN57" s="139">
        <f t="shared" si="27"/>
        <v>6542676.9700000007</v>
      </c>
      <c r="BO57" s="139">
        <f t="shared" si="27"/>
        <v>9447947.730000006</v>
      </c>
      <c r="BP57" s="139">
        <f t="shared" si="27"/>
        <v>11471438.61999999</v>
      </c>
      <c r="BQ57" s="139">
        <f t="shared" si="27"/>
        <v>7631214.7299999967</v>
      </c>
      <c r="BR57" s="158">
        <f t="shared" si="27"/>
        <v>5079598.67</v>
      </c>
    </row>
    <row r="58" spans="1:70" x14ac:dyDescent="0.35">
      <c r="A58" s="3">
        <v>8</v>
      </c>
      <c r="B58" s="34" t="s">
        <v>35</v>
      </c>
      <c r="C58" s="309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392"/>
      <c r="O58" s="142"/>
      <c r="P58" s="141"/>
      <c r="Q58" s="141"/>
      <c r="R58" s="141"/>
      <c r="S58" s="141"/>
      <c r="T58" s="186"/>
      <c r="U58" s="141"/>
      <c r="V58" s="142"/>
      <c r="W58" s="142"/>
      <c r="X58" s="72"/>
      <c r="Y58" s="249"/>
      <c r="Z58" s="238"/>
      <c r="AA58" s="238"/>
      <c r="AB58" s="238"/>
      <c r="AC58" s="238"/>
      <c r="AD58" s="186"/>
      <c r="AE58" s="238"/>
      <c r="AF58" s="186"/>
      <c r="AG58" s="238"/>
      <c r="AH58" s="238"/>
      <c r="AI58" s="186"/>
      <c r="AJ58" s="238"/>
      <c r="AK58" s="474"/>
      <c r="AL58" s="238"/>
      <c r="AM58" s="238"/>
      <c r="AN58" s="238"/>
      <c r="AO58" s="238"/>
      <c r="AP58" s="238"/>
      <c r="AQ58" s="186"/>
      <c r="AR58" s="238"/>
      <c r="AS58" s="238"/>
      <c r="AT58" s="238"/>
      <c r="AU58" s="238"/>
      <c r="AV58" s="548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35">
      <c r="A59" s="3"/>
      <c r="B59" s="27" t="s">
        <v>41</v>
      </c>
      <c r="C59" s="390">
        <v>29287826.730000004</v>
      </c>
      <c r="D59" s="136">
        <v>29626138.370000005</v>
      </c>
      <c r="E59" s="136">
        <v>30241221.199999999</v>
      </c>
      <c r="F59" s="136">
        <v>30848462.050000004</v>
      </c>
      <c r="G59" s="136">
        <v>30385759.290000007</v>
      </c>
      <c r="H59" s="136">
        <v>29428118.109999988</v>
      </c>
      <c r="I59" s="136">
        <v>29318368.840000007</v>
      </c>
      <c r="J59" s="136">
        <v>28752873.229999997</v>
      </c>
      <c r="K59" s="136">
        <v>29496587.430000007</v>
      </c>
      <c r="L59" s="136">
        <v>30197772.969999999</v>
      </c>
      <c r="M59" s="136">
        <v>29056720.189999998</v>
      </c>
      <c r="N59" s="391">
        <v>29027402.440000001</v>
      </c>
      <c r="O59" s="137">
        <v>30600382.249999993</v>
      </c>
      <c r="P59" s="185">
        <v>34542428.469999999</v>
      </c>
      <c r="Q59" s="136">
        <v>39049847.829999998</v>
      </c>
      <c r="R59" s="136">
        <v>42823639.199999996</v>
      </c>
      <c r="S59" s="136">
        <v>45579831.780000009</v>
      </c>
      <c r="T59" s="185">
        <v>48628497.930000007</v>
      </c>
      <c r="U59" s="136">
        <v>51872661</v>
      </c>
      <c r="V59" s="137">
        <v>55697202.540000014</v>
      </c>
      <c r="W59" s="137">
        <v>60390485.99000001</v>
      </c>
      <c r="X59" s="72">
        <v>63437443.960000001</v>
      </c>
      <c r="Y59" s="249">
        <v>64261176.789999999</v>
      </c>
      <c r="Z59" s="426">
        <v>66092130.54999999</v>
      </c>
      <c r="AA59" s="426">
        <v>67235205</v>
      </c>
      <c r="AB59" s="426">
        <v>68602357.659999967</v>
      </c>
      <c r="AC59" s="426">
        <v>69748623.549999997</v>
      </c>
      <c r="AD59" s="185">
        <v>70395655.980000019</v>
      </c>
      <c r="AE59" s="426">
        <v>68307064.75</v>
      </c>
      <c r="AF59" s="185">
        <v>64569088.840000004</v>
      </c>
      <c r="AG59" s="426">
        <v>62427231.229999989</v>
      </c>
      <c r="AH59" s="426">
        <v>60477610.799999997</v>
      </c>
      <c r="AI59" s="185">
        <v>58328679.079999998</v>
      </c>
      <c r="AJ59" s="426">
        <v>58059050.520000003</v>
      </c>
      <c r="AK59" s="473">
        <v>55690342.959999986</v>
      </c>
      <c r="AL59" s="426">
        <v>54069162.11999999</v>
      </c>
      <c r="AM59" s="426">
        <v>52839820.460000008</v>
      </c>
      <c r="AN59" s="426">
        <v>51821910.230000004</v>
      </c>
      <c r="AO59" s="426">
        <v>52953560.329999998</v>
      </c>
      <c r="AP59" s="426">
        <v>52941211.529999986</v>
      </c>
      <c r="AQ59" s="185">
        <v>50306859.899999991</v>
      </c>
      <c r="AR59" s="426">
        <v>48948387.340000004</v>
      </c>
      <c r="AS59" s="426">
        <v>48425022.810000002</v>
      </c>
      <c r="AT59" s="426">
        <v>47674469.809999995</v>
      </c>
      <c r="AU59" s="426">
        <v>49849207.919999994</v>
      </c>
      <c r="AV59" s="547">
        <v>50904076</v>
      </c>
      <c r="AW59" s="534"/>
      <c r="AX59" s="196"/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31">O59-C59</f>
        <v>1312555.5199999884</v>
      </c>
      <c r="BJ59" s="139">
        <f t="shared" si="31"/>
        <v>4916290.099999994</v>
      </c>
      <c r="BK59" s="139">
        <f t="shared" si="31"/>
        <v>8808626.629999999</v>
      </c>
      <c r="BL59" s="139">
        <f t="shared" si="31"/>
        <v>11975177.149999991</v>
      </c>
      <c r="BM59" s="139">
        <f t="shared" si="31"/>
        <v>15194072.490000002</v>
      </c>
      <c r="BN59" s="139">
        <f t="shared" si="31"/>
        <v>19200379.820000019</v>
      </c>
      <c r="BO59" s="139">
        <f t="shared" si="31"/>
        <v>22554292.159999993</v>
      </c>
      <c r="BP59" s="139">
        <f t="shared" si="31"/>
        <v>26944329.310000017</v>
      </c>
      <c r="BQ59" s="139">
        <f t="shared" si="31"/>
        <v>30893898.560000002</v>
      </c>
      <c r="BR59" s="158">
        <f t="shared" si="31"/>
        <v>33239670.990000002</v>
      </c>
    </row>
    <row r="60" spans="1:70" x14ac:dyDescent="0.35">
      <c r="A60" s="3"/>
      <c r="B60" s="27" t="s">
        <v>42</v>
      </c>
      <c r="C60" s="390">
        <v>38684877.07</v>
      </c>
      <c r="D60" s="136">
        <v>39636525.159999996</v>
      </c>
      <c r="E60" s="136">
        <v>39159422.56000001</v>
      </c>
      <c r="F60" s="136">
        <v>39243632.119999997</v>
      </c>
      <c r="G60" s="136">
        <v>38738552.07</v>
      </c>
      <c r="H60" s="136">
        <v>37434515.299999997</v>
      </c>
      <c r="I60" s="136">
        <v>36678955.349999994</v>
      </c>
      <c r="J60" s="136">
        <v>36762682.520000003</v>
      </c>
      <c r="K60" s="136">
        <v>37323101.510000013</v>
      </c>
      <c r="L60" s="136">
        <v>38134358.320000008</v>
      </c>
      <c r="M60" s="136">
        <v>38488108.890000008</v>
      </c>
      <c r="N60" s="391">
        <v>38933793.329999998</v>
      </c>
      <c r="O60" s="137">
        <v>39941792.770000011</v>
      </c>
      <c r="P60" s="185">
        <v>41295413.800000012</v>
      </c>
      <c r="Q60" s="136">
        <v>41805395.680000007</v>
      </c>
      <c r="R60" s="136">
        <v>42150262.189999998</v>
      </c>
      <c r="S60" s="136">
        <v>42922131.80999998</v>
      </c>
      <c r="T60" s="185">
        <v>43096570.129999995</v>
      </c>
      <c r="U60" s="136">
        <v>43432658.5</v>
      </c>
      <c r="V60" s="137">
        <v>44625084.670000002</v>
      </c>
      <c r="W60" s="137">
        <v>45359307.950000018</v>
      </c>
      <c r="X60" s="72">
        <v>46718012.399999991</v>
      </c>
      <c r="Y60" s="249">
        <v>46820092.049999997</v>
      </c>
      <c r="Z60" s="426">
        <v>47545471.909999982</v>
      </c>
      <c r="AA60" s="426">
        <v>47697939</v>
      </c>
      <c r="AB60" s="426">
        <v>48252258.50999999</v>
      </c>
      <c r="AC60" s="426">
        <v>48688636.36999999</v>
      </c>
      <c r="AD60" s="185">
        <v>48954564.900000013</v>
      </c>
      <c r="AE60" s="426">
        <v>49175303.589999989</v>
      </c>
      <c r="AF60" s="185">
        <v>47744494.460000001</v>
      </c>
      <c r="AG60" s="426">
        <v>46528430.039999992</v>
      </c>
      <c r="AH60" s="426">
        <v>45465573.170000002</v>
      </c>
      <c r="AI60" s="185">
        <v>43680833.649999991</v>
      </c>
      <c r="AJ60" s="426">
        <v>43980106.679999992</v>
      </c>
      <c r="AK60" s="473">
        <v>42361164.449999981</v>
      </c>
      <c r="AL60" s="426">
        <v>42316371.420000002</v>
      </c>
      <c r="AM60" s="426">
        <v>42804214.600000009</v>
      </c>
      <c r="AN60" s="426">
        <v>42962388.430000007</v>
      </c>
      <c r="AO60" s="426">
        <v>43058873.160000011</v>
      </c>
      <c r="AP60" s="426">
        <v>43183342.090000004</v>
      </c>
      <c r="AQ60" s="185">
        <v>42048595.859999999</v>
      </c>
      <c r="AR60" s="426">
        <v>40783472.18</v>
      </c>
      <c r="AS60" s="426">
        <v>39251384.349999979</v>
      </c>
      <c r="AT60" s="426">
        <v>38925191.979999989</v>
      </c>
      <c r="AU60" s="426">
        <v>40385838.289999992</v>
      </c>
      <c r="AV60" s="547">
        <v>42311976</v>
      </c>
      <c r="AW60" s="534"/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31"/>
        <v>1256915.7000000104</v>
      </c>
      <c r="BJ60" s="139">
        <f t="shared" si="31"/>
        <v>1658888.6400000155</v>
      </c>
      <c r="BK60" s="139">
        <f t="shared" si="31"/>
        <v>2645973.1199999973</v>
      </c>
      <c r="BL60" s="139">
        <f t="shared" si="31"/>
        <v>2906630.0700000003</v>
      </c>
      <c r="BM60" s="139">
        <f t="shared" si="31"/>
        <v>4183579.7399999797</v>
      </c>
      <c r="BN60" s="139">
        <f t="shared" si="31"/>
        <v>5662054.8299999982</v>
      </c>
      <c r="BO60" s="139">
        <f t="shared" si="31"/>
        <v>6753703.150000006</v>
      </c>
      <c r="BP60" s="139">
        <f t="shared" si="31"/>
        <v>7862402.1499999985</v>
      </c>
      <c r="BQ60" s="139">
        <f t="shared" si="31"/>
        <v>8036206.4400000051</v>
      </c>
      <c r="BR60" s="158">
        <f t="shared" si="31"/>
        <v>8583654.0799999833</v>
      </c>
    </row>
    <row r="61" spans="1:70" x14ac:dyDescent="0.35">
      <c r="A61" s="3"/>
      <c r="B61" s="27" t="s">
        <v>57</v>
      </c>
      <c r="C61" s="390">
        <v>10260439.309999999</v>
      </c>
      <c r="D61" s="136">
        <v>10219051.920000006</v>
      </c>
      <c r="E61" s="136">
        <v>10600731.729999995</v>
      </c>
      <c r="F61" s="136">
        <v>10930515.520000007</v>
      </c>
      <c r="G61" s="136">
        <v>10327721.670000009</v>
      </c>
      <c r="H61" s="136">
        <v>10317517.349999996</v>
      </c>
      <c r="I61" s="136">
        <v>10589021.099999998</v>
      </c>
      <c r="J61" s="136">
        <v>10632359.01999999</v>
      </c>
      <c r="K61" s="136">
        <v>11303276.110000003</v>
      </c>
      <c r="L61" s="136">
        <v>12323043.59</v>
      </c>
      <c r="M61" s="136">
        <v>11695279.110000007</v>
      </c>
      <c r="N61" s="391">
        <v>11927448.689999998</v>
      </c>
      <c r="O61" s="137">
        <v>12826994.770000003</v>
      </c>
      <c r="P61" s="185">
        <v>15944731.890000004</v>
      </c>
      <c r="Q61" s="136">
        <v>20402578.649999995</v>
      </c>
      <c r="R61" s="136">
        <v>23292673.359999999</v>
      </c>
      <c r="S61" s="136">
        <v>24497692.160000004</v>
      </c>
      <c r="T61" s="185">
        <v>24562450.149999995</v>
      </c>
      <c r="U61" s="136">
        <v>24019069.709999982</v>
      </c>
      <c r="V61" s="137">
        <v>23186734.919999998</v>
      </c>
      <c r="W61" s="137">
        <v>23308397.949999988</v>
      </c>
      <c r="X61" s="72">
        <v>23907536.059999999</v>
      </c>
      <c r="Y61" s="249">
        <v>23588732.399999995</v>
      </c>
      <c r="Z61" s="426">
        <v>22038070.839999989</v>
      </c>
      <c r="AA61" s="426">
        <v>19936293</v>
      </c>
      <c r="AB61" s="426">
        <v>19529709.279999997</v>
      </c>
      <c r="AC61" s="426">
        <v>18902698.049999997</v>
      </c>
      <c r="AD61" s="185">
        <v>17794619.989999995</v>
      </c>
      <c r="AE61" s="426">
        <v>17119583.06000001</v>
      </c>
      <c r="AF61" s="185">
        <v>16381400.239999998</v>
      </c>
      <c r="AG61" s="426">
        <v>16566642.360000003</v>
      </c>
      <c r="AH61" s="426">
        <v>16482884.85</v>
      </c>
      <c r="AI61" s="185">
        <v>16802226.159999996</v>
      </c>
      <c r="AJ61" s="426">
        <v>18161310.450000003</v>
      </c>
      <c r="AK61" s="473">
        <v>18411620.359999996</v>
      </c>
      <c r="AL61" s="426">
        <v>17095416.669999998</v>
      </c>
      <c r="AM61" s="426">
        <v>16734278.479999995</v>
      </c>
      <c r="AN61" s="426">
        <v>17165092.140000001</v>
      </c>
      <c r="AO61" s="426">
        <v>17990358.250000004</v>
      </c>
      <c r="AP61" s="426">
        <v>18104504.09999999</v>
      </c>
      <c r="AQ61" s="185">
        <v>19681975.270000011</v>
      </c>
      <c r="AR61" s="426">
        <v>17610142.910000004</v>
      </c>
      <c r="AS61" s="426">
        <v>18390161.300000001</v>
      </c>
      <c r="AT61" s="426">
        <v>18599157.109999992</v>
      </c>
      <c r="AU61" s="426">
        <v>20033159.080000002</v>
      </c>
      <c r="AV61" s="547">
        <v>20421305</v>
      </c>
      <c r="AW61" s="534"/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31"/>
        <v>2566555.4600000046</v>
      </c>
      <c r="BJ61" s="139">
        <f t="shared" si="31"/>
        <v>5725679.9699999988</v>
      </c>
      <c r="BK61" s="139">
        <f t="shared" si="31"/>
        <v>9801846.9199999999</v>
      </c>
      <c r="BL61" s="139">
        <f t="shared" si="31"/>
        <v>12362157.839999992</v>
      </c>
      <c r="BM61" s="139">
        <f t="shared" si="31"/>
        <v>14169970.489999995</v>
      </c>
      <c r="BN61" s="139">
        <f t="shared" si="31"/>
        <v>14244932.799999999</v>
      </c>
      <c r="BO61" s="139">
        <f t="shared" si="31"/>
        <v>13430048.609999985</v>
      </c>
      <c r="BP61" s="139">
        <f t="shared" si="31"/>
        <v>12554375.900000008</v>
      </c>
      <c r="BQ61" s="139">
        <f t="shared" si="31"/>
        <v>12005121.839999985</v>
      </c>
      <c r="BR61" s="158">
        <f t="shared" si="31"/>
        <v>11584492.469999999</v>
      </c>
    </row>
    <row r="62" spans="1:70" x14ac:dyDescent="0.35">
      <c r="A62" s="3"/>
      <c r="B62" s="27" t="s">
        <v>58</v>
      </c>
      <c r="C62" s="390">
        <v>0</v>
      </c>
      <c r="D62" s="136">
        <v>0</v>
      </c>
      <c r="E62" s="136">
        <v>0</v>
      </c>
      <c r="F62" s="136">
        <v>0</v>
      </c>
      <c r="G62" s="136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391">
        <v>0</v>
      </c>
      <c r="O62" s="137">
        <v>0</v>
      </c>
      <c r="P62" s="136">
        <v>0</v>
      </c>
      <c r="Q62" s="136">
        <v>0</v>
      </c>
      <c r="R62" s="136">
        <v>0</v>
      </c>
      <c r="S62" s="136">
        <v>0</v>
      </c>
      <c r="T62" s="185">
        <v>0</v>
      </c>
      <c r="U62" s="136">
        <v>0</v>
      </c>
      <c r="V62" s="137">
        <v>0</v>
      </c>
      <c r="W62" s="137">
        <v>0</v>
      </c>
      <c r="X62" s="137">
        <v>0</v>
      </c>
      <c r="Y62" s="390">
        <v>0</v>
      </c>
      <c r="Z62" s="426">
        <v>0</v>
      </c>
      <c r="AA62" s="426">
        <v>0</v>
      </c>
      <c r="AB62" s="426">
        <v>0</v>
      </c>
      <c r="AC62" s="426">
        <v>0</v>
      </c>
      <c r="AD62" s="185">
        <v>0</v>
      </c>
      <c r="AE62" s="426">
        <v>0</v>
      </c>
      <c r="AF62" s="185">
        <v>0</v>
      </c>
      <c r="AG62" s="426">
        <v>0</v>
      </c>
      <c r="AH62" s="426">
        <v>0</v>
      </c>
      <c r="AI62" s="185">
        <v>0</v>
      </c>
      <c r="AJ62" s="426">
        <v>0</v>
      </c>
      <c r="AK62" s="473">
        <v>0</v>
      </c>
      <c r="AL62" s="426">
        <v>0</v>
      </c>
      <c r="AM62" s="426">
        <v>0</v>
      </c>
      <c r="AN62" s="426">
        <v>0</v>
      </c>
      <c r="AO62" s="426">
        <v>0</v>
      </c>
      <c r="AP62" s="426">
        <v>0</v>
      </c>
      <c r="AQ62" s="185">
        <v>0</v>
      </c>
      <c r="AR62" s="426">
        <v>0</v>
      </c>
      <c r="AS62" s="426">
        <v>0</v>
      </c>
      <c r="AT62" s="426">
        <v>0</v>
      </c>
      <c r="AU62" s="426">
        <v>0</v>
      </c>
      <c r="AV62" s="547" t="s">
        <v>70</v>
      </c>
      <c r="AW62" s="534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31"/>
        <v>0</v>
      </c>
      <c r="BJ62" s="139">
        <f t="shared" si="31"/>
        <v>0</v>
      </c>
      <c r="BK62" s="139">
        <f t="shared" si="31"/>
        <v>0</v>
      </c>
      <c r="BL62" s="139">
        <f t="shared" si="31"/>
        <v>0</v>
      </c>
      <c r="BM62" s="139">
        <f t="shared" si="31"/>
        <v>0</v>
      </c>
      <c r="BN62" s="139">
        <f t="shared" si="31"/>
        <v>0</v>
      </c>
      <c r="BO62" s="139">
        <f t="shared" si="31"/>
        <v>0</v>
      </c>
      <c r="BP62" s="139">
        <f t="shared" si="31"/>
        <v>0</v>
      </c>
      <c r="BQ62" s="139">
        <f t="shared" si="31"/>
        <v>0</v>
      </c>
      <c r="BR62" s="158">
        <f t="shared" si="31"/>
        <v>0</v>
      </c>
    </row>
    <row r="63" spans="1:70" x14ac:dyDescent="0.35">
      <c r="A63" s="3"/>
      <c r="B63" s="27" t="s">
        <v>59</v>
      </c>
      <c r="C63" s="390">
        <v>0</v>
      </c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391">
        <v>0</v>
      </c>
      <c r="O63" s="137">
        <v>0</v>
      </c>
      <c r="P63" s="136">
        <v>0</v>
      </c>
      <c r="Q63" s="136">
        <v>0</v>
      </c>
      <c r="R63" s="136">
        <v>0</v>
      </c>
      <c r="S63" s="136">
        <v>0</v>
      </c>
      <c r="T63" s="185">
        <v>0</v>
      </c>
      <c r="U63" s="136">
        <v>0</v>
      </c>
      <c r="V63" s="137">
        <v>0</v>
      </c>
      <c r="W63" s="137">
        <v>0</v>
      </c>
      <c r="X63" s="137">
        <v>0</v>
      </c>
      <c r="Y63" s="390">
        <v>0</v>
      </c>
      <c r="Z63" s="426">
        <v>0</v>
      </c>
      <c r="AA63" s="426">
        <v>0</v>
      </c>
      <c r="AB63" s="426">
        <v>0</v>
      </c>
      <c r="AC63" s="426">
        <v>0</v>
      </c>
      <c r="AD63" s="185">
        <v>0</v>
      </c>
      <c r="AE63" s="426">
        <v>0</v>
      </c>
      <c r="AF63" s="185">
        <v>0</v>
      </c>
      <c r="AG63" s="426">
        <v>0</v>
      </c>
      <c r="AH63" s="426">
        <v>0</v>
      </c>
      <c r="AI63" s="185">
        <v>0</v>
      </c>
      <c r="AJ63" s="426">
        <v>0</v>
      </c>
      <c r="AK63" s="473">
        <v>0</v>
      </c>
      <c r="AL63" s="426">
        <v>0</v>
      </c>
      <c r="AM63" s="426">
        <v>0</v>
      </c>
      <c r="AN63" s="426">
        <v>0</v>
      </c>
      <c r="AO63" s="426">
        <v>0</v>
      </c>
      <c r="AP63" s="426">
        <v>0</v>
      </c>
      <c r="AQ63" s="185">
        <v>0</v>
      </c>
      <c r="AR63" s="426">
        <v>0</v>
      </c>
      <c r="AS63" s="426">
        <v>0</v>
      </c>
      <c r="AT63" s="426">
        <v>0</v>
      </c>
      <c r="AU63" s="426">
        <v>0</v>
      </c>
      <c r="AV63" s="547" t="s">
        <v>70</v>
      </c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31"/>
        <v>0</v>
      </c>
      <c r="BJ63" s="139">
        <f t="shared" si="31"/>
        <v>0</v>
      </c>
      <c r="BK63" s="139">
        <f t="shared" si="31"/>
        <v>0</v>
      </c>
      <c r="BL63" s="139">
        <f t="shared" si="31"/>
        <v>0</v>
      </c>
      <c r="BM63" s="139">
        <f t="shared" si="31"/>
        <v>0</v>
      </c>
      <c r="BN63" s="139">
        <f t="shared" si="31"/>
        <v>0</v>
      </c>
      <c r="BO63" s="139">
        <f t="shared" si="31"/>
        <v>0</v>
      </c>
      <c r="BP63" s="139">
        <f t="shared" si="31"/>
        <v>0</v>
      </c>
      <c r="BQ63" s="139">
        <f t="shared" si="31"/>
        <v>0</v>
      </c>
      <c r="BR63" s="158">
        <f t="shared" si="31"/>
        <v>0</v>
      </c>
    </row>
    <row r="64" spans="1:70" x14ac:dyDescent="0.35">
      <c r="A64" s="3"/>
      <c r="B64" s="27" t="s">
        <v>46</v>
      </c>
      <c r="C64" s="309">
        <v>78233143.110000014</v>
      </c>
      <c r="D64" s="141">
        <v>79481715.450000003</v>
      </c>
      <c r="E64" s="141">
        <v>80001375.489999995</v>
      </c>
      <c r="F64" s="141">
        <v>81022609.690000013</v>
      </c>
      <c r="G64" s="141">
        <v>79452033.030000031</v>
      </c>
      <c r="H64" s="141">
        <v>77180150.759999976</v>
      </c>
      <c r="I64" s="141">
        <v>76586345.289999992</v>
      </c>
      <c r="J64" s="141">
        <v>76147914.769999996</v>
      </c>
      <c r="K64" s="141">
        <v>78122965.050000027</v>
      </c>
      <c r="L64" s="141">
        <v>80655174.88000001</v>
      </c>
      <c r="M64" s="141">
        <v>79240108.190000027</v>
      </c>
      <c r="N64" s="392">
        <v>79888644.459999993</v>
      </c>
      <c r="O64" s="142">
        <v>83369169.790000021</v>
      </c>
      <c r="P64" s="141">
        <v>91782574.160000011</v>
      </c>
      <c r="Q64" s="141">
        <v>101257822.16</v>
      </c>
      <c r="R64" s="141">
        <v>108266574.74999999</v>
      </c>
      <c r="S64" s="141">
        <v>112999655.75</v>
      </c>
      <c r="T64" s="186">
        <f>SUM(T59:T63)</f>
        <v>116287518.20999999</v>
      </c>
      <c r="U64" s="141">
        <v>119324389.20999998</v>
      </c>
      <c r="V64" s="142">
        <v>123509022.13000001</v>
      </c>
      <c r="W64" s="142">
        <v>129058191.89000002</v>
      </c>
      <c r="X64" s="72">
        <v>134062992.41999999</v>
      </c>
      <c r="Y64" s="249">
        <v>134670001.24000001</v>
      </c>
      <c r="Z64" s="238">
        <f>SUM(Z59:Z63)</f>
        <v>135675673.29999995</v>
      </c>
      <c r="AA64" s="238">
        <v>134869437</v>
      </c>
      <c r="AB64" s="238">
        <v>136384325.44999996</v>
      </c>
      <c r="AC64" s="238">
        <v>137339957.96999997</v>
      </c>
      <c r="AD64" s="186">
        <f>SUM(AD59:AD63)</f>
        <v>137144840.87</v>
      </c>
      <c r="AE64" s="238">
        <v>134601951.40000001</v>
      </c>
      <c r="AF64" s="186">
        <f>SUM(AF59:AF63)</f>
        <v>128694983.54000001</v>
      </c>
      <c r="AG64" s="238">
        <v>125522303.62999998</v>
      </c>
      <c r="AH64" s="238">
        <v>122426068.81999999</v>
      </c>
      <c r="AI64" s="186">
        <f t="shared" ref="AI64" si="32">SUM(AI59:AI63)</f>
        <v>118811738.88999999</v>
      </c>
      <c r="AJ64" s="238">
        <v>120200467.64999999</v>
      </c>
      <c r="AK64" s="474">
        <v>116463127.76999997</v>
      </c>
      <c r="AL64" s="238">
        <v>113480950.20999999</v>
      </c>
      <c r="AM64" s="238">
        <f t="shared" ref="AM64" si="33">SUM(AM59:AM63)</f>
        <v>112378313.54000001</v>
      </c>
      <c r="AN64" s="238">
        <v>111949390.80000001</v>
      </c>
      <c r="AO64" s="238">
        <v>114002791.74000001</v>
      </c>
      <c r="AP64" s="238">
        <v>114229057.71999998</v>
      </c>
      <c r="AQ64" s="186">
        <f t="shared" ref="AQ64" si="34">SUM(AQ59:AQ63)</f>
        <v>112037431.03</v>
      </c>
      <c r="AR64" s="238">
        <v>107342002.43000001</v>
      </c>
      <c r="AS64" s="238">
        <v>106066568.45999998</v>
      </c>
      <c r="AT64" s="238">
        <v>105198818.89999998</v>
      </c>
      <c r="AU64" s="238">
        <v>110268205.28999998</v>
      </c>
      <c r="AV64" s="548">
        <v>113637357</v>
      </c>
      <c r="AW64" s="534"/>
      <c r="AX64" s="196"/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31"/>
        <v>5136026.6800000072</v>
      </c>
      <c r="BJ64" s="139">
        <f t="shared" si="31"/>
        <v>12300858.710000008</v>
      </c>
      <c r="BK64" s="139">
        <f t="shared" si="31"/>
        <v>21256446.670000002</v>
      </c>
      <c r="BL64" s="139">
        <f t="shared" si="31"/>
        <v>27243965.059999973</v>
      </c>
      <c r="BM64" s="139">
        <f t="shared" si="31"/>
        <v>33547622.719999969</v>
      </c>
      <c r="BN64" s="139">
        <f t="shared" si="31"/>
        <v>39107367.450000018</v>
      </c>
      <c r="BO64" s="139">
        <f t="shared" si="31"/>
        <v>42738043.919999987</v>
      </c>
      <c r="BP64" s="139">
        <f t="shared" si="31"/>
        <v>47361107.360000014</v>
      </c>
      <c r="BQ64" s="139">
        <f t="shared" si="31"/>
        <v>50935226.839999989</v>
      </c>
      <c r="BR64" s="158">
        <f t="shared" si="31"/>
        <v>53407817.539999977</v>
      </c>
    </row>
    <row r="65" spans="1:70" x14ac:dyDescent="0.35">
      <c r="A65" s="3">
        <v>9</v>
      </c>
      <c r="B65" s="34" t="s">
        <v>47</v>
      </c>
      <c r="C65" s="309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392"/>
      <c r="O65" s="142"/>
      <c r="P65" s="141"/>
      <c r="Q65" s="141"/>
      <c r="R65" s="141"/>
      <c r="S65" s="141"/>
      <c r="T65" s="186"/>
      <c r="U65" s="141"/>
      <c r="V65" s="142"/>
      <c r="W65" s="142"/>
      <c r="X65" s="72"/>
      <c r="Y65" s="249"/>
      <c r="Z65" s="238"/>
      <c r="AA65" s="238"/>
      <c r="AB65" s="238"/>
      <c r="AC65" s="238"/>
      <c r="AD65" s="186"/>
      <c r="AE65" s="238"/>
      <c r="AF65" s="186"/>
      <c r="AG65" s="238"/>
      <c r="AH65" s="238"/>
      <c r="AI65" s="186"/>
      <c r="AJ65" s="238"/>
      <c r="AK65" s="474"/>
      <c r="AL65" s="238"/>
      <c r="AM65" s="238"/>
      <c r="AN65" s="238"/>
      <c r="AO65" s="238"/>
      <c r="AP65" s="238"/>
      <c r="AQ65" s="186"/>
      <c r="AR65" s="238"/>
      <c r="AS65" s="238"/>
      <c r="AT65" s="238"/>
      <c r="AU65" s="238"/>
      <c r="AV65" s="548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35">
      <c r="A66" s="3"/>
      <c r="B66" s="27" t="s">
        <v>41</v>
      </c>
      <c r="C66" s="309">
        <v>56303528.719999999</v>
      </c>
      <c r="D66" s="143">
        <v>56312343.190000013</v>
      </c>
      <c r="E66" s="143">
        <v>52546987.729999989</v>
      </c>
      <c r="F66" s="143">
        <v>50124401.159999996</v>
      </c>
      <c r="G66" s="143">
        <v>49790950.984999992</v>
      </c>
      <c r="H66" s="143">
        <v>53151572.519999966</v>
      </c>
      <c r="I66" s="143">
        <v>54085708.25000003</v>
      </c>
      <c r="J66" s="143">
        <v>51463206.780000009</v>
      </c>
      <c r="K66" s="143">
        <v>47857206.280000009</v>
      </c>
      <c r="L66" s="143">
        <v>49242954.749999993</v>
      </c>
      <c r="M66" s="143">
        <v>48852990.779999994</v>
      </c>
      <c r="N66" s="392">
        <v>52393825.110000007</v>
      </c>
      <c r="O66" s="139">
        <v>57562893.150000013</v>
      </c>
      <c r="P66" s="143">
        <v>60894444.73999998</v>
      </c>
      <c r="Q66" s="143">
        <v>64053857.330000021</v>
      </c>
      <c r="R66" s="143">
        <v>66540420.810000002</v>
      </c>
      <c r="S66" s="143">
        <v>68609000.560000032</v>
      </c>
      <c r="T66" s="230">
        <f>+T45+T52+T59</f>
        <v>76666017.879999995</v>
      </c>
      <c r="U66" s="141">
        <v>85655648.819999993</v>
      </c>
      <c r="V66" s="142">
        <v>87544468.670000017</v>
      </c>
      <c r="W66" s="142">
        <v>85466991.450000018</v>
      </c>
      <c r="X66" s="72">
        <v>86184575.379999995</v>
      </c>
      <c r="Y66" s="249">
        <v>88696875.61999999</v>
      </c>
      <c r="Z66" s="238">
        <f>+Z45+Z52+Z59</f>
        <v>95585560.320000008</v>
      </c>
      <c r="AA66" s="238">
        <v>97728791</v>
      </c>
      <c r="AB66" s="238">
        <v>96262104.819999963</v>
      </c>
      <c r="AC66" s="238">
        <v>94742294.610000014</v>
      </c>
      <c r="AD66" s="230">
        <f>+AD45+AD52+AD59</f>
        <v>93294125.200000033</v>
      </c>
      <c r="AE66" s="237">
        <v>92147679.420000002</v>
      </c>
      <c r="AF66" s="230">
        <f>+AF45+AF52+AF59</f>
        <v>92133912.890000001</v>
      </c>
      <c r="AG66" s="237">
        <v>89755160.149999976</v>
      </c>
      <c r="AH66" s="237">
        <v>88592816.00999999</v>
      </c>
      <c r="AI66" s="186">
        <f t="shared" ref="AI66:AI70" si="35">+AI45+AI52+AI59</f>
        <v>81603741.160000026</v>
      </c>
      <c r="AJ66" s="238">
        <v>78702833.029999986</v>
      </c>
      <c r="AK66" s="474">
        <v>77747492.329999939</v>
      </c>
      <c r="AL66" s="238">
        <v>80717004.599999964</v>
      </c>
      <c r="AM66" s="237">
        <f t="shared" ref="AM66:AM70" si="36">+AM45+AM52+AM59</f>
        <v>82917545.210000008</v>
      </c>
      <c r="AN66" s="238">
        <v>80328051.24999997</v>
      </c>
      <c r="AO66" s="238">
        <v>79467352.469999969</v>
      </c>
      <c r="AP66" s="238">
        <v>75427934.659999967</v>
      </c>
      <c r="AQ66" s="230">
        <f t="shared" ref="AQ66:AQ70" si="37">+AQ45+AQ52+AQ59</f>
        <v>70826260.319999963</v>
      </c>
      <c r="AR66" s="238">
        <v>76196861.599999994</v>
      </c>
      <c r="AS66" s="238">
        <v>83521910.639999986</v>
      </c>
      <c r="AT66" s="238">
        <v>81769295.569999963</v>
      </c>
      <c r="AU66" s="238">
        <v>75518486.519999966</v>
      </c>
      <c r="AV66" s="548">
        <v>73541446</v>
      </c>
      <c r="AW66" s="534"/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38">O66-C66</f>
        <v>1259364.4300000146</v>
      </c>
      <c r="BJ66" s="139">
        <f t="shared" si="38"/>
        <v>4582101.5499999672</v>
      </c>
      <c r="BK66" s="139">
        <f t="shared" si="38"/>
        <v>11506869.600000031</v>
      </c>
      <c r="BL66" s="139">
        <f t="shared" si="38"/>
        <v>16416019.650000006</v>
      </c>
      <c r="BM66" s="139">
        <f t="shared" si="38"/>
        <v>18818049.57500004</v>
      </c>
      <c r="BN66" s="139">
        <f t="shared" si="38"/>
        <v>23514445.360000029</v>
      </c>
      <c r="BO66" s="139">
        <f t="shared" si="38"/>
        <v>31569940.569999963</v>
      </c>
      <c r="BP66" s="139">
        <f t="shared" si="38"/>
        <v>36081261.890000008</v>
      </c>
      <c r="BQ66" s="139">
        <f t="shared" si="38"/>
        <v>37609785.170000009</v>
      </c>
      <c r="BR66" s="158">
        <f t="shared" si="38"/>
        <v>36941620.630000003</v>
      </c>
    </row>
    <row r="67" spans="1:70" x14ac:dyDescent="0.35">
      <c r="A67" s="3"/>
      <c r="B67" s="27" t="s">
        <v>42</v>
      </c>
      <c r="C67" s="309">
        <v>46430590.370000005</v>
      </c>
      <c r="D67" s="143">
        <v>47110381.369999997</v>
      </c>
      <c r="E67" s="143">
        <v>45652939.150000013</v>
      </c>
      <c r="F67" s="143">
        <v>44729144.649999999</v>
      </c>
      <c r="G67" s="143">
        <v>44164610.870000005</v>
      </c>
      <c r="H67" s="143">
        <v>43272468.770000003</v>
      </c>
      <c r="I67" s="143">
        <v>43163127.249999993</v>
      </c>
      <c r="J67" s="143">
        <v>42886441.519999996</v>
      </c>
      <c r="K67" s="143">
        <v>42514655.290000007</v>
      </c>
      <c r="L67" s="143">
        <v>43396479.900000013</v>
      </c>
      <c r="M67" s="143">
        <v>44353072.420000009</v>
      </c>
      <c r="N67" s="392">
        <v>45538213.159999996</v>
      </c>
      <c r="O67" s="139">
        <v>46942723.480000012</v>
      </c>
      <c r="P67" s="143">
        <v>47853860.170000009</v>
      </c>
      <c r="Q67" s="143">
        <v>47776011.45000001</v>
      </c>
      <c r="R67" s="143">
        <v>47674145.159999996</v>
      </c>
      <c r="S67" s="143">
        <v>48508818.499999978</v>
      </c>
      <c r="T67" s="230">
        <f>+T46+T53+T60</f>
        <v>49396248.640000001</v>
      </c>
      <c r="U67" s="141">
        <v>50911169.219999999</v>
      </c>
      <c r="V67" s="142">
        <v>51920691.640000001</v>
      </c>
      <c r="W67" s="142">
        <v>51272695.070000023</v>
      </c>
      <c r="X67" s="72">
        <v>52165670.319999993</v>
      </c>
      <c r="Y67" s="249">
        <v>52585158.909999996</v>
      </c>
      <c r="Z67" s="238">
        <f>+Z46+Z53+Z60</f>
        <v>54413612.98999998</v>
      </c>
      <c r="AA67" s="238">
        <v>54986616</v>
      </c>
      <c r="AB67" s="238">
        <v>55187767.579999991</v>
      </c>
      <c r="AC67" s="238">
        <v>55003948.789999984</v>
      </c>
      <c r="AD67" s="230">
        <f>+AD46+AD53+AD60</f>
        <v>54787682.080000013</v>
      </c>
      <c r="AE67" s="237">
        <v>55158533.819999985</v>
      </c>
      <c r="AF67" s="230">
        <f>+AF46+AF53+AF60</f>
        <v>54484968.900000006</v>
      </c>
      <c r="AG67" s="237">
        <v>53721489.61999999</v>
      </c>
      <c r="AH67" s="237">
        <v>53079594.640000015</v>
      </c>
      <c r="AI67" s="186">
        <f t="shared" si="35"/>
        <v>50112937.019999996</v>
      </c>
      <c r="AJ67" s="238">
        <v>49658944.609999992</v>
      </c>
      <c r="AK67" s="474">
        <v>48281599.159999974</v>
      </c>
      <c r="AL67" s="238">
        <v>49334474.009999998</v>
      </c>
      <c r="AM67" s="237">
        <f t="shared" si="36"/>
        <v>51091512.510000013</v>
      </c>
      <c r="AN67" s="238">
        <v>51190719.640000001</v>
      </c>
      <c r="AO67" s="238">
        <v>50413717.210000001</v>
      </c>
      <c r="AP67" s="238">
        <v>49725299.910000011</v>
      </c>
      <c r="AQ67" s="230">
        <f t="shared" si="37"/>
        <v>48126296.189999998</v>
      </c>
      <c r="AR67" s="238">
        <v>47884575.969999991</v>
      </c>
      <c r="AS67" s="238">
        <v>48484399.299999967</v>
      </c>
      <c r="AT67" s="238">
        <v>48373328.299999982</v>
      </c>
      <c r="AU67" s="238">
        <v>48165123.839999989</v>
      </c>
      <c r="AV67" s="548">
        <v>49267889</v>
      </c>
      <c r="AW67" s="534"/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38"/>
        <v>512133.11000000685</v>
      </c>
      <c r="BJ67" s="139">
        <f t="shared" si="38"/>
        <v>743478.80000001192</v>
      </c>
      <c r="BK67" s="139">
        <f t="shared" si="38"/>
        <v>2123072.299999997</v>
      </c>
      <c r="BL67" s="139">
        <f t="shared" si="38"/>
        <v>2945000.5099999979</v>
      </c>
      <c r="BM67" s="139">
        <f t="shared" si="38"/>
        <v>4344207.6299999729</v>
      </c>
      <c r="BN67" s="139">
        <f t="shared" si="38"/>
        <v>6123779.8699999973</v>
      </c>
      <c r="BO67" s="139">
        <f t="shared" si="38"/>
        <v>7748041.9700000063</v>
      </c>
      <c r="BP67" s="139">
        <f t="shared" si="38"/>
        <v>9034250.1200000048</v>
      </c>
      <c r="BQ67" s="139">
        <f t="shared" si="38"/>
        <v>8758039.7800000161</v>
      </c>
      <c r="BR67" s="158">
        <f t="shared" si="38"/>
        <v>8769190.4199999794</v>
      </c>
    </row>
    <row r="68" spans="1:70" x14ac:dyDescent="0.35">
      <c r="A68" s="3"/>
      <c r="B68" s="27" t="s">
        <v>57</v>
      </c>
      <c r="C68" s="309">
        <v>36530052.900000006</v>
      </c>
      <c r="D68" s="143">
        <v>32469055.820000004</v>
      </c>
      <c r="E68" s="143">
        <v>32234340.710000001</v>
      </c>
      <c r="F68" s="143">
        <v>30572096.680000011</v>
      </c>
      <c r="G68" s="143">
        <v>31007163.665000014</v>
      </c>
      <c r="H68" s="143">
        <v>36298845.490000002</v>
      </c>
      <c r="I68" s="143">
        <v>34148747.450000003</v>
      </c>
      <c r="J68" s="143">
        <v>33342409.159999989</v>
      </c>
      <c r="K68" s="143">
        <v>32656349.060000002</v>
      </c>
      <c r="L68" s="143">
        <v>34643324.340000004</v>
      </c>
      <c r="M68" s="143">
        <v>27981314.130000006</v>
      </c>
      <c r="N68" s="392">
        <v>29743498.519999996</v>
      </c>
      <c r="O68" s="139">
        <v>43005523.150000006</v>
      </c>
      <c r="P68" s="143">
        <v>53638708.519999996</v>
      </c>
      <c r="Q68" s="143">
        <v>50538905.890000001</v>
      </c>
      <c r="R68" s="143">
        <v>46617789.809999987</v>
      </c>
      <c r="S68" s="143">
        <v>49113853.790000007</v>
      </c>
      <c r="T68" s="230">
        <f>+T47+T54+T61</f>
        <v>55071476.599999994</v>
      </c>
      <c r="U68" s="141">
        <v>56698457.199999988</v>
      </c>
      <c r="V68" s="142">
        <v>52465794.169999994</v>
      </c>
      <c r="W68" s="142">
        <v>45080843.459999986</v>
      </c>
      <c r="X68" s="72">
        <v>46191934.670000002</v>
      </c>
      <c r="Y68" s="249">
        <v>46515363.269999996</v>
      </c>
      <c r="Z68" s="238">
        <f>+Z47+Z54+Z61</f>
        <v>45800795.099999994</v>
      </c>
      <c r="AA68" s="238">
        <v>40585017</v>
      </c>
      <c r="AB68" s="238">
        <v>38835575.129999995</v>
      </c>
      <c r="AC68" s="238">
        <v>38366775.839999996</v>
      </c>
      <c r="AD68" s="230">
        <f>+AD47+AD54+AD61</f>
        <v>36183356.249999993</v>
      </c>
      <c r="AE68" s="237">
        <v>37717951.720000014</v>
      </c>
      <c r="AF68" s="230">
        <f>+AF47+AF54+AF61</f>
        <v>41531279.079999998</v>
      </c>
      <c r="AG68" s="237">
        <v>49767297.859999999</v>
      </c>
      <c r="AH68" s="237">
        <v>48716838.859999999</v>
      </c>
      <c r="AI68" s="186">
        <f t="shared" si="35"/>
        <v>54996704.080000006</v>
      </c>
      <c r="AJ68" s="238">
        <v>45686149.299999997</v>
      </c>
      <c r="AK68" s="474">
        <v>51504547.900000006</v>
      </c>
      <c r="AL68" s="238">
        <v>51474779.75999999</v>
      </c>
      <c r="AM68" s="237">
        <f t="shared" si="36"/>
        <v>47862191.369999997</v>
      </c>
      <c r="AN68" s="238">
        <v>41181326.689999998</v>
      </c>
      <c r="AO68" s="238">
        <v>40760834.900000006</v>
      </c>
      <c r="AP68" s="238">
        <v>38862636.979999989</v>
      </c>
      <c r="AQ68" s="230">
        <f t="shared" si="37"/>
        <v>42064356.330000013</v>
      </c>
      <c r="AR68" s="238">
        <v>48373664.920000002</v>
      </c>
      <c r="AS68" s="238">
        <v>51494089.379999995</v>
      </c>
      <c r="AT68" s="238">
        <v>54625870.209999971</v>
      </c>
      <c r="AU68" s="238">
        <v>47174303.099999994</v>
      </c>
      <c r="AV68" s="548">
        <v>40471723</v>
      </c>
      <c r="AW68" s="534"/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38"/>
        <v>6475470.25</v>
      </c>
      <c r="BJ68" s="139">
        <f t="shared" si="38"/>
        <v>21169652.699999992</v>
      </c>
      <c r="BK68" s="139">
        <f t="shared" si="38"/>
        <v>18304565.18</v>
      </c>
      <c r="BL68" s="139">
        <f t="shared" si="38"/>
        <v>16045693.129999977</v>
      </c>
      <c r="BM68" s="139">
        <f t="shared" si="38"/>
        <v>18106690.124999993</v>
      </c>
      <c r="BN68" s="139">
        <f t="shared" si="38"/>
        <v>18772631.109999992</v>
      </c>
      <c r="BO68" s="139">
        <f t="shared" si="38"/>
        <v>22549709.749999985</v>
      </c>
      <c r="BP68" s="139">
        <f t="shared" si="38"/>
        <v>19123385.010000005</v>
      </c>
      <c r="BQ68" s="139">
        <f t="shared" si="38"/>
        <v>12424494.399999984</v>
      </c>
      <c r="BR68" s="158">
        <f t="shared" si="38"/>
        <v>11548610.329999998</v>
      </c>
    </row>
    <row r="69" spans="1:70" x14ac:dyDescent="0.35">
      <c r="A69" s="3"/>
      <c r="B69" s="27" t="s">
        <v>58</v>
      </c>
      <c r="C69" s="309">
        <v>0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>
        <v>0</v>
      </c>
      <c r="L69" s="143">
        <v>0</v>
      </c>
      <c r="M69" s="143">
        <v>0</v>
      </c>
      <c r="N69" s="392">
        <v>0</v>
      </c>
      <c r="O69" s="139">
        <v>0</v>
      </c>
      <c r="P69" s="143">
        <v>0</v>
      </c>
      <c r="Q69" s="143">
        <v>0</v>
      </c>
      <c r="R69" s="143">
        <v>0</v>
      </c>
      <c r="S69" s="143">
        <v>0</v>
      </c>
      <c r="T69" s="230">
        <f>+T48+T55+T62</f>
        <v>0</v>
      </c>
      <c r="U69" s="141">
        <v>0</v>
      </c>
      <c r="V69" s="142">
        <v>0</v>
      </c>
      <c r="W69" s="142">
        <v>0</v>
      </c>
      <c r="X69" s="137">
        <v>0</v>
      </c>
      <c r="Y69" s="390">
        <v>0</v>
      </c>
      <c r="Z69" s="238">
        <f>+Z48+Z55+Z62</f>
        <v>0</v>
      </c>
      <c r="AA69" s="238">
        <v>0</v>
      </c>
      <c r="AB69" s="238">
        <v>0</v>
      </c>
      <c r="AC69" s="238">
        <v>0</v>
      </c>
      <c r="AD69" s="230">
        <f>+AD48+AD55+AD62</f>
        <v>0</v>
      </c>
      <c r="AE69" s="237">
        <v>0</v>
      </c>
      <c r="AF69" s="230">
        <f>+AF48+AF55+AF62</f>
        <v>0</v>
      </c>
      <c r="AG69" s="237">
        <v>0</v>
      </c>
      <c r="AH69" s="237">
        <v>0</v>
      </c>
      <c r="AI69" s="186">
        <f t="shared" si="35"/>
        <v>0</v>
      </c>
      <c r="AJ69" s="238">
        <v>0</v>
      </c>
      <c r="AK69" s="474">
        <v>0</v>
      </c>
      <c r="AL69" s="238">
        <v>0</v>
      </c>
      <c r="AM69" s="237">
        <f t="shared" si="36"/>
        <v>0</v>
      </c>
      <c r="AN69" s="238">
        <v>0</v>
      </c>
      <c r="AO69" s="238">
        <v>0</v>
      </c>
      <c r="AP69" s="238">
        <v>0</v>
      </c>
      <c r="AQ69" s="230">
        <f t="shared" si="37"/>
        <v>0</v>
      </c>
      <c r="AR69" s="238">
        <v>0</v>
      </c>
      <c r="AS69" s="238">
        <v>0</v>
      </c>
      <c r="AT69" s="238">
        <v>0</v>
      </c>
      <c r="AU69" s="238">
        <v>0</v>
      </c>
      <c r="AV69" s="548" t="s">
        <v>70</v>
      </c>
      <c r="AW69" s="534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38"/>
        <v>0</v>
      </c>
      <c r="BJ69" s="139">
        <f t="shared" si="38"/>
        <v>0</v>
      </c>
      <c r="BK69" s="139">
        <f t="shared" si="38"/>
        <v>0</v>
      </c>
      <c r="BL69" s="139">
        <f t="shared" si="38"/>
        <v>0</v>
      </c>
      <c r="BM69" s="139">
        <f t="shared" si="38"/>
        <v>0</v>
      </c>
      <c r="BN69" s="139">
        <f t="shared" si="38"/>
        <v>0</v>
      </c>
      <c r="BO69" s="139">
        <f t="shared" si="38"/>
        <v>0</v>
      </c>
      <c r="BP69" s="139">
        <f t="shared" si="38"/>
        <v>0</v>
      </c>
      <c r="BQ69" s="139">
        <f t="shared" si="38"/>
        <v>0</v>
      </c>
      <c r="BR69" s="158">
        <f t="shared" si="38"/>
        <v>0</v>
      </c>
    </row>
    <row r="70" spans="1:70" x14ac:dyDescent="0.35">
      <c r="A70" s="3"/>
      <c r="B70" s="27" t="s">
        <v>59</v>
      </c>
      <c r="C70" s="309">
        <v>0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143">
        <v>0</v>
      </c>
      <c r="J70" s="143">
        <v>0</v>
      </c>
      <c r="K70" s="143">
        <v>0</v>
      </c>
      <c r="L70" s="143">
        <v>0</v>
      </c>
      <c r="M70" s="143">
        <v>0</v>
      </c>
      <c r="N70" s="392">
        <v>0</v>
      </c>
      <c r="O70" s="139">
        <v>0</v>
      </c>
      <c r="P70" s="143">
        <v>0</v>
      </c>
      <c r="Q70" s="143">
        <v>0</v>
      </c>
      <c r="R70" s="143">
        <v>0</v>
      </c>
      <c r="S70" s="143">
        <v>0</v>
      </c>
      <c r="T70" s="230">
        <f>+T49+T56+T63</f>
        <v>0</v>
      </c>
      <c r="U70" s="141">
        <v>0</v>
      </c>
      <c r="V70" s="142">
        <v>0</v>
      </c>
      <c r="W70" s="142">
        <v>0</v>
      </c>
      <c r="X70" s="137">
        <v>0</v>
      </c>
      <c r="Y70" s="390">
        <v>0</v>
      </c>
      <c r="Z70" s="238">
        <f>+Z49+Z56+Z63</f>
        <v>0</v>
      </c>
      <c r="AA70" s="238">
        <v>0</v>
      </c>
      <c r="AB70" s="238">
        <v>0</v>
      </c>
      <c r="AC70" s="238">
        <v>0</v>
      </c>
      <c r="AD70" s="230">
        <f>+AD49+AD56+AD63</f>
        <v>0</v>
      </c>
      <c r="AE70" s="237">
        <v>0</v>
      </c>
      <c r="AF70" s="230">
        <f>+AF49+AF56+AF63</f>
        <v>0</v>
      </c>
      <c r="AG70" s="237">
        <v>0</v>
      </c>
      <c r="AH70" s="237">
        <v>0</v>
      </c>
      <c r="AI70" s="186">
        <f t="shared" si="35"/>
        <v>0</v>
      </c>
      <c r="AJ70" s="238">
        <v>0</v>
      </c>
      <c r="AK70" s="474">
        <v>0</v>
      </c>
      <c r="AL70" s="238">
        <v>0</v>
      </c>
      <c r="AM70" s="237">
        <f t="shared" si="36"/>
        <v>0</v>
      </c>
      <c r="AN70" s="238">
        <v>0</v>
      </c>
      <c r="AO70" s="238">
        <v>0</v>
      </c>
      <c r="AP70" s="238">
        <v>0</v>
      </c>
      <c r="AQ70" s="230">
        <f t="shared" si="37"/>
        <v>0</v>
      </c>
      <c r="AR70" s="238">
        <v>0</v>
      </c>
      <c r="AS70" s="238">
        <v>0</v>
      </c>
      <c r="AT70" s="238">
        <v>0</v>
      </c>
      <c r="AU70" s="238">
        <v>0</v>
      </c>
      <c r="AV70" s="548" t="s">
        <v>70</v>
      </c>
      <c r="AW70" s="534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38"/>
        <v>0</v>
      </c>
      <c r="BJ70" s="139">
        <f t="shared" si="38"/>
        <v>0</v>
      </c>
      <c r="BK70" s="139">
        <f t="shared" si="38"/>
        <v>0</v>
      </c>
      <c r="BL70" s="139">
        <f t="shared" si="38"/>
        <v>0</v>
      </c>
      <c r="BM70" s="139">
        <f t="shared" si="38"/>
        <v>0</v>
      </c>
      <c r="BN70" s="139">
        <f t="shared" si="38"/>
        <v>0</v>
      </c>
      <c r="BO70" s="139">
        <f t="shared" si="38"/>
        <v>0</v>
      </c>
      <c r="BP70" s="139">
        <f t="shared" si="38"/>
        <v>0</v>
      </c>
      <c r="BQ70" s="139">
        <f t="shared" si="38"/>
        <v>0</v>
      </c>
      <c r="BR70" s="158">
        <f t="shared" si="38"/>
        <v>0</v>
      </c>
    </row>
    <row r="71" spans="1:70" ht="15" thickBot="1" x14ac:dyDescent="0.4">
      <c r="A71" s="3"/>
      <c r="B71" s="29" t="s">
        <v>46</v>
      </c>
      <c r="C71" s="312">
        <v>139264171.99000001</v>
      </c>
      <c r="D71" s="145">
        <v>135891780.38</v>
      </c>
      <c r="E71" s="145">
        <v>130434267.59</v>
      </c>
      <c r="F71" s="145">
        <v>125425642.49000001</v>
      </c>
      <c r="G71" s="145">
        <v>124962725.52000001</v>
      </c>
      <c r="H71" s="145">
        <v>132722886.77999997</v>
      </c>
      <c r="I71" s="145">
        <v>131397582.95000003</v>
      </c>
      <c r="J71" s="145">
        <v>127692057.46000001</v>
      </c>
      <c r="K71" s="145">
        <v>123028210.63000003</v>
      </c>
      <c r="L71" s="145">
        <v>127282758.99000001</v>
      </c>
      <c r="M71" s="145">
        <v>121187377.33000001</v>
      </c>
      <c r="N71" s="393">
        <v>127675536.79000001</v>
      </c>
      <c r="O71" s="146">
        <v>147511139.78000003</v>
      </c>
      <c r="P71" s="145">
        <v>162387013.43000001</v>
      </c>
      <c r="Q71" s="145">
        <v>162368774.67000002</v>
      </c>
      <c r="R71" s="145">
        <v>160832355.77999997</v>
      </c>
      <c r="S71" s="145">
        <v>166231672.85000002</v>
      </c>
      <c r="T71" s="231">
        <f>SUM(T66:T70)</f>
        <v>181133743.12</v>
      </c>
      <c r="U71" s="145">
        <v>193265275.23999998</v>
      </c>
      <c r="V71" s="146">
        <v>191930954.47999999</v>
      </c>
      <c r="W71" s="146">
        <v>181820529.98000002</v>
      </c>
      <c r="X71" s="96">
        <v>184542180.37</v>
      </c>
      <c r="Y71" s="403">
        <v>187797397.79999995</v>
      </c>
      <c r="Z71" s="336">
        <f>SUM(Z66:Z70)</f>
        <v>195799968.41</v>
      </c>
      <c r="AA71" s="336">
        <v>193300424</v>
      </c>
      <c r="AB71" s="336">
        <v>190285447.52999994</v>
      </c>
      <c r="AC71" s="336">
        <v>188113019.24000001</v>
      </c>
      <c r="AD71" s="231">
        <f>SUM(AD66:AD70)</f>
        <v>184265163.53000003</v>
      </c>
      <c r="AE71" s="336">
        <v>185024164.95999998</v>
      </c>
      <c r="AF71" s="231">
        <f>SUM(AF66:AF70)</f>
        <v>188150160.87</v>
      </c>
      <c r="AG71" s="336">
        <v>193243947.63</v>
      </c>
      <c r="AH71" s="336">
        <v>190389249.50999999</v>
      </c>
      <c r="AI71" s="231">
        <f t="shared" ref="AI71" si="39">SUM(AI66:AI70)</f>
        <v>186713382.26000002</v>
      </c>
      <c r="AJ71" s="336">
        <v>174047926.94</v>
      </c>
      <c r="AK71" s="475">
        <v>177533639.38999993</v>
      </c>
      <c r="AL71" s="336">
        <v>181526258.36999995</v>
      </c>
      <c r="AM71" s="336">
        <f t="shared" ref="AM71" si="40">SUM(AM66:AM70)</f>
        <v>181871249.09000003</v>
      </c>
      <c r="AN71" s="336">
        <v>172700097.57999998</v>
      </c>
      <c r="AO71" s="336">
        <v>170641904.57999998</v>
      </c>
      <c r="AP71" s="336">
        <v>164015871.54999995</v>
      </c>
      <c r="AQ71" s="231">
        <f t="shared" ref="AQ71" si="41">SUM(AQ66:AQ70)</f>
        <v>161016912.83999997</v>
      </c>
      <c r="AR71" s="336">
        <v>172455102.49000001</v>
      </c>
      <c r="AS71" s="336">
        <v>183500399.31999993</v>
      </c>
      <c r="AT71" s="336">
        <v>184768494.07999992</v>
      </c>
      <c r="AU71" s="336">
        <v>170857913.45999995</v>
      </c>
      <c r="AV71" s="549">
        <v>163281058</v>
      </c>
      <c r="AW71" s="535"/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38"/>
        <v>8246967.7900000215</v>
      </c>
      <c r="BJ71" s="147">
        <f t="shared" si="38"/>
        <v>26495233.050000012</v>
      </c>
      <c r="BK71" s="147">
        <f t="shared" si="38"/>
        <v>31934507.080000013</v>
      </c>
      <c r="BL71" s="147">
        <f t="shared" si="38"/>
        <v>35406713.289999962</v>
      </c>
      <c r="BM71" s="147">
        <f t="shared" si="38"/>
        <v>41268947.330000013</v>
      </c>
      <c r="BN71" s="147">
        <f t="shared" si="38"/>
        <v>48410856.340000033</v>
      </c>
      <c r="BO71" s="147">
        <f t="shared" si="38"/>
        <v>61867692.289999947</v>
      </c>
      <c r="BP71" s="147">
        <f t="shared" si="38"/>
        <v>64238897.019999981</v>
      </c>
      <c r="BQ71" s="147">
        <f t="shared" si="38"/>
        <v>58792319.349999994</v>
      </c>
      <c r="BR71" s="160">
        <f t="shared" si="38"/>
        <v>57259421.379999995</v>
      </c>
    </row>
    <row r="72" spans="1:70" x14ac:dyDescent="0.35">
      <c r="A72" s="3">
        <v>10</v>
      </c>
      <c r="B72" s="33" t="s">
        <v>38</v>
      </c>
      <c r="C72" s="380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381"/>
      <c r="O72" s="124"/>
      <c r="P72" s="123"/>
      <c r="Q72" s="123"/>
      <c r="R72" s="123"/>
      <c r="S72" s="123"/>
      <c r="T72" s="123"/>
      <c r="U72" s="123"/>
      <c r="V72" s="124"/>
      <c r="W72" s="124"/>
      <c r="X72" s="290"/>
      <c r="Y72" s="440"/>
      <c r="Z72" s="423"/>
      <c r="AA72" s="423"/>
      <c r="AB72" s="423"/>
      <c r="AC72" s="423"/>
      <c r="AD72" s="184"/>
      <c r="AE72" s="423"/>
      <c r="AF72" s="184"/>
      <c r="AG72" s="423"/>
      <c r="AH72" s="423"/>
      <c r="AI72" s="184"/>
      <c r="AJ72" s="423"/>
      <c r="AK72" s="470"/>
      <c r="AL72" s="423"/>
      <c r="AM72" s="423"/>
      <c r="AN72" s="423"/>
      <c r="AO72" s="423"/>
      <c r="AP72" s="423"/>
      <c r="AQ72" s="184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35">
      <c r="A73" s="3"/>
      <c r="B73" s="27" t="s">
        <v>41</v>
      </c>
      <c r="C73" s="380">
        <v>498858784</v>
      </c>
      <c r="D73" s="123">
        <v>403629935</v>
      </c>
      <c r="E73" s="123">
        <v>377476303</v>
      </c>
      <c r="F73" s="123">
        <v>403788515</v>
      </c>
      <c r="G73" s="123">
        <v>605690493</v>
      </c>
      <c r="H73" s="123">
        <v>667495908</v>
      </c>
      <c r="I73" s="123">
        <v>520070942</v>
      </c>
      <c r="J73" s="123">
        <v>414684665</v>
      </c>
      <c r="K73" s="123">
        <v>426679967</v>
      </c>
      <c r="L73" s="123">
        <v>498793848</v>
      </c>
      <c r="M73" s="123">
        <v>547127763</v>
      </c>
      <c r="N73" s="381">
        <v>488611235</v>
      </c>
      <c r="O73" s="124">
        <v>442296166</v>
      </c>
      <c r="P73" s="184">
        <v>451442316</v>
      </c>
      <c r="Q73" s="123">
        <v>430179664</v>
      </c>
      <c r="R73" s="123">
        <v>475635753</v>
      </c>
      <c r="S73" s="123">
        <v>662529052</v>
      </c>
      <c r="T73" s="184">
        <v>781582924</v>
      </c>
      <c r="U73" s="123">
        <v>577926180</v>
      </c>
      <c r="V73" s="124">
        <v>444069379</v>
      </c>
      <c r="W73" s="124">
        <v>438406091</v>
      </c>
      <c r="X73" s="291">
        <v>531087618</v>
      </c>
      <c r="Y73" s="443">
        <v>578827716</v>
      </c>
      <c r="Z73" s="423">
        <v>554775958</v>
      </c>
      <c r="AA73" s="423">
        <v>493473508</v>
      </c>
      <c r="AB73" s="423">
        <v>434626808</v>
      </c>
      <c r="AC73" s="423">
        <v>396885179</v>
      </c>
      <c r="AD73" s="184">
        <v>498568706</v>
      </c>
      <c r="AE73" s="423">
        <v>629861229</v>
      </c>
      <c r="AF73" s="184">
        <v>622930289</v>
      </c>
      <c r="AG73" s="423">
        <v>658013596</v>
      </c>
      <c r="AH73" s="423">
        <v>437804566</v>
      </c>
      <c r="AI73" s="184">
        <v>442524709</v>
      </c>
      <c r="AJ73" s="423">
        <v>493710432</v>
      </c>
      <c r="AK73" s="470">
        <v>563410166</v>
      </c>
      <c r="AL73" s="423">
        <v>575948603</v>
      </c>
      <c r="AM73" s="423">
        <v>487148902</v>
      </c>
      <c r="AN73" s="423">
        <v>414696930</v>
      </c>
      <c r="AO73" s="423">
        <v>386236907</v>
      </c>
      <c r="AP73" s="423">
        <v>463316882</v>
      </c>
      <c r="AQ73" s="184">
        <v>612467665</v>
      </c>
      <c r="AR73" s="423">
        <v>777535744</v>
      </c>
      <c r="AS73" s="423">
        <v>607821102</v>
      </c>
      <c r="AT73" s="423">
        <v>409627234</v>
      </c>
      <c r="AU73" s="423">
        <v>397784782</v>
      </c>
      <c r="AV73" s="423">
        <v>490440682</v>
      </c>
      <c r="AW73" s="536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42">O73-C73</f>
        <v>-56562618</v>
      </c>
      <c r="BJ73" s="131">
        <f t="shared" si="42"/>
        <v>47812381</v>
      </c>
      <c r="BK73" s="131">
        <f t="shared" si="42"/>
        <v>52703361</v>
      </c>
      <c r="BL73" s="131">
        <f t="shared" si="42"/>
        <v>71847238</v>
      </c>
      <c r="BM73" s="131">
        <f t="shared" si="42"/>
        <v>56838559</v>
      </c>
      <c r="BN73" s="131">
        <f t="shared" si="42"/>
        <v>114087016</v>
      </c>
      <c r="BO73" s="131">
        <f t="shared" si="42"/>
        <v>57855238</v>
      </c>
      <c r="BP73" s="131">
        <f t="shared" si="42"/>
        <v>29384714</v>
      </c>
      <c r="BQ73" s="131">
        <f t="shared" si="42"/>
        <v>11726124</v>
      </c>
      <c r="BR73" s="155">
        <f t="shared" si="42"/>
        <v>32293770</v>
      </c>
    </row>
    <row r="74" spans="1:70" x14ac:dyDescent="0.35">
      <c r="A74" s="3"/>
      <c r="B74" s="27" t="s">
        <v>42</v>
      </c>
      <c r="C74" s="380">
        <v>48381277</v>
      </c>
      <c r="D74" s="123">
        <v>39780872</v>
      </c>
      <c r="E74" s="123">
        <v>35539564</v>
      </c>
      <c r="F74" s="123">
        <v>34161322</v>
      </c>
      <c r="G74" s="123">
        <v>49670720</v>
      </c>
      <c r="H74" s="123">
        <v>53594262</v>
      </c>
      <c r="I74" s="123">
        <v>43620162</v>
      </c>
      <c r="J74" s="123">
        <v>35726996</v>
      </c>
      <c r="K74" s="123">
        <v>38033066</v>
      </c>
      <c r="L74" s="123">
        <v>45197703</v>
      </c>
      <c r="M74" s="123">
        <v>49608369</v>
      </c>
      <c r="N74" s="381">
        <v>45433170</v>
      </c>
      <c r="O74" s="124">
        <v>42572652</v>
      </c>
      <c r="P74" s="184">
        <v>42375955</v>
      </c>
      <c r="Q74" s="123">
        <v>39080238</v>
      </c>
      <c r="R74" s="123">
        <v>40581097</v>
      </c>
      <c r="S74" s="123">
        <v>54370623</v>
      </c>
      <c r="T74" s="184">
        <v>65505102</v>
      </c>
      <c r="U74" s="123">
        <v>50632522</v>
      </c>
      <c r="V74" s="124">
        <v>39743236</v>
      </c>
      <c r="W74" s="124">
        <v>40295717</v>
      </c>
      <c r="X74" s="291">
        <v>48159819</v>
      </c>
      <c r="Y74" s="443">
        <v>53742215</v>
      </c>
      <c r="Z74" s="423">
        <v>52742656</v>
      </c>
      <c r="AA74" s="423">
        <v>48714890</v>
      </c>
      <c r="AB74" s="423">
        <v>43207234</v>
      </c>
      <c r="AC74" s="423">
        <v>38569585</v>
      </c>
      <c r="AD74" s="184">
        <v>45505827</v>
      </c>
      <c r="AE74" s="423">
        <v>55047797</v>
      </c>
      <c r="AF74" s="184">
        <v>55305109</v>
      </c>
      <c r="AG74" s="423">
        <v>58872503</v>
      </c>
      <c r="AH74" s="423">
        <v>40377034</v>
      </c>
      <c r="AI74" s="184">
        <v>41999178</v>
      </c>
      <c r="AJ74" s="423">
        <v>49116669</v>
      </c>
      <c r="AK74" s="470">
        <v>54117437</v>
      </c>
      <c r="AL74" s="423">
        <v>58733048</v>
      </c>
      <c r="AM74" s="423">
        <v>50242772</v>
      </c>
      <c r="AN74" s="423">
        <v>43097215</v>
      </c>
      <c r="AO74" s="423">
        <v>39980581</v>
      </c>
      <c r="AP74" s="423">
        <v>44645831</v>
      </c>
      <c r="AQ74" s="184">
        <v>55168231</v>
      </c>
      <c r="AR74" s="423">
        <v>73063241</v>
      </c>
      <c r="AS74" s="423">
        <v>56478310</v>
      </c>
      <c r="AT74" s="423">
        <v>40030357</v>
      </c>
      <c r="AU74" s="423">
        <v>40096691</v>
      </c>
      <c r="AV74" s="423">
        <v>50959913</v>
      </c>
      <c r="AW74" s="536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42"/>
        <v>-5808625</v>
      </c>
      <c r="BJ74" s="131">
        <f t="shared" si="42"/>
        <v>2595083</v>
      </c>
      <c r="BK74" s="131">
        <f t="shared" si="42"/>
        <v>3540674</v>
      </c>
      <c r="BL74" s="131">
        <f t="shared" si="42"/>
        <v>6419775</v>
      </c>
      <c r="BM74" s="131">
        <f t="shared" si="42"/>
        <v>4699903</v>
      </c>
      <c r="BN74" s="131">
        <f t="shared" si="42"/>
        <v>11910840</v>
      </c>
      <c r="BO74" s="131">
        <f t="shared" si="42"/>
        <v>7012360</v>
      </c>
      <c r="BP74" s="131">
        <f t="shared" si="42"/>
        <v>4016240</v>
      </c>
      <c r="BQ74" s="131">
        <f t="shared" si="42"/>
        <v>2262651</v>
      </c>
      <c r="BR74" s="155">
        <f t="shared" si="42"/>
        <v>2962116</v>
      </c>
    </row>
    <row r="75" spans="1:70" x14ac:dyDescent="0.35">
      <c r="A75" s="3"/>
      <c r="B75" s="27" t="s">
        <v>43</v>
      </c>
      <c r="C75" s="380">
        <v>363521716</v>
      </c>
      <c r="D75" s="123">
        <v>344880536</v>
      </c>
      <c r="E75" s="123">
        <v>317757988</v>
      </c>
      <c r="F75" s="123">
        <v>336825942</v>
      </c>
      <c r="G75" s="123">
        <v>382739147</v>
      </c>
      <c r="H75" s="123">
        <v>431888022</v>
      </c>
      <c r="I75" s="123">
        <v>385144125</v>
      </c>
      <c r="J75" s="123">
        <v>333711590</v>
      </c>
      <c r="K75" s="123">
        <v>330366447</v>
      </c>
      <c r="L75" s="123">
        <v>353164066</v>
      </c>
      <c r="M75" s="123">
        <v>366723550</v>
      </c>
      <c r="N75" s="381">
        <v>373249006</v>
      </c>
      <c r="O75" s="124">
        <v>335946566</v>
      </c>
      <c r="P75" s="184">
        <v>284371167</v>
      </c>
      <c r="Q75" s="123">
        <v>258982372</v>
      </c>
      <c r="R75" s="123">
        <v>282596493</v>
      </c>
      <c r="S75" s="123">
        <v>337608303</v>
      </c>
      <c r="T75" s="184">
        <v>385103124</v>
      </c>
      <c r="U75" s="123">
        <v>349263177</v>
      </c>
      <c r="V75" s="124">
        <v>316025885</v>
      </c>
      <c r="W75" s="124">
        <v>289658429</v>
      </c>
      <c r="X75" s="291">
        <v>321601615</v>
      </c>
      <c r="Y75" s="443">
        <v>337967492</v>
      </c>
      <c r="Z75" s="423">
        <v>357921616</v>
      </c>
      <c r="AA75" s="423">
        <v>317175128</v>
      </c>
      <c r="AB75" s="423">
        <v>307850573</v>
      </c>
      <c r="AC75" s="423">
        <v>286364648</v>
      </c>
      <c r="AD75" s="184">
        <v>326563508</v>
      </c>
      <c r="AE75" s="423">
        <v>360655321</v>
      </c>
      <c r="AF75" s="184">
        <v>379423293</v>
      </c>
      <c r="AG75" s="423">
        <v>386174929</v>
      </c>
      <c r="AH75" s="423">
        <v>319189207</v>
      </c>
      <c r="AI75" s="184">
        <v>311925749</v>
      </c>
      <c r="AJ75" s="423">
        <v>317846855</v>
      </c>
      <c r="AK75" s="470">
        <v>349770826</v>
      </c>
      <c r="AL75" s="423">
        <v>371944217</v>
      </c>
      <c r="AM75" s="423">
        <v>335021488</v>
      </c>
      <c r="AN75" s="423">
        <v>316654608</v>
      </c>
      <c r="AO75" s="423">
        <v>287302183</v>
      </c>
      <c r="AP75" s="423">
        <v>334558102</v>
      </c>
      <c r="AQ75" s="184">
        <v>369717514</v>
      </c>
      <c r="AR75" s="423">
        <v>416215366</v>
      </c>
      <c r="AS75" s="423">
        <v>385595740</v>
      </c>
      <c r="AT75" s="423">
        <v>307628204</v>
      </c>
      <c r="AU75" s="423">
        <v>306542762</v>
      </c>
      <c r="AV75" s="423">
        <v>327079000</v>
      </c>
      <c r="AW75" s="536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42"/>
        <v>-27575150</v>
      </c>
      <c r="BJ75" s="131">
        <f t="shared" si="42"/>
        <v>-60509369</v>
      </c>
      <c r="BK75" s="131">
        <f t="shared" si="42"/>
        <v>-58775616</v>
      </c>
      <c r="BL75" s="131">
        <f t="shared" si="42"/>
        <v>-54229449</v>
      </c>
      <c r="BM75" s="131">
        <f t="shared" si="42"/>
        <v>-45130844</v>
      </c>
      <c r="BN75" s="131">
        <f t="shared" si="42"/>
        <v>-46784898</v>
      </c>
      <c r="BO75" s="131">
        <f t="shared" si="42"/>
        <v>-35880948</v>
      </c>
      <c r="BP75" s="131">
        <f t="shared" si="42"/>
        <v>-17685705</v>
      </c>
      <c r="BQ75" s="131">
        <f t="shared" si="42"/>
        <v>-40708018</v>
      </c>
      <c r="BR75" s="155">
        <f t="shared" si="42"/>
        <v>-31562451</v>
      </c>
    </row>
    <row r="76" spans="1:70" x14ac:dyDescent="0.35">
      <c r="A76" s="3"/>
      <c r="B76" s="27" t="s">
        <v>60</v>
      </c>
      <c r="C76" s="380">
        <v>721330771</v>
      </c>
      <c r="D76" s="123">
        <v>701581197</v>
      </c>
      <c r="E76" s="123">
        <v>689180086</v>
      </c>
      <c r="F76" s="123">
        <v>730994712</v>
      </c>
      <c r="G76" s="123">
        <v>838297684</v>
      </c>
      <c r="H76" s="123">
        <v>846110677</v>
      </c>
      <c r="I76" s="123">
        <v>773543971</v>
      </c>
      <c r="J76" s="123">
        <v>724215073</v>
      </c>
      <c r="K76" s="123">
        <v>705793145</v>
      </c>
      <c r="L76" s="123">
        <v>733338078</v>
      </c>
      <c r="M76" s="123">
        <v>755637639</v>
      </c>
      <c r="N76" s="381">
        <v>718179347</v>
      </c>
      <c r="O76" s="124">
        <v>673891189</v>
      </c>
      <c r="P76" s="184">
        <v>594503627</v>
      </c>
      <c r="Q76" s="123">
        <v>604133597</v>
      </c>
      <c r="R76" s="123">
        <v>657319178</v>
      </c>
      <c r="S76" s="123">
        <v>766606366</v>
      </c>
      <c r="T76" s="184">
        <v>790584427</v>
      </c>
      <c r="U76" s="123">
        <v>739939263</v>
      </c>
      <c r="V76" s="124">
        <v>661161779</v>
      </c>
      <c r="W76" s="124">
        <v>671140368</v>
      </c>
      <c r="X76" s="291">
        <v>686608793</v>
      </c>
      <c r="Y76" s="443">
        <v>696241811</v>
      </c>
      <c r="Z76" s="423">
        <v>665106096</v>
      </c>
      <c r="AA76" s="423">
        <v>651841863</v>
      </c>
      <c r="AB76" s="423">
        <v>642738308</v>
      </c>
      <c r="AC76" s="423">
        <v>602340915</v>
      </c>
      <c r="AD76" s="184">
        <v>762376655</v>
      </c>
      <c r="AE76" s="423">
        <v>779625228</v>
      </c>
      <c r="AF76" s="184">
        <v>778664441</v>
      </c>
      <c r="AG76" s="423">
        <v>799239422</v>
      </c>
      <c r="AH76" s="423">
        <v>717360612</v>
      </c>
      <c r="AI76" s="184">
        <v>678154613</v>
      </c>
      <c r="AJ76" s="423">
        <v>671972897</v>
      </c>
      <c r="AK76" s="470">
        <v>707203887</v>
      </c>
      <c r="AL76" s="423">
        <v>679321627</v>
      </c>
      <c r="AM76" s="423">
        <v>641076391</v>
      </c>
      <c r="AN76" s="423">
        <v>651841686</v>
      </c>
      <c r="AO76" s="423">
        <v>635763401</v>
      </c>
      <c r="AP76" s="423">
        <v>730990644</v>
      </c>
      <c r="AQ76" s="184">
        <v>838187066</v>
      </c>
      <c r="AR76" s="423">
        <v>832843925</v>
      </c>
      <c r="AS76" s="423">
        <v>789275786</v>
      </c>
      <c r="AT76" s="423">
        <v>670214340</v>
      </c>
      <c r="AU76" s="423">
        <v>657531881</v>
      </c>
      <c r="AV76" s="423">
        <v>684740141</v>
      </c>
      <c r="AW76" s="536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42"/>
        <v>-47439582</v>
      </c>
      <c r="BJ76" s="131">
        <f t="shared" si="42"/>
        <v>-107077570</v>
      </c>
      <c r="BK76" s="131">
        <f t="shared" si="42"/>
        <v>-85046489</v>
      </c>
      <c r="BL76" s="131">
        <f t="shared" si="42"/>
        <v>-73675534</v>
      </c>
      <c r="BM76" s="131">
        <f t="shared" si="42"/>
        <v>-71691318</v>
      </c>
      <c r="BN76" s="131">
        <f t="shared" si="42"/>
        <v>-55526250</v>
      </c>
      <c r="BO76" s="131">
        <f t="shared" si="42"/>
        <v>-33604708</v>
      </c>
      <c r="BP76" s="131">
        <f t="shared" si="42"/>
        <v>-63053294</v>
      </c>
      <c r="BQ76" s="131">
        <f t="shared" si="42"/>
        <v>-34652777</v>
      </c>
      <c r="BR76" s="155">
        <f t="shared" si="42"/>
        <v>-46729285</v>
      </c>
    </row>
    <row r="77" spans="1:70" x14ac:dyDescent="0.35">
      <c r="A77" s="3"/>
      <c r="B77" s="27" t="s">
        <v>56</v>
      </c>
      <c r="C77" s="380">
        <v>7471547</v>
      </c>
      <c r="D77" s="123">
        <v>6640886</v>
      </c>
      <c r="E77" s="123">
        <v>5993700</v>
      </c>
      <c r="F77" s="123">
        <v>5456601</v>
      </c>
      <c r="G77" s="123">
        <v>5743337</v>
      </c>
      <c r="H77" s="123">
        <v>5474651</v>
      </c>
      <c r="I77" s="123">
        <v>7287940</v>
      </c>
      <c r="J77" s="123">
        <v>7676163</v>
      </c>
      <c r="K77" s="123">
        <v>8191465</v>
      </c>
      <c r="L77" s="123">
        <v>8758562</v>
      </c>
      <c r="M77" s="123">
        <v>8786216</v>
      </c>
      <c r="N77" s="381">
        <v>7496565</v>
      </c>
      <c r="O77" s="124">
        <v>7324535</v>
      </c>
      <c r="P77" s="184">
        <v>6325389</v>
      </c>
      <c r="Q77" s="123">
        <v>5683611</v>
      </c>
      <c r="R77" s="123">
        <v>5265045</v>
      </c>
      <c r="S77" s="123">
        <v>5516263</v>
      </c>
      <c r="T77" s="184">
        <v>6058734</v>
      </c>
      <c r="U77" s="123">
        <v>6539809</v>
      </c>
      <c r="V77" s="124">
        <v>7495901</v>
      </c>
      <c r="W77" s="124">
        <v>7893851</v>
      </c>
      <c r="X77" s="291">
        <v>8751922</v>
      </c>
      <c r="Y77" s="443">
        <v>8562363</v>
      </c>
      <c r="Z77" s="423">
        <v>7276479</v>
      </c>
      <c r="AA77" s="423">
        <v>7007921</v>
      </c>
      <c r="AB77" s="423">
        <v>6262614</v>
      </c>
      <c r="AC77" s="423">
        <v>5691800</v>
      </c>
      <c r="AD77" s="184">
        <v>5251838</v>
      </c>
      <c r="AE77" s="423">
        <v>5446971</v>
      </c>
      <c r="AF77" s="184">
        <v>5891280</v>
      </c>
      <c r="AG77" s="423">
        <v>6559497</v>
      </c>
      <c r="AH77" s="423">
        <v>7453525</v>
      </c>
      <c r="AI77" s="184">
        <v>7914964</v>
      </c>
      <c r="AJ77" s="423">
        <v>8567366</v>
      </c>
      <c r="AK77" s="470">
        <v>8414074</v>
      </c>
      <c r="AL77" s="423">
        <v>7208529</v>
      </c>
      <c r="AM77" s="423">
        <v>6987210</v>
      </c>
      <c r="AN77" s="423">
        <v>6015197</v>
      </c>
      <c r="AO77" s="423">
        <v>5512763</v>
      </c>
      <c r="AP77" s="423">
        <v>5205846</v>
      </c>
      <c r="AQ77" s="184">
        <v>5291854</v>
      </c>
      <c r="AR77" s="423">
        <v>5862372</v>
      </c>
      <c r="AS77" s="423">
        <v>6336058</v>
      </c>
      <c r="AT77" s="423">
        <v>7278659</v>
      </c>
      <c r="AU77" s="423">
        <v>7649506</v>
      </c>
      <c r="AV77" s="423">
        <v>8223797</v>
      </c>
      <c r="AW77" s="536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42"/>
        <v>-147012</v>
      </c>
      <c r="BJ77" s="131">
        <f t="shared" si="42"/>
        <v>-315497</v>
      </c>
      <c r="BK77" s="131">
        <f t="shared" si="42"/>
        <v>-310089</v>
      </c>
      <c r="BL77" s="131">
        <f t="shared" si="42"/>
        <v>-191556</v>
      </c>
      <c r="BM77" s="131">
        <f t="shared" si="42"/>
        <v>-227074</v>
      </c>
      <c r="BN77" s="131">
        <f t="shared" si="42"/>
        <v>584083</v>
      </c>
      <c r="BO77" s="131">
        <f t="shared" si="42"/>
        <v>-748131</v>
      </c>
      <c r="BP77" s="131">
        <f t="shared" si="42"/>
        <v>-180262</v>
      </c>
      <c r="BQ77" s="131">
        <f t="shared" si="42"/>
        <v>-297614</v>
      </c>
      <c r="BR77" s="155">
        <f t="shared" si="42"/>
        <v>-6640</v>
      </c>
    </row>
    <row r="78" spans="1:70" x14ac:dyDescent="0.35">
      <c r="A78" s="3"/>
      <c r="B78" s="27" t="s">
        <v>46</v>
      </c>
      <c r="C78" s="394">
        <v>1639564095</v>
      </c>
      <c r="D78" s="133">
        <v>1496513426</v>
      </c>
      <c r="E78" s="133">
        <v>1425947641</v>
      </c>
      <c r="F78" s="133">
        <v>1511227092</v>
      </c>
      <c r="G78" s="133">
        <v>1882141381</v>
      </c>
      <c r="H78" s="133">
        <v>2004563520</v>
      </c>
      <c r="I78" s="133">
        <v>1729667140</v>
      </c>
      <c r="J78" s="133">
        <v>1516014487</v>
      </c>
      <c r="K78" s="133">
        <v>1509064090</v>
      </c>
      <c r="L78" s="133">
        <v>1639252257</v>
      </c>
      <c r="M78" s="133">
        <v>1727883537</v>
      </c>
      <c r="N78" s="395">
        <v>1632969323</v>
      </c>
      <c r="O78" s="134">
        <v>1502031108</v>
      </c>
      <c r="P78" s="133">
        <v>1379018454</v>
      </c>
      <c r="Q78" s="133">
        <v>1338059482</v>
      </c>
      <c r="R78" s="133">
        <v>1461397566</v>
      </c>
      <c r="S78" s="133">
        <v>1826630607</v>
      </c>
      <c r="T78" s="229">
        <f>SUM(T73:T77)</f>
        <v>2028834311</v>
      </c>
      <c r="U78" s="133">
        <v>1724300951</v>
      </c>
      <c r="V78" s="134">
        <v>1468496180</v>
      </c>
      <c r="W78" s="134">
        <v>1447394456</v>
      </c>
      <c r="X78" s="291">
        <v>1596209767</v>
      </c>
      <c r="Y78" s="443">
        <v>1675341597</v>
      </c>
      <c r="Z78" s="425">
        <f>SUM(Z73:Z77)</f>
        <v>1637822805</v>
      </c>
      <c r="AA78" s="425">
        <v>1518213310</v>
      </c>
      <c r="AB78" s="425">
        <v>1434685537</v>
      </c>
      <c r="AC78" s="425">
        <v>1329852127</v>
      </c>
      <c r="AD78" s="229">
        <f>SUM(AD73:AD77)</f>
        <v>1638266534</v>
      </c>
      <c r="AE78" s="425">
        <v>1830636546</v>
      </c>
      <c r="AF78" s="229">
        <f>SUM(AF73:AF77)</f>
        <v>1842214412</v>
      </c>
      <c r="AG78" s="425">
        <v>1908859947</v>
      </c>
      <c r="AH78" s="425">
        <v>1522184944</v>
      </c>
      <c r="AI78" s="229">
        <f t="shared" ref="AI78" si="43">SUM(AI73:AI77)</f>
        <v>1482519213</v>
      </c>
      <c r="AJ78" s="425">
        <v>1541214219</v>
      </c>
      <c r="AK78" s="472">
        <v>1682916390</v>
      </c>
      <c r="AL78" s="425">
        <v>1693156024</v>
      </c>
      <c r="AM78" s="425">
        <f t="shared" ref="AM78" si="44">SUM(AM73:AM77)</f>
        <v>1520476763</v>
      </c>
      <c r="AN78" s="425">
        <v>1432305636</v>
      </c>
      <c r="AO78" s="425">
        <v>1354795835</v>
      </c>
      <c r="AP78" s="425">
        <v>1578717305</v>
      </c>
      <c r="AQ78" s="229">
        <f t="shared" ref="AQ78" si="45">SUM(AQ73:AQ77)</f>
        <v>1880832330</v>
      </c>
      <c r="AR78" s="425">
        <v>2105520648</v>
      </c>
      <c r="AS78" s="425">
        <v>1845506996</v>
      </c>
      <c r="AT78" s="425">
        <v>1434778794</v>
      </c>
      <c r="AU78" s="425">
        <v>1409605622</v>
      </c>
      <c r="AV78" s="425">
        <v>1561443533</v>
      </c>
      <c r="AW78" s="536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42"/>
        <v>-137532987</v>
      </c>
      <c r="BJ78" s="131">
        <f t="shared" si="42"/>
        <v>-117494972</v>
      </c>
      <c r="BK78" s="131">
        <f t="shared" si="42"/>
        <v>-87888159</v>
      </c>
      <c r="BL78" s="131">
        <f t="shared" si="42"/>
        <v>-49829526</v>
      </c>
      <c r="BM78" s="131">
        <f t="shared" si="42"/>
        <v>-55510774</v>
      </c>
      <c r="BN78" s="131">
        <f t="shared" si="42"/>
        <v>24270791</v>
      </c>
      <c r="BO78" s="131">
        <f t="shared" si="42"/>
        <v>-5366189</v>
      </c>
      <c r="BP78" s="131">
        <f t="shared" si="42"/>
        <v>-47518307</v>
      </c>
      <c r="BQ78" s="131">
        <f t="shared" si="42"/>
        <v>-61669634</v>
      </c>
      <c r="BR78" s="155">
        <f t="shared" si="42"/>
        <v>-43042490</v>
      </c>
    </row>
    <row r="79" spans="1:70" x14ac:dyDescent="0.35">
      <c r="A79" s="3">
        <v>11</v>
      </c>
      <c r="B79" s="34" t="s">
        <v>39</v>
      </c>
      <c r="C79" s="309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392"/>
      <c r="O79" s="142"/>
      <c r="P79" s="141"/>
      <c r="Q79" s="141"/>
      <c r="R79" s="141"/>
      <c r="S79" s="141"/>
      <c r="T79" s="186"/>
      <c r="U79" s="141"/>
      <c r="V79" s="142"/>
      <c r="W79" s="142"/>
      <c r="X79" s="292"/>
      <c r="Y79" s="444"/>
      <c r="Z79" s="238"/>
      <c r="AA79" s="238"/>
      <c r="AB79" s="238"/>
      <c r="AC79" s="238"/>
      <c r="AD79" s="186"/>
      <c r="AE79" s="238"/>
      <c r="AF79" s="186"/>
      <c r="AG79" s="238"/>
      <c r="AH79" s="238"/>
      <c r="AI79" s="186"/>
      <c r="AJ79" s="238"/>
      <c r="AK79" s="474"/>
      <c r="AL79" s="238"/>
      <c r="AM79" s="238"/>
      <c r="AN79" s="238"/>
      <c r="AO79" s="238"/>
      <c r="AP79" s="238"/>
      <c r="AQ79" s="186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35">
      <c r="A80" s="3"/>
      <c r="B80" s="27" t="s">
        <v>41</v>
      </c>
      <c r="C80" s="390">
        <v>93206833.090000004</v>
      </c>
      <c r="D80" s="136">
        <v>74321881.319999993</v>
      </c>
      <c r="E80" s="136">
        <v>69867250.339999989</v>
      </c>
      <c r="F80" s="136">
        <v>74105754.439999998</v>
      </c>
      <c r="G80" s="136">
        <v>103057657.08999997</v>
      </c>
      <c r="H80" s="136">
        <v>110433661.05</v>
      </c>
      <c r="I80" s="136">
        <v>86700235.310000002</v>
      </c>
      <c r="J80" s="136">
        <v>70998000.659999996</v>
      </c>
      <c r="K80" s="136">
        <v>72786478.140000001</v>
      </c>
      <c r="L80" s="136">
        <v>83913786.060000002</v>
      </c>
      <c r="M80" s="136">
        <v>93923389.289999992</v>
      </c>
      <c r="N80" s="391">
        <v>86692966.840000018</v>
      </c>
      <c r="O80" s="137">
        <v>79030065.24000001</v>
      </c>
      <c r="P80" s="185">
        <v>80132524.329999998</v>
      </c>
      <c r="Q80" s="136">
        <v>76380621.780000001</v>
      </c>
      <c r="R80" s="136">
        <v>83732946.00999999</v>
      </c>
      <c r="S80" s="136">
        <v>111955354.45999999</v>
      </c>
      <c r="T80" s="185">
        <v>127712833.7</v>
      </c>
      <c r="U80" s="136">
        <v>95499149.690000027</v>
      </c>
      <c r="V80" s="137">
        <v>75765588.420000002</v>
      </c>
      <c r="W80" s="137">
        <v>74730741.050000012</v>
      </c>
      <c r="X80" s="65">
        <v>89791394.909999996</v>
      </c>
      <c r="Y80" s="371">
        <v>101215138.88</v>
      </c>
      <c r="Z80" s="426">
        <v>101215249.77000003</v>
      </c>
      <c r="AA80" s="426">
        <v>82825327</v>
      </c>
      <c r="AB80" s="426">
        <v>75864493.849999994</v>
      </c>
      <c r="AC80" s="426">
        <v>71771433.090000018</v>
      </c>
      <c r="AD80" s="185">
        <v>87160749.330000013</v>
      </c>
      <c r="AE80" s="426">
        <v>107375778.41</v>
      </c>
      <c r="AF80" s="185">
        <v>105147066.45999999</v>
      </c>
      <c r="AG80" s="426">
        <v>110997703.84999999</v>
      </c>
      <c r="AH80" s="426">
        <v>76346914.440000027</v>
      </c>
      <c r="AI80" s="185">
        <v>77046986.049999997</v>
      </c>
      <c r="AJ80" s="426">
        <v>85117017.960000008</v>
      </c>
      <c r="AK80" s="473">
        <v>103711133.27000001</v>
      </c>
      <c r="AL80" s="426">
        <v>113462411.54000001</v>
      </c>
      <c r="AM80" s="426">
        <v>94832054.730000004</v>
      </c>
      <c r="AN80" s="426">
        <v>82068520.549999997</v>
      </c>
      <c r="AO80" s="426">
        <v>76761930.489999995</v>
      </c>
      <c r="AP80" s="426">
        <v>90940149.780000016</v>
      </c>
      <c r="AQ80" s="185">
        <v>122765578.22000001</v>
      </c>
      <c r="AR80" s="426">
        <v>157937606.89999998</v>
      </c>
      <c r="AS80" s="426">
        <v>126040079.39999999</v>
      </c>
      <c r="AT80" s="426">
        <v>87791935.50999999</v>
      </c>
      <c r="AU80" s="426">
        <v>85587752.729999989</v>
      </c>
      <c r="AV80" s="426">
        <v>103770303.59</v>
      </c>
      <c r="AW80" s="492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46">O80-C80</f>
        <v>-14176767.849999994</v>
      </c>
      <c r="BJ80" s="139">
        <f t="shared" si="46"/>
        <v>5810643.0100000054</v>
      </c>
      <c r="BK80" s="139">
        <f t="shared" si="46"/>
        <v>6513371.4400000125</v>
      </c>
      <c r="BL80" s="139">
        <f t="shared" si="46"/>
        <v>9627191.5699999928</v>
      </c>
      <c r="BM80" s="139">
        <f t="shared" si="46"/>
        <v>8897697.3700000197</v>
      </c>
      <c r="BN80" s="139">
        <f t="shared" si="46"/>
        <v>17279172.650000006</v>
      </c>
      <c r="BO80" s="139">
        <f t="shared" si="46"/>
        <v>8798914.380000025</v>
      </c>
      <c r="BP80" s="139">
        <f t="shared" si="46"/>
        <v>4767587.7600000054</v>
      </c>
      <c r="BQ80" s="139">
        <f t="shared" si="46"/>
        <v>1944262.9100000113</v>
      </c>
      <c r="BR80" s="158">
        <f t="shared" si="46"/>
        <v>5877608.849999994</v>
      </c>
    </row>
    <row r="81" spans="1:70" x14ac:dyDescent="0.35">
      <c r="A81" s="3"/>
      <c r="B81" s="27" t="s">
        <v>42</v>
      </c>
      <c r="C81" s="390">
        <v>3792314.5100000002</v>
      </c>
      <c r="D81" s="136">
        <v>3114569.38</v>
      </c>
      <c r="E81" s="136">
        <v>2845939.78</v>
      </c>
      <c r="F81" s="136">
        <v>2740415.48</v>
      </c>
      <c r="G81" s="136">
        <v>3532515.7700000009</v>
      </c>
      <c r="H81" s="136">
        <v>3680197.5900000003</v>
      </c>
      <c r="I81" s="136">
        <v>3001261.81</v>
      </c>
      <c r="J81" s="136">
        <v>2528227.98</v>
      </c>
      <c r="K81" s="136">
        <v>2653528.7299999995</v>
      </c>
      <c r="L81" s="136">
        <v>3090457.0300000003</v>
      </c>
      <c r="M81" s="136">
        <v>3539207.1500000004</v>
      </c>
      <c r="N81" s="391">
        <v>3460922.43</v>
      </c>
      <c r="O81" s="137">
        <v>3288800.87</v>
      </c>
      <c r="P81" s="185">
        <v>3252507.5599999996</v>
      </c>
      <c r="Q81" s="136">
        <v>3018758.8699999996</v>
      </c>
      <c r="R81" s="136">
        <v>3194073.3</v>
      </c>
      <c r="S81" s="136">
        <v>4013284.19</v>
      </c>
      <c r="T81" s="185">
        <v>4525068.47</v>
      </c>
      <c r="U81" s="136">
        <v>3602130.6399999997</v>
      </c>
      <c r="V81" s="137">
        <v>2976881.29</v>
      </c>
      <c r="W81" s="137">
        <v>2990954.5</v>
      </c>
      <c r="X81" s="65">
        <v>3557465.3500000006</v>
      </c>
      <c r="Y81" s="371">
        <v>4105323.07</v>
      </c>
      <c r="Z81" s="426">
        <v>4298625.57</v>
      </c>
      <c r="AA81" s="426">
        <v>2996455</v>
      </c>
      <c r="AB81" s="426">
        <v>2857828.0000000005</v>
      </c>
      <c r="AC81" s="426">
        <v>2669740.3599999994</v>
      </c>
      <c r="AD81" s="185">
        <v>3003885.0200000009</v>
      </c>
      <c r="AE81" s="426">
        <v>3505089.8400000003</v>
      </c>
      <c r="AF81" s="185">
        <v>3497461.6999999997</v>
      </c>
      <c r="AG81" s="426">
        <v>3645955.0300000003</v>
      </c>
      <c r="AH81" s="426">
        <v>2591921.0699999998</v>
      </c>
      <c r="AI81" s="185">
        <v>2697626.6100000003</v>
      </c>
      <c r="AJ81" s="426">
        <v>3053088.93</v>
      </c>
      <c r="AK81" s="473">
        <v>3722181.4899999998</v>
      </c>
      <c r="AL81" s="426">
        <v>4378623.1499999994</v>
      </c>
      <c r="AM81" s="426">
        <v>3669502.15</v>
      </c>
      <c r="AN81" s="426">
        <v>3223700.02</v>
      </c>
      <c r="AO81" s="426">
        <v>3070274.18</v>
      </c>
      <c r="AP81" s="426">
        <v>3296506.63</v>
      </c>
      <c r="AQ81" s="185">
        <v>4142607.76</v>
      </c>
      <c r="AR81" s="426">
        <v>5369968.0499999998</v>
      </c>
      <c r="AS81" s="426">
        <v>4269993.5399999991</v>
      </c>
      <c r="AT81" s="426">
        <v>3167994.9000000004</v>
      </c>
      <c r="AU81" s="426">
        <v>3163819.6800000006</v>
      </c>
      <c r="AV81" s="426">
        <v>3832385.16</v>
      </c>
      <c r="AW81" s="492"/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46"/>
        <v>-503513.64000000013</v>
      </c>
      <c r="BJ81" s="139">
        <f t="shared" si="46"/>
        <v>137938.1799999997</v>
      </c>
      <c r="BK81" s="139">
        <f t="shared" si="46"/>
        <v>172819.08999999985</v>
      </c>
      <c r="BL81" s="139">
        <f t="shared" si="46"/>
        <v>453657.81999999983</v>
      </c>
      <c r="BM81" s="139">
        <f t="shared" si="46"/>
        <v>480768.41999999899</v>
      </c>
      <c r="BN81" s="139">
        <f t="shared" si="46"/>
        <v>844870.87999999942</v>
      </c>
      <c r="BO81" s="139">
        <f t="shared" si="46"/>
        <v>600868.82999999961</v>
      </c>
      <c r="BP81" s="139">
        <f t="shared" si="46"/>
        <v>448653.31000000006</v>
      </c>
      <c r="BQ81" s="139">
        <f t="shared" si="46"/>
        <v>337425.77000000048</v>
      </c>
      <c r="BR81" s="158">
        <f t="shared" si="46"/>
        <v>467008.3200000003</v>
      </c>
    </row>
    <row r="82" spans="1:70" x14ac:dyDescent="0.35">
      <c r="A82" s="3"/>
      <c r="B82" s="27" t="s">
        <v>43</v>
      </c>
      <c r="C82" s="390">
        <v>48017508.280000001</v>
      </c>
      <c r="D82" s="136">
        <v>43210908.560000002</v>
      </c>
      <c r="E82" s="136">
        <v>39914451.210000008</v>
      </c>
      <c r="F82" s="136">
        <v>47268869.729999989</v>
      </c>
      <c r="G82" s="136">
        <v>57984206.789999999</v>
      </c>
      <c r="H82" s="136">
        <v>62499504.799999997</v>
      </c>
      <c r="I82" s="136">
        <v>56463199.82</v>
      </c>
      <c r="J82" s="136">
        <v>45590530.149999991</v>
      </c>
      <c r="K82" s="136">
        <v>38030888.18</v>
      </c>
      <c r="L82" s="136">
        <v>40341040.030000001</v>
      </c>
      <c r="M82" s="136">
        <v>42895121.889999993</v>
      </c>
      <c r="N82" s="391">
        <v>44727501.329999998</v>
      </c>
      <c r="O82" s="137">
        <v>41160750.149999999</v>
      </c>
      <c r="P82" s="185">
        <v>34399961.54999999</v>
      </c>
      <c r="Q82" s="136">
        <v>31204130.920000002</v>
      </c>
      <c r="R82" s="136">
        <v>38928480.199999996</v>
      </c>
      <c r="S82" s="136">
        <v>50890673.93</v>
      </c>
      <c r="T82" s="185">
        <v>55047617.160000004</v>
      </c>
      <c r="U82" s="136">
        <v>49882803.219999999</v>
      </c>
      <c r="V82" s="137">
        <v>42868902.599999987</v>
      </c>
      <c r="W82" s="137">
        <v>32695271.180000007</v>
      </c>
      <c r="X82" s="65">
        <v>36469383.330000006</v>
      </c>
      <c r="Y82" s="371">
        <v>38703556.859999992</v>
      </c>
      <c r="Z82" s="426">
        <v>42159982.489999995</v>
      </c>
      <c r="AA82" s="426">
        <v>34400681</v>
      </c>
      <c r="AB82" s="426">
        <v>34121188.859999999</v>
      </c>
      <c r="AC82" s="426">
        <v>33148621.849999994</v>
      </c>
      <c r="AD82" s="185">
        <v>44470920.479999982</v>
      </c>
      <c r="AE82" s="426">
        <v>56807646.000000007</v>
      </c>
      <c r="AF82" s="185">
        <v>57104079.639999993</v>
      </c>
      <c r="AG82" s="426">
        <v>58602691.160000004</v>
      </c>
      <c r="AH82" s="426">
        <v>43924249.809999995</v>
      </c>
      <c r="AI82" s="185">
        <v>35595317.339999996</v>
      </c>
      <c r="AJ82" s="426">
        <v>36022360.989999995</v>
      </c>
      <c r="AK82" s="473">
        <v>41051226.519999996</v>
      </c>
      <c r="AL82" s="426">
        <v>46120617.659999996</v>
      </c>
      <c r="AM82" s="426">
        <v>43093538.250000015</v>
      </c>
      <c r="AN82" s="426">
        <v>39395737.850000001</v>
      </c>
      <c r="AO82" s="426">
        <v>37077422.889999986</v>
      </c>
      <c r="AP82" s="426">
        <v>48583855.589999996</v>
      </c>
      <c r="AQ82" s="185">
        <v>63947485.159999989</v>
      </c>
      <c r="AR82" s="426">
        <v>69993467.040000021</v>
      </c>
      <c r="AS82" s="426">
        <v>67477892.159999996</v>
      </c>
      <c r="AT82" s="426">
        <v>49316778.059999995</v>
      </c>
      <c r="AU82" s="426">
        <v>41071140.299999997</v>
      </c>
      <c r="AV82" s="426">
        <v>43694318.519999996</v>
      </c>
      <c r="AW82" s="492"/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46"/>
        <v>-6856758.1300000027</v>
      </c>
      <c r="BJ82" s="139">
        <f t="shared" si="46"/>
        <v>-8810947.0100000128</v>
      </c>
      <c r="BK82" s="139">
        <f t="shared" si="46"/>
        <v>-8710320.2900000066</v>
      </c>
      <c r="BL82" s="139">
        <f t="shared" si="46"/>
        <v>-8340389.5299999937</v>
      </c>
      <c r="BM82" s="139">
        <f t="shared" si="46"/>
        <v>-7093532.8599999994</v>
      </c>
      <c r="BN82" s="139">
        <f t="shared" si="46"/>
        <v>-7451887.6399999931</v>
      </c>
      <c r="BO82" s="139">
        <f t="shared" si="46"/>
        <v>-6580396.6000000015</v>
      </c>
      <c r="BP82" s="139">
        <f t="shared" si="46"/>
        <v>-2721627.5500000045</v>
      </c>
      <c r="BQ82" s="139">
        <f t="shared" si="46"/>
        <v>-5335616.9999999925</v>
      </c>
      <c r="BR82" s="158">
        <f t="shared" si="46"/>
        <v>-3871656.6999999955</v>
      </c>
    </row>
    <row r="83" spans="1:70" x14ac:dyDescent="0.35">
      <c r="A83" s="3"/>
      <c r="B83" s="27" t="s">
        <v>60</v>
      </c>
      <c r="C83" s="390">
        <v>56304389.119999997</v>
      </c>
      <c r="D83" s="136">
        <v>50716108.360000007</v>
      </c>
      <c r="E83" s="136">
        <v>50292606.890000001</v>
      </c>
      <c r="F83" s="136">
        <v>58746876.569999993</v>
      </c>
      <c r="G83" s="136">
        <v>69622959.160000011</v>
      </c>
      <c r="H83" s="136">
        <v>72336229.620000005</v>
      </c>
      <c r="I83" s="136">
        <v>67048402.199999996</v>
      </c>
      <c r="J83" s="136">
        <v>57382938.719999999</v>
      </c>
      <c r="K83" s="136">
        <v>50406162.139999993</v>
      </c>
      <c r="L83" s="136">
        <v>51724056.700000003</v>
      </c>
      <c r="M83" s="136">
        <v>53370742.059999987</v>
      </c>
      <c r="N83" s="391">
        <v>52767721.600000001</v>
      </c>
      <c r="O83" s="137">
        <v>48767021.230000004</v>
      </c>
      <c r="P83" s="185">
        <v>41534744.979999997</v>
      </c>
      <c r="Q83" s="136">
        <v>41437319.840000004</v>
      </c>
      <c r="R83" s="136">
        <v>52210406.25999999</v>
      </c>
      <c r="S83" s="136">
        <v>62296639.720000014</v>
      </c>
      <c r="T83" s="185">
        <v>65319040.770000003</v>
      </c>
      <c r="U83" s="136">
        <v>61268805.980000004</v>
      </c>
      <c r="V83" s="137">
        <v>50007761.939999998</v>
      </c>
      <c r="W83" s="137">
        <v>44949893.519999996</v>
      </c>
      <c r="X83" s="65">
        <v>45052113.63000001</v>
      </c>
      <c r="Y83" s="371">
        <v>46509416.780000009</v>
      </c>
      <c r="Z83" s="426">
        <v>45758721.649999991</v>
      </c>
      <c r="AA83" s="426">
        <v>45897734</v>
      </c>
      <c r="AB83" s="426">
        <v>46739424.930000015</v>
      </c>
      <c r="AC83" s="426">
        <v>47807928.879999995</v>
      </c>
      <c r="AD83" s="185">
        <v>66870176.539999999</v>
      </c>
      <c r="AE83" s="426">
        <v>73595084.25999999</v>
      </c>
      <c r="AF83" s="185">
        <v>73120450.25</v>
      </c>
      <c r="AG83" s="426">
        <v>74156980.430000007</v>
      </c>
      <c r="AH83" s="426">
        <v>62811378.019999988</v>
      </c>
      <c r="AI83" s="185">
        <v>53932478.839999996</v>
      </c>
      <c r="AJ83" s="426">
        <v>53698944.239999995</v>
      </c>
      <c r="AK83" s="473">
        <v>61730716.079999998</v>
      </c>
      <c r="AL83" s="426">
        <v>63002258.389999993</v>
      </c>
      <c r="AM83" s="426">
        <v>59052073.219999999</v>
      </c>
      <c r="AN83" s="426">
        <v>55008628.050000012</v>
      </c>
      <c r="AO83" s="426">
        <v>55206490.659999974</v>
      </c>
      <c r="AP83" s="426">
        <v>66616041.899999999</v>
      </c>
      <c r="AQ83" s="185">
        <v>81860963.040000007</v>
      </c>
      <c r="AR83" s="426">
        <v>86664912.760000005</v>
      </c>
      <c r="AS83" s="426">
        <v>81509473.810000002</v>
      </c>
      <c r="AT83" s="426">
        <v>63186438.420000009</v>
      </c>
      <c r="AU83" s="426">
        <v>60678191.640000001</v>
      </c>
      <c r="AV83" s="426">
        <v>62617535.230000004</v>
      </c>
      <c r="AW83" s="492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46"/>
        <v>-7537367.8899999931</v>
      </c>
      <c r="BJ83" s="139">
        <f t="shared" si="46"/>
        <v>-9181363.3800000101</v>
      </c>
      <c r="BK83" s="139">
        <f t="shared" si="46"/>
        <v>-8855287.049999997</v>
      </c>
      <c r="BL83" s="139">
        <f t="shared" si="46"/>
        <v>-6536470.3100000024</v>
      </c>
      <c r="BM83" s="139">
        <f t="shared" si="46"/>
        <v>-7326319.4399999976</v>
      </c>
      <c r="BN83" s="139">
        <f t="shared" si="46"/>
        <v>-7017188.8500000015</v>
      </c>
      <c r="BO83" s="139">
        <f t="shared" si="46"/>
        <v>-5779596.2199999914</v>
      </c>
      <c r="BP83" s="139">
        <f t="shared" si="46"/>
        <v>-7375176.7800000012</v>
      </c>
      <c r="BQ83" s="139">
        <f t="shared" si="46"/>
        <v>-5456268.6199999973</v>
      </c>
      <c r="BR83" s="158">
        <f t="shared" si="46"/>
        <v>-6671943.0699999928</v>
      </c>
    </row>
    <row r="84" spans="1:70" x14ac:dyDescent="0.35">
      <c r="A84" s="3"/>
      <c r="B84" s="27" t="s">
        <v>56</v>
      </c>
      <c r="C84" s="390">
        <v>1104256.2899999998</v>
      </c>
      <c r="D84" s="136">
        <v>998556.67000000016</v>
      </c>
      <c r="E84" s="136">
        <v>928099.04</v>
      </c>
      <c r="F84" s="136">
        <v>858590.25</v>
      </c>
      <c r="G84" s="136">
        <v>865080.72000000009</v>
      </c>
      <c r="H84" s="136">
        <v>880002.80999999994</v>
      </c>
      <c r="I84" s="136">
        <v>1005685.88</v>
      </c>
      <c r="J84" s="136">
        <v>1061356.46</v>
      </c>
      <c r="K84" s="136">
        <v>965502.55999999994</v>
      </c>
      <c r="L84" s="136">
        <v>1047250.1000000001</v>
      </c>
      <c r="M84" s="136">
        <v>1112870.32</v>
      </c>
      <c r="N84" s="391">
        <v>1017419.87</v>
      </c>
      <c r="O84" s="137">
        <v>977526.65999999992</v>
      </c>
      <c r="P84" s="185">
        <v>873824.54000000015</v>
      </c>
      <c r="Q84" s="136">
        <v>755746.74</v>
      </c>
      <c r="R84" s="136">
        <v>772124.62999999989</v>
      </c>
      <c r="S84" s="136">
        <v>781685.72</v>
      </c>
      <c r="T84" s="185">
        <v>807395.29</v>
      </c>
      <c r="U84" s="136">
        <v>833225.1</v>
      </c>
      <c r="V84" s="137">
        <v>880192.87</v>
      </c>
      <c r="W84" s="137">
        <v>914262.86</v>
      </c>
      <c r="X84" s="65">
        <v>1008062.8900000001</v>
      </c>
      <c r="Y84" s="371">
        <v>1037160.91</v>
      </c>
      <c r="Z84" s="426">
        <v>947815.71000000008</v>
      </c>
      <c r="AA84" s="426">
        <v>904826</v>
      </c>
      <c r="AB84" s="426">
        <v>873625.97000000009</v>
      </c>
      <c r="AC84" s="426">
        <v>837959.25</v>
      </c>
      <c r="AD84" s="185">
        <v>798695.6</v>
      </c>
      <c r="AE84" s="426">
        <v>810525.70000000007</v>
      </c>
      <c r="AF84" s="185">
        <v>844507.60000000009</v>
      </c>
      <c r="AG84" s="426">
        <v>896821.54999999993</v>
      </c>
      <c r="AH84" s="426">
        <v>962952.47</v>
      </c>
      <c r="AI84" s="185">
        <v>1010351.41</v>
      </c>
      <c r="AJ84" s="426">
        <v>1068322.6799999997</v>
      </c>
      <c r="AK84" s="473">
        <v>1215859.94</v>
      </c>
      <c r="AL84" s="426">
        <v>1126850.9000000001</v>
      </c>
      <c r="AM84" s="426">
        <v>1039513.7299999999</v>
      </c>
      <c r="AN84" s="426">
        <v>905570.8899999999</v>
      </c>
      <c r="AO84" s="426">
        <v>846362.75000000012</v>
      </c>
      <c r="AP84" s="426">
        <v>817368.11</v>
      </c>
      <c r="AQ84" s="185">
        <v>882877.19000000006</v>
      </c>
      <c r="AR84" s="426">
        <v>950727.82999999984</v>
      </c>
      <c r="AS84" s="426">
        <v>970893.91999999993</v>
      </c>
      <c r="AT84" s="426">
        <v>997590.31</v>
      </c>
      <c r="AU84" s="426">
        <v>1049549.06</v>
      </c>
      <c r="AV84" s="426">
        <v>1147780.0399999998</v>
      </c>
      <c r="AW84" s="492"/>
      <c r="AX84" s="198"/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46"/>
        <v>-126729.62999999989</v>
      </c>
      <c r="BJ84" s="139">
        <f t="shared" si="46"/>
        <v>-124732.13</v>
      </c>
      <c r="BK84" s="139">
        <f t="shared" si="46"/>
        <v>-172352.30000000005</v>
      </c>
      <c r="BL84" s="139">
        <f t="shared" si="46"/>
        <v>-86465.620000000112</v>
      </c>
      <c r="BM84" s="139">
        <f t="shared" si="46"/>
        <v>-83395.000000000116</v>
      </c>
      <c r="BN84" s="139">
        <f t="shared" si="46"/>
        <v>-72607.519999999902</v>
      </c>
      <c r="BO84" s="139">
        <f t="shared" si="46"/>
        <v>-172460.78000000003</v>
      </c>
      <c r="BP84" s="139">
        <f t="shared" si="46"/>
        <v>-181163.58999999997</v>
      </c>
      <c r="BQ84" s="139">
        <f t="shared" si="46"/>
        <v>-51239.699999999953</v>
      </c>
      <c r="BR84" s="158">
        <f t="shared" si="46"/>
        <v>-39187.209999999963</v>
      </c>
    </row>
    <row r="85" spans="1:70" x14ac:dyDescent="0.35">
      <c r="A85" s="3"/>
      <c r="B85" s="27" t="s">
        <v>46</v>
      </c>
      <c r="C85" s="309">
        <v>202425301.28999999</v>
      </c>
      <c r="D85" s="141">
        <v>172362024.28999999</v>
      </c>
      <c r="E85" s="141">
        <v>163848347.25999999</v>
      </c>
      <c r="F85" s="141">
        <v>183720506.46999997</v>
      </c>
      <c r="G85" s="141">
        <v>235062419.53</v>
      </c>
      <c r="H85" s="141">
        <v>249829595.87</v>
      </c>
      <c r="I85" s="141">
        <v>214218785.01999998</v>
      </c>
      <c r="J85" s="141">
        <v>177561053.97</v>
      </c>
      <c r="K85" s="141">
        <v>164842559.75</v>
      </c>
      <c r="L85" s="141">
        <v>180116589.91999999</v>
      </c>
      <c r="M85" s="141">
        <v>194841330.70999998</v>
      </c>
      <c r="N85" s="392">
        <v>188666532.07000002</v>
      </c>
      <c r="O85" s="142">
        <v>173224164.15000001</v>
      </c>
      <c r="P85" s="141">
        <v>160193562.95999998</v>
      </c>
      <c r="Q85" s="141">
        <v>152796578.15000004</v>
      </c>
      <c r="R85" s="141">
        <v>178838030.39999998</v>
      </c>
      <c r="S85" s="141">
        <v>229937638.02000001</v>
      </c>
      <c r="T85" s="186">
        <f>SUM(T80:T84)</f>
        <v>253411955.39000002</v>
      </c>
      <c r="U85" s="141">
        <v>211086114.63000003</v>
      </c>
      <c r="V85" s="151">
        <v>172499327.12</v>
      </c>
      <c r="W85" s="151">
        <v>156281123.11000001</v>
      </c>
      <c r="X85" s="65">
        <v>175878420.11000001</v>
      </c>
      <c r="Y85" s="371">
        <v>191570596.49999997</v>
      </c>
      <c r="Z85" s="238">
        <f>SUM(Z80:Z84)</f>
        <v>194380395.19000003</v>
      </c>
      <c r="AA85" s="241">
        <v>167025023</v>
      </c>
      <c r="AB85" s="241">
        <v>160456561.61000001</v>
      </c>
      <c r="AC85" s="241">
        <v>156235683.43000001</v>
      </c>
      <c r="AD85" s="186">
        <f>SUM(AD80:AD84)</f>
        <v>202304426.96999997</v>
      </c>
      <c r="AE85" s="241">
        <v>242094124.20999998</v>
      </c>
      <c r="AF85" s="186">
        <f>SUM(AF80:AF84)</f>
        <v>239713565.64999998</v>
      </c>
      <c r="AG85" s="241">
        <v>248300152.02000001</v>
      </c>
      <c r="AH85" s="241">
        <v>186637415.81</v>
      </c>
      <c r="AI85" s="186">
        <f t="shared" ref="AI85" si="47">SUM(AI80:AI84)</f>
        <v>170282760.25</v>
      </c>
      <c r="AJ85" s="241">
        <v>178959734.80000001</v>
      </c>
      <c r="AK85" s="476">
        <v>211431117.30000001</v>
      </c>
      <c r="AL85" s="241">
        <v>228090761.64000002</v>
      </c>
      <c r="AM85" s="238">
        <f t="shared" ref="AM85" si="48">SUM(AM80:AM84)</f>
        <v>201686682.08000001</v>
      </c>
      <c r="AN85" s="241">
        <v>180602157.35999998</v>
      </c>
      <c r="AO85" s="241">
        <v>172962480.96999997</v>
      </c>
      <c r="AP85" s="241">
        <v>210253922.01000002</v>
      </c>
      <c r="AQ85" s="186">
        <f t="shared" ref="AQ85" si="49">SUM(AQ80:AQ84)</f>
        <v>273599511.37</v>
      </c>
      <c r="AR85" s="241">
        <v>320916682.57999998</v>
      </c>
      <c r="AS85" s="241">
        <v>280268332.82999998</v>
      </c>
      <c r="AT85" s="241">
        <v>204460737.20000002</v>
      </c>
      <c r="AU85" s="241">
        <v>191550453.41</v>
      </c>
      <c r="AV85" s="241">
        <v>215062322.53999999</v>
      </c>
      <c r="AW85" s="492"/>
      <c r="AX85" s="198"/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46"/>
        <v>-29201137.139999986</v>
      </c>
      <c r="BJ85" s="148">
        <f t="shared" si="46"/>
        <v>-12168461.330000013</v>
      </c>
      <c r="BK85" s="148">
        <f t="shared" si="46"/>
        <v>-11051769.109999955</v>
      </c>
      <c r="BL85" s="148">
        <f t="shared" si="46"/>
        <v>-4882476.0699999928</v>
      </c>
      <c r="BM85" s="148">
        <f t="shared" si="46"/>
        <v>-5124781.5099999905</v>
      </c>
      <c r="BN85" s="148">
        <f t="shared" si="46"/>
        <v>3582359.5200000107</v>
      </c>
      <c r="BO85" s="148">
        <f t="shared" si="46"/>
        <v>-3132670.3899999559</v>
      </c>
      <c r="BP85" s="148">
        <f t="shared" si="46"/>
        <v>-5061726.849999994</v>
      </c>
      <c r="BQ85" s="148">
        <f t="shared" si="46"/>
        <v>-8561436.6399999857</v>
      </c>
      <c r="BR85" s="162">
        <f t="shared" si="46"/>
        <v>-4238169.8099999726</v>
      </c>
    </row>
    <row r="86" spans="1:70" x14ac:dyDescent="0.35">
      <c r="A86" s="3">
        <v>12</v>
      </c>
      <c r="B86" s="34" t="s">
        <v>37</v>
      </c>
      <c r="C86" s="311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396"/>
      <c r="O86" s="151"/>
      <c r="P86" s="150"/>
      <c r="Q86" s="150"/>
      <c r="R86" s="150"/>
      <c r="S86" s="150"/>
      <c r="T86" s="232"/>
      <c r="U86" s="150"/>
      <c r="V86" s="151"/>
      <c r="W86" s="151"/>
      <c r="X86" s="293"/>
      <c r="Y86" s="445"/>
      <c r="Z86" s="241"/>
      <c r="AA86" s="241"/>
      <c r="AB86" s="241"/>
      <c r="AC86" s="241"/>
      <c r="AD86" s="232"/>
      <c r="AE86" s="241"/>
      <c r="AF86" s="232"/>
      <c r="AG86" s="241"/>
      <c r="AH86" s="241"/>
      <c r="AI86" s="232"/>
      <c r="AJ86" s="241"/>
      <c r="AK86" s="476"/>
      <c r="AL86" s="241"/>
      <c r="AM86" s="241"/>
      <c r="AN86" s="241"/>
      <c r="AO86" s="241"/>
      <c r="AP86" s="241"/>
      <c r="AQ86" s="232"/>
      <c r="AR86" s="241"/>
      <c r="AS86" s="241"/>
      <c r="AT86" s="241"/>
      <c r="AU86" s="241"/>
      <c r="AV86" s="241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</row>
    <row r="87" spans="1:70" x14ac:dyDescent="0.35">
      <c r="A87" s="3"/>
      <c r="B87" s="27" t="s">
        <v>41</v>
      </c>
      <c r="C87" s="390">
        <v>32579431.240003318</v>
      </c>
      <c r="D87" s="136">
        <v>28390378.110002529</v>
      </c>
      <c r="E87" s="136">
        <v>26646588.110002555</v>
      </c>
      <c r="F87" s="136">
        <v>28586423.050001606</v>
      </c>
      <c r="G87" s="136">
        <v>41711879.510000229</v>
      </c>
      <c r="H87" s="136">
        <v>44878372.030000895</v>
      </c>
      <c r="I87" s="136">
        <v>35853566.72000093</v>
      </c>
      <c r="J87" s="136">
        <v>28181486.550000794</v>
      </c>
      <c r="K87" s="136">
        <v>29050069.320000324</v>
      </c>
      <c r="L87" s="136">
        <v>34132508.880000763</v>
      </c>
      <c r="M87" s="136">
        <v>38455962.91000095</v>
      </c>
      <c r="N87" s="391">
        <v>34363619.900000408</v>
      </c>
      <c r="O87" s="137">
        <v>31117838.460000616</v>
      </c>
      <c r="P87" s="185">
        <v>32100271.340000644</v>
      </c>
      <c r="Q87" s="221">
        <v>30874062.050000601</v>
      </c>
      <c r="R87" s="136">
        <v>34055494.05000063</v>
      </c>
      <c r="S87" s="136">
        <v>47366066.519999385</v>
      </c>
      <c r="T87" s="185">
        <v>52953358.760000534</v>
      </c>
      <c r="U87" s="136">
        <v>39041925.040000409</v>
      </c>
      <c r="V87" s="137">
        <v>29154841.709999621</v>
      </c>
      <c r="W87" s="137">
        <v>28681914.009999275</v>
      </c>
      <c r="X87" s="294">
        <v>34178609.569998816</v>
      </c>
      <c r="Y87" s="446">
        <v>38722572.289999716</v>
      </c>
      <c r="Z87" s="426">
        <v>37211193.429998517</v>
      </c>
      <c r="AA87" s="426">
        <v>40793698.109999955</v>
      </c>
      <c r="AB87" s="426">
        <v>36085223.900000572</v>
      </c>
      <c r="AC87" s="426">
        <v>33243068.979999341</v>
      </c>
      <c r="AD87" s="185">
        <v>42764603.119999848</v>
      </c>
      <c r="AE87" s="426">
        <v>53814690.58999896</v>
      </c>
      <c r="AF87" s="185">
        <v>51820011.749998577</v>
      </c>
      <c r="AG87" s="426">
        <v>54383593.590000801</v>
      </c>
      <c r="AH87" s="426">
        <v>36122420.449999623</v>
      </c>
      <c r="AI87" s="185">
        <v>37358531.719998986</v>
      </c>
      <c r="AJ87" s="426">
        <v>41846354.290000848</v>
      </c>
      <c r="AK87" s="473">
        <v>50862510.000002086</v>
      </c>
      <c r="AL87" s="426">
        <v>52380500.680004075</v>
      </c>
      <c r="AM87" s="426">
        <v>45994664.960001379</v>
      </c>
      <c r="AN87" s="426">
        <v>38851963.290001936</v>
      </c>
      <c r="AO87" s="426">
        <v>36728172.480002433</v>
      </c>
      <c r="AP87" s="426">
        <v>44309724.270002812</v>
      </c>
      <c r="AQ87" s="185">
        <v>60224202.360004641</v>
      </c>
      <c r="AR87" s="426">
        <v>77983922.879996479</v>
      </c>
      <c r="AS87" s="426">
        <v>29036664.4100006</v>
      </c>
      <c r="AT87" s="426">
        <v>61875443.150008149</v>
      </c>
      <c r="AU87" s="426">
        <v>39935967.960003383</v>
      </c>
      <c r="AV87" s="426">
        <v>54089200.990002736</v>
      </c>
      <c r="AW87" s="53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268">
        <f t="shared" ref="BI87:BR92" si="50">O87-C87</f>
        <v>-1461592.780002702</v>
      </c>
      <c r="BJ87" s="139">
        <f t="shared" si="50"/>
        <v>3709893.2299981155</v>
      </c>
      <c r="BK87" s="139">
        <f t="shared" si="50"/>
        <v>4227473.9399980456</v>
      </c>
      <c r="BL87" s="139">
        <f t="shared" si="50"/>
        <v>5469070.999999024</v>
      </c>
      <c r="BM87" s="139">
        <f t="shared" si="50"/>
        <v>5654187.009999156</v>
      </c>
      <c r="BN87" s="139">
        <f t="shared" si="50"/>
        <v>8074986.7299996391</v>
      </c>
      <c r="BO87" s="139">
        <f t="shared" si="50"/>
        <v>3188358.3199994788</v>
      </c>
      <c r="BP87" s="139">
        <f t="shared" si="50"/>
        <v>973355.15999882668</v>
      </c>
      <c r="BQ87" s="139">
        <f t="shared" si="50"/>
        <v>-368155.31000104919</v>
      </c>
      <c r="BR87" s="158">
        <f t="shared" si="50"/>
        <v>46100.689998053014</v>
      </c>
    </row>
    <row r="88" spans="1:70" x14ac:dyDescent="0.35">
      <c r="A88" s="3"/>
      <c r="B88" s="27" t="s">
        <v>42</v>
      </c>
      <c r="C88" s="390">
        <v>3822610.5399999828</v>
      </c>
      <c r="D88" s="136">
        <v>3201848.1100000036</v>
      </c>
      <c r="E88" s="136">
        <v>2840736.1599999899</v>
      </c>
      <c r="F88" s="136">
        <v>2719854.1599999918</v>
      </c>
      <c r="G88" s="136">
        <v>3924165.9099999894</v>
      </c>
      <c r="H88" s="136">
        <v>4164268.5199999916</v>
      </c>
      <c r="I88" s="136">
        <v>3479365.6200000118</v>
      </c>
      <c r="J88" s="136">
        <v>2834037.9999999944</v>
      </c>
      <c r="K88" s="136">
        <v>3024599.0399999819</v>
      </c>
      <c r="L88" s="136">
        <v>3627237.9399999948</v>
      </c>
      <c r="M88" s="136">
        <v>4016089.6599999974</v>
      </c>
      <c r="N88" s="391">
        <v>3652085.3799999868</v>
      </c>
      <c r="O88" s="137">
        <v>3370013.9700000011</v>
      </c>
      <c r="P88" s="185">
        <v>3368531.01</v>
      </c>
      <c r="Q88" s="221">
        <v>3101489.760000017</v>
      </c>
      <c r="R88" s="136">
        <v>3112609.8599999929</v>
      </c>
      <c r="S88" s="136">
        <v>4206742.8400000054</v>
      </c>
      <c r="T88" s="185">
        <v>4886909.4600000018</v>
      </c>
      <c r="U88" s="136">
        <v>3693108.3599999878</v>
      </c>
      <c r="V88" s="137">
        <v>2841395.959999992</v>
      </c>
      <c r="W88" s="137">
        <v>2884526.690000019</v>
      </c>
      <c r="X88" s="294">
        <v>3382885.0399999921</v>
      </c>
      <c r="Y88" s="446">
        <v>3897494.8900000099</v>
      </c>
      <c r="Z88" s="426">
        <v>3788522.0300000301</v>
      </c>
      <c r="AA88" s="426">
        <v>4506655.3699999768</v>
      </c>
      <c r="AB88" s="426">
        <v>3996485.6600000788</v>
      </c>
      <c r="AC88" s="426">
        <v>3630100.1200000495</v>
      </c>
      <c r="AD88" s="185">
        <v>4343479.1599999489</v>
      </c>
      <c r="AE88" s="426">
        <v>5243364.8999999473</v>
      </c>
      <c r="AF88" s="185">
        <v>5175551.2499999842</v>
      </c>
      <c r="AG88" s="426">
        <v>5572339.7900000298</v>
      </c>
      <c r="AH88" s="426">
        <v>3910669.0900000101</v>
      </c>
      <c r="AI88" s="185">
        <v>4115516.1100000115</v>
      </c>
      <c r="AJ88" s="426">
        <v>4879610.9099999499</v>
      </c>
      <c r="AK88" s="473">
        <v>5484766.4799999185</v>
      </c>
      <c r="AL88" s="426">
        <v>6055955.3899999764</v>
      </c>
      <c r="AM88" s="426">
        <v>5312083.0900000054</v>
      </c>
      <c r="AN88" s="426">
        <v>4546549.9799999949</v>
      </c>
      <c r="AO88" s="426">
        <v>4217393.6000000024</v>
      </c>
      <c r="AP88" s="426">
        <v>4823702.5599999689</v>
      </c>
      <c r="AQ88" s="185">
        <v>6047589.379999822</v>
      </c>
      <c r="AR88" s="426">
        <v>8139180.079999838</v>
      </c>
      <c r="AS88" s="426">
        <v>88928.250000000058</v>
      </c>
      <c r="AT88" s="426">
        <v>327721.16000000044</v>
      </c>
      <c r="AU88" s="426">
        <v>4695635.6500000628</v>
      </c>
      <c r="AV88" s="426">
        <v>1925343.2299999997</v>
      </c>
      <c r="AW88" s="539"/>
      <c r="AX88" s="199"/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268">
        <f t="shared" si="50"/>
        <v>-452596.56999998167</v>
      </c>
      <c r="BJ88" s="139">
        <f t="shared" si="50"/>
        <v>166682.89999999618</v>
      </c>
      <c r="BK88" s="139">
        <f t="shared" si="50"/>
        <v>260753.6000000271</v>
      </c>
      <c r="BL88" s="139">
        <f t="shared" si="50"/>
        <v>392755.70000000112</v>
      </c>
      <c r="BM88" s="139">
        <f t="shared" si="50"/>
        <v>282576.930000016</v>
      </c>
      <c r="BN88" s="139">
        <f t="shared" si="50"/>
        <v>722640.94000001019</v>
      </c>
      <c r="BO88" s="139">
        <f t="shared" si="50"/>
        <v>213742.73999997601</v>
      </c>
      <c r="BP88" s="139">
        <f t="shared" si="50"/>
        <v>7357.9599999976344</v>
      </c>
      <c r="BQ88" s="139">
        <f t="shared" si="50"/>
        <v>-140072.34999996284</v>
      </c>
      <c r="BR88" s="158">
        <f t="shared" si="50"/>
        <v>-244352.9000000027</v>
      </c>
    </row>
    <row r="89" spans="1:70" x14ac:dyDescent="0.35">
      <c r="A89" s="3"/>
      <c r="B89" s="27" t="s">
        <v>43</v>
      </c>
      <c r="C89" s="390">
        <v>19678440.390000027</v>
      </c>
      <c r="D89" s="136">
        <v>19939684.480000053</v>
      </c>
      <c r="E89" s="136">
        <v>18949222.369999968</v>
      </c>
      <c r="F89" s="136">
        <v>20729509.989999983</v>
      </c>
      <c r="G89" s="136">
        <v>23649632.949999921</v>
      </c>
      <c r="H89" s="136">
        <v>26887786.519999895</v>
      </c>
      <c r="I89" s="136">
        <v>24280516.369999833</v>
      </c>
      <c r="J89" s="136">
        <v>20789707.309999865</v>
      </c>
      <c r="K89" s="136">
        <v>20319516.889999967</v>
      </c>
      <c r="L89" s="136">
        <v>21725900.809999961</v>
      </c>
      <c r="M89" s="136">
        <v>22905263.829999976</v>
      </c>
      <c r="N89" s="391">
        <v>23371183.199999999</v>
      </c>
      <c r="O89" s="137">
        <v>21003606.469999924</v>
      </c>
      <c r="P89" s="185">
        <v>17826323.789999958</v>
      </c>
      <c r="Q89" s="221">
        <v>16251084.249999994</v>
      </c>
      <c r="R89" s="136">
        <v>18046146.740000006</v>
      </c>
      <c r="S89" s="136">
        <v>21602568.110000074</v>
      </c>
      <c r="T89" s="185">
        <v>24946339.839999914</v>
      </c>
      <c r="U89" s="136">
        <v>22480465.940000109</v>
      </c>
      <c r="V89" s="137">
        <v>19408834.830000024</v>
      </c>
      <c r="W89" s="137">
        <v>18087503.920000106</v>
      </c>
      <c r="X89" s="294">
        <v>19261987.58999997</v>
      </c>
      <c r="Y89" s="446">
        <v>20475814.859999806</v>
      </c>
      <c r="Z89" s="426">
        <v>21599263.879999738</v>
      </c>
      <c r="AA89" s="426">
        <v>23710743.639998902</v>
      </c>
      <c r="AB89" s="426">
        <v>23084073.159999639</v>
      </c>
      <c r="AC89" s="426">
        <v>21665516.719999615</v>
      </c>
      <c r="AD89" s="185">
        <v>25660208.999999963</v>
      </c>
      <c r="AE89" s="426">
        <v>28088149.529999599</v>
      </c>
      <c r="AF89" s="185">
        <v>29675794.4399992</v>
      </c>
      <c r="AG89" s="426">
        <v>30190445.329999842</v>
      </c>
      <c r="AH89" s="426">
        <v>24812675.949999504</v>
      </c>
      <c r="AI89" s="185">
        <v>24161403.029999848</v>
      </c>
      <c r="AJ89" s="426">
        <v>24578427.389999602</v>
      </c>
      <c r="AK89" s="473">
        <v>27676512.329999331</v>
      </c>
      <c r="AL89" s="426">
        <v>29563167.049999703</v>
      </c>
      <c r="AM89" s="426">
        <v>26850598.869999584</v>
      </c>
      <c r="AN89" s="426">
        <v>25665992.189999714</v>
      </c>
      <c r="AO89" s="426">
        <v>23111978.879999302</v>
      </c>
      <c r="AP89" s="426">
        <v>27714290.069998994</v>
      </c>
      <c r="AQ89" s="185">
        <v>30476482.859998628</v>
      </c>
      <c r="AR89" s="426">
        <v>36229894.869998813</v>
      </c>
      <c r="AS89" s="426">
        <v>44626342.129999675</v>
      </c>
      <c r="AT89" s="426">
        <v>52863587.71000018</v>
      </c>
      <c r="AU89" s="426">
        <v>26053809.969998706</v>
      </c>
      <c r="AV89" s="426">
        <v>55752676.69999852</v>
      </c>
      <c r="AW89" s="539"/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268">
        <f t="shared" si="50"/>
        <v>1325166.0799998976</v>
      </c>
      <c r="BJ89" s="139">
        <f t="shared" si="50"/>
        <v>-2113360.6900000945</v>
      </c>
      <c r="BK89" s="139">
        <f t="shared" si="50"/>
        <v>-2698138.1199999731</v>
      </c>
      <c r="BL89" s="139">
        <f t="shared" si="50"/>
        <v>-2683363.2499999776</v>
      </c>
      <c r="BM89" s="139">
        <f t="shared" si="50"/>
        <v>-2047064.8399998471</v>
      </c>
      <c r="BN89" s="139">
        <f t="shared" si="50"/>
        <v>-1941446.6799999811</v>
      </c>
      <c r="BO89" s="139">
        <f t="shared" si="50"/>
        <v>-1800050.429999724</v>
      </c>
      <c r="BP89" s="139">
        <f t="shared" si="50"/>
        <v>-1380872.4799998403</v>
      </c>
      <c r="BQ89" s="139">
        <f t="shared" si="50"/>
        <v>-2232012.969999861</v>
      </c>
      <c r="BR89" s="158">
        <f t="shared" si="50"/>
        <v>-2463913.2199999914</v>
      </c>
    </row>
    <row r="90" spans="1:70" x14ac:dyDescent="0.35">
      <c r="A90" s="3"/>
      <c r="B90" s="27" t="s">
        <v>60</v>
      </c>
      <c r="C90" s="390">
        <v>21094386.239999991</v>
      </c>
      <c r="D90" s="136">
        <v>21111823.470000006</v>
      </c>
      <c r="E90" s="136">
        <v>20897620.610000007</v>
      </c>
      <c r="F90" s="136">
        <v>22790356.510000005</v>
      </c>
      <c r="G90" s="136">
        <v>26298408.629999995</v>
      </c>
      <c r="H90" s="136">
        <v>26950894.130000006</v>
      </c>
      <c r="I90" s="136">
        <v>24895604.580000009</v>
      </c>
      <c r="J90" s="136">
        <v>22775366.260000013</v>
      </c>
      <c r="K90" s="136">
        <v>21997428.969999988</v>
      </c>
      <c r="L90" s="136">
        <v>24457656.600000001</v>
      </c>
      <c r="M90" s="136">
        <v>24510570.640000001</v>
      </c>
      <c r="N90" s="391">
        <v>23987885.870000008</v>
      </c>
      <c r="O90" s="137">
        <v>22450171.639999971</v>
      </c>
      <c r="P90" s="185">
        <v>20715536.319999985</v>
      </c>
      <c r="Q90" s="221">
        <v>18861537.27</v>
      </c>
      <c r="R90" s="136">
        <v>21974240.130000006</v>
      </c>
      <c r="S90" s="136">
        <v>25608446.40000001</v>
      </c>
      <c r="T90" s="185">
        <v>27041186.629999999</v>
      </c>
      <c r="U90" s="136">
        <v>25175802.409999993</v>
      </c>
      <c r="V90" s="137">
        <v>23319306.569999993</v>
      </c>
      <c r="W90" s="137">
        <v>22686710.839999955</v>
      </c>
      <c r="X90" s="294">
        <v>23419741.949999943</v>
      </c>
      <c r="Y90" s="446">
        <v>23159269.910000019</v>
      </c>
      <c r="Z90" s="426">
        <v>23580711.150000073</v>
      </c>
      <c r="AA90" s="426">
        <v>24900494.429999977</v>
      </c>
      <c r="AB90" s="426">
        <v>23376309.070000049</v>
      </c>
      <c r="AC90" s="426">
        <v>22443372.759999961</v>
      </c>
      <c r="AD90" s="185">
        <v>27314922.379999992</v>
      </c>
      <c r="AE90" s="426">
        <v>29874898.439999975</v>
      </c>
      <c r="AF90" s="185">
        <v>28465516.630000062</v>
      </c>
      <c r="AG90" s="426">
        <v>30497891.450000044</v>
      </c>
      <c r="AH90" s="426">
        <v>26194754.400000054</v>
      </c>
      <c r="AI90" s="185">
        <v>24705343.619999997</v>
      </c>
      <c r="AJ90" s="426">
        <v>25017678.859999962</v>
      </c>
      <c r="AK90" s="473">
        <v>25898943.449999947</v>
      </c>
      <c r="AL90" s="426">
        <v>25129870.909999993</v>
      </c>
      <c r="AM90" s="426">
        <v>24598717.879999995</v>
      </c>
      <c r="AN90" s="426">
        <v>23253052.260000039</v>
      </c>
      <c r="AO90" s="426">
        <v>22665174.739999957</v>
      </c>
      <c r="AP90" s="426">
        <v>27149385.03000002</v>
      </c>
      <c r="AQ90" s="185">
        <v>30675899.840000015</v>
      </c>
      <c r="AR90" s="426">
        <v>31919736.100000016</v>
      </c>
      <c r="AS90" s="426">
        <v>1122539.5199999998</v>
      </c>
      <c r="AT90" s="426">
        <v>3669945.4900000012</v>
      </c>
      <c r="AU90" s="426">
        <v>24288439.190000027</v>
      </c>
      <c r="AV90" s="426">
        <v>1615498.0099999995</v>
      </c>
      <c r="AW90" s="53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268">
        <f t="shared" si="50"/>
        <v>1355785.3999999799</v>
      </c>
      <c r="BJ90" s="139">
        <f t="shared" si="50"/>
        <v>-396287.15000002086</v>
      </c>
      <c r="BK90" s="139">
        <f t="shared" si="50"/>
        <v>-2036083.3400000073</v>
      </c>
      <c r="BL90" s="139">
        <f t="shared" si="50"/>
        <v>-816116.37999999896</v>
      </c>
      <c r="BM90" s="139">
        <f t="shared" si="50"/>
        <v>-689962.22999998555</v>
      </c>
      <c r="BN90" s="139">
        <f t="shared" si="50"/>
        <v>90292.499999992549</v>
      </c>
      <c r="BO90" s="139">
        <f t="shared" si="50"/>
        <v>280197.82999998331</v>
      </c>
      <c r="BP90" s="139">
        <f t="shared" si="50"/>
        <v>543940.30999998003</v>
      </c>
      <c r="BQ90" s="139">
        <f t="shared" si="50"/>
        <v>689281.86999996752</v>
      </c>
      <c r="BR90" s="158">
        <f t="shared" si="50"/>
        <v>-1037914.6500000581</v>
      </c>
    </row>
    <row r="91" spans="1:70" x14ac:dyDescent="0.35">
      <c r="A91" s="3"/>
      <c r="B91" s="27" t="s">
        <v>56</v>
      </c>
      <c r="C91" s="390">
        <v>162544.27000000008</v>
      </c>
      <c r="D91" s="136">
        <v>162889.14999999991</v>
      </c>
      <c r="E91" s="136">
        <v>153486.59000000008</v>
      </c>
      <c r="F91" s="136">
        <v>137257.39000000004</v>
      </c>
      <c r="G91" s="136">
        <v>145936.75000000009</v>
      </c>
      <c r="H91" s="136">
        <v>151169.37000000008</v>
      </c>
      <c r="I91" s="136">
        <v>179842.22000000009</v>
      </c>
      <c r="J91" s="136">
        <v>205994.08999999997</v>
      </c>
      <c r="K91" s="136">
        <v>223796.04000000024</v>
      </c>
      <c r="L91" s="136">
        <v>227537.8899999999</v>
      </c>
      <c r="M91" s="136">
        <v>225290.64000000007</v>
      </c>
      <c r="N91" s="391">
        <v>202407.53</v>
      </c>
      <c r="O91" s="137">
        <v>206774.95000000004</v>
      </c>
      <c r="P91" s="185">
        <v>161550.84999999986</v>
      </c>
      <c r="Q91" s="221">
        <v>147002.64999999997</v>
      </c>
      <c r="R91" s="136">
        <v>133774.49000000002</v>
      </c>
      <c r="S91" s="136">
        <v>140696.22000000009</v>
      </c>
      <c r="T91" s="185">
        <v>157840.36000000004</v>
      </c>
      <c r="U91" s="136">
        <v>170027.59000000011</v>
      </c>
      <c r="V91" s="137">
        <v>217060.97999999981</v>
      </c>
      <c r="W91" s="137">
        <v>230712.62999999995</v>
      </c>
      <c r="X91" s="294">
        <v>249569.69000000015</v>
      </c>
      <c r="Y91" s="446">
        <v>248106.04000000062</v>
      </c>
      <c r="Z91" s="426">
        <v>212701.33999999971</v>
      </c>
      <c r="AA91" s="426">
        <v>211647.77000000034</v>
      </c>
      <c r="AB91" s="426">
        <v>185226.61999999988</v>
      </c>
      <c r="AC91" s="426">
        <v>171197.34000000014</v>
      </c>
      <c r="AD91" s="185">
        <v>161544.83999999988</v>
      </c>
      <c r="AE91" s="426">
        <v>168092.54000000004</v>
      </c>
      <c r="AF91" s="185">
        <v>183510.21000000002</v>
      </c>
      <c r="AG91" s="426">
        <v>203405.91999999961</v>
      </c>
      <c r="AH91" s="426">
        <v>233860.2999999999</v>
      </c>
      <c r="AI91" s="185">
        <v>247722.55999999924</v>
      </c>
      <c r="AJ91" s="426">
        <v>265845.74000000017</v>
      </c>
      <c r="AK91" s="473">
        <v>251838.11000000013</v>
      </c>
      <c r="AL91" s="426">
        <v>218810.67000000025</v>
      </c>
      <c r="AM91" s="426">
        <v>214986.87000000052</v>
      </c>
      <c r="AN91" s="426">
        <v>186161.38000000038</v>
      </c>
      <c r="AO91" s="426">
        <v>172760.32999999964</v>
      </c>
      <c r="AP91" s="426">
        <v>160745.94000000018</v>
      </c>
      <c r="AQ91" s="185">
        <v>171813.26000000015</v>
      </c>
      <c r="AR91" s="426">
        <v>191427.52000000043</v>
      </c>
      <c r="AS91" s="426">
        <v>2628.6200000000003</v>
      </c>
      <c r="AT91" s="426">
        <v>18112.800000000007</v>
      </c>
      <c r="AU91" s="426">
        <v>309321.989999999</v>
      </c>
      <c r="AV91" s="426">
        <v>61485.27999999997</v>
      </c>
      <c r="AW91" s="539"/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268">
        <f t="shared" si="50"/>
        <v>44230.679999999964</v>
      </c>
      <c r="BJ91" s="139">
        <f t="shared" si="50"/>
        <v>-1338.3000000000466</v>
      </c>
      <c r="BK91" s="139">
        <f t="shared" si="50"/>
        <v>-6483.9400000001187</v>
      </c>
      <c r="BL91" s="139">
        <f t="shared" si="50"/>
        <v>-3482.9000000000233</v>
      </c>
      <c r="BM91" s="139">
        <f t="shared" si="50"/>
        <v>-5240.5299999999988</v>
      </c>
      <c r="BN91" s="139">
        <f t="shared" si="50"/>
        <v>6670.9899999999616</v>
      </c>
      <c r="BO91" s="139">
        <f t="shared" si="50"/>
        <v>-9814.6299999999756</v>
      </c>
      <c r="BP91" s="139">
        <f t="shared" si="50"/>
        <v>11066.889999999839</v>
      </c>
      <c r="BQ91" s="139">
        <f t="shared" si="50"/>
        <v>6916.5899999997055</v>
      </c>
      <c r="BR91" s="158">
        <f t="shared" si="50"/>
        <v>22031.80000000025</v>
      </c>
    </row>
    <row r="92" spans="1:70" x14ac:dyDescent="0.35">
      <c r="A92" s="3"/>
      <c r="B92" s="27" t="s">
        <v>46</v>
      </c>
      <c r="C92" s="309">
        <v>77337412.680003315</v>
      </c>
      <c r="D92" s="141">
        <v>72806623.320002586</v>
      </c>
      <c r="E92" s="141">
        <v>69487653.840002522</v>
      </c>
      <c r="F92" s="141">
        <v>74963401.100001588</v>
      </c>
      <c r="G92" s="141">
        <v>95730023.750000134</v>
      </c>
      <c r="H92" s="141">
        <v>103032490.5700008</v>
      </c>
      <c r="I92" s="141">
        <v>88688895.51000078</v>
      </c>
      <c r="J92" s="141">
        <v>74786592.210000664</v>
      </c>
      <c r="K92" s="141">
        <v>74615410.260000259</v>
      </c>
      <c r="L92" s="141">
        <v>84170842.120000735</v>
      </c>
      <c r="M92" s="141">
        <v>90113177.680000916</v>
      </c>
      <c r="N92" s="392">
        <v>85577181.880000398</v>
      </c>
      <c r="O92" s="142">
        <v>78148405.490000516</v>
      </c>
      <c r="P92" s="186">
        <v>74172213.310000569</v>
      </c>
      <c r="Q92" s="222">
        <v>69235175.980000615</v>
      </c>
      <c r="R92" s="141">
        <v>77322265.270000637</v>
      </c>
      <c r="S92" s="141">
        <v>98924520.089999467</v>
      </c>
      <c r="T92" s="186">
        <f>SUM(T87:T91)</f>
        <v>109985635.05000044</v>
      </c>
      <c r="U92" s="141">
        <v>90561329.340000495</v>
      </c>
      <c r="V92" s="151">
        <v>74941440.049999639</v>
      </c>
      <c r="W92" s="151">
        <v>72571368.089999348</v>
      </c>
      <c r="X92" s="294">
        <v>80492793.839998722</v>
      </c>
      <c r="Y92" s="446">
        <v>86503257.989999548</v>
      </c>
      <c r="Z92" s="238">
        <f>SUM(Z87:Z91)</f>
        <v>86392391.829998374</v>
      </c>
      <c r="AA92" s="241">
        <v>94123239.319998801</v>
      </c>
      <c r="AB92" s="241">
        <v>86727318.410000339</v>
      </c>
      <c r="AC92" s="241">
        <v>81153255.919998974</v>
      </c>
      <c r="AD92" s="186">
        <f>SUM(AD87:AD91)</f>
        <v>100244758.49999976</v>
      </c>
      <c r="AE92" s="241">
        <v>117189195.99999849</v>
      </c>
      <c r="AF92" s="186">
        <f>SUM(AF87:AF91)</f>
        <v>115320384.27999781</v>
      </c>
      <c r="AG92" s="241">
        <v>120847676.08000071</v>
      </c>
      <c r="AH92" s="241">
        <v>91274380.189999193</v>
      </c>
      <c r="AI92" s="186">
        <f t="shared" ref="AI92" si="51">SUM(AI87:AI91)</f>
        <v>90588517.039998859</v>
      </c>
      <c r="AJ92" s="241">
        <v>96587917.19000037</v>
      </c>
      <c r="AK92" s="476">
        <v>110174570.37000127</v>
      </c>
      <c r="AL92" s="241">
        <v>113348304.70000376</v>
      </c>
      <c r="AM92" s="238">
        <f t="shared" ref="AM92" si="52">SUM(AM87:AM91)</f>
        <v>102971051.67000097</v>
      </c>
      <c r="AN92" s="241">
        <v>92503719.100001678</v>
      </c>
      <c r="AO92" s="241">
        <v>86895480.030001685</v>
      </c>
      <c r="AP92" s="241">
        <v>104157847.87000179</v>
      </c>
      <c r="AQ92" s="186">
        <f t="shared" ref="AQ92" si="53">SUM(AQ87:AQ91)</f>
        <v>127595987.70000312</v>
      </c>
      <c r="AR92" s="241">
        <v>154464161.44999516</v>
      </c>
      <c r="AS92" s="241">
        <v>74877102.930000275</v>
      </c>
      <c r="AT92" s="241">
        <v>118754810.31000832</v>
      </c>
      <c r="AU92" s="241">
        <v>95283174.760002181</v>
      </c>
      <c r="AV92" s="241">
        <v>113444204.21000126</v>
      </c>
      <c r="AW92" s="539"/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270">
        <f t="shared" si="50"/>
        <v>810992.80999720097</v>
      </c>
      <c r="BJ92" s="148">
        <f t="shared" si="50"/>
        <v>1365589.989997983</v>
      </c>
      <c r="BK92" s="148">
        <f t="shared" si="50"/>
        <v>-252477.86000190675</v>
      </c>
      <c r="BL92" s="148">
        <f t="shared" si="50"/>
        <v>2358864.1699990481</v>
      </c>
      <c r="BM92" s="148">
        <f t="shared" si="50"/>
        <v>3194496.339999333</v>
      </c>
      <c r="BN92" s="148">
        <f t="shared" si="50"/>
        <v>6953144.4799996465</v>
      </c>
      <c r="BO92" s="148">
        <f t="shared" si="50"/>
        <v>1872433.8299997151</v>
      </c>
      <c r="BP92" s="148">
        <f t="shared" si="50"/>
        <v>154847.8399989754</v>
      </c>
      <c r="BQ92" s="148">
        <f t="shared" si="50"/>
        <v>-2044042.1700009108</v>
      </c>
      <c r="BR92" s="162">
        <f t="shared" si="50"/>
        <v>-3678048.2800020128</v>
      </c>
    </row>
    <row r="93" spans="1:70" x14ac:dyDescent="0.35">
      <c r="A93" s="3">
        <v>13</v>
      </c>
      <c r="B93" s="35" t="s">
        <v>48</v>
      </c>
      <c r="C93" s="311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396"/>
      <c r="O93" s="148"/>
      <c r="P93" s="152"/>
      <c r="Q93" s="152"/>
      <c r="R93" s="152"/>
      <c r="S93" s="152"/>
      <c r="T93" s="233"/>
      <c r="U93" s="150"/>
      <c r="V93" s="151"/>
      <c r="W93" s="151"/>
      <c r="X93" s="293"/>
      <c r="Y93" s="445"/>
      <c r="Z93" s="241"/>
      <c r="AA93" s="241"/>
      <c r="AB93" s="241"/>
      <c r="AC93" s="241"/>
      <c r="AD93" s="233"/>
      <c r="AE93" s="240"/>
      <c r="AF93" s="233"/>
      <c r="AG93" s="240"/>
      <c r="AH93" s="240"/>
      <c r="AI93" s="232"/>
      <c r="AJ93" s="241"/>
      <c r="AK93" s="476"/>
      <c r="AL93" s="241"/>
      <c r="AM93" s="240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35">
      <c r="A94" s="3"/>
      <c r="B94" s="27" t="s">
        <v>41</v>
      </c>
      <c r="C94" s="311">
        <v>125786264.33000332</v>
      </c>
      <c r="D94" s="150">
        <v>102712259.43000253</v>
      </c>
      <c r="E94" s="150">
        <v>96513838.450002551</v>
      </c>
      <c r="F94" s="150">
        <v>102692177.4900016</v>
      </c>
      <c r="G94" s="150">
        <v>144769536.6000002</v>
      </c>
      <c r="H94" s="150">
        <v>155312033.08000088</v>
      </c>
      <c r="I94" s="150">
        <v>122553802.03000093</v>
      </c>
      <c r="J94" s="150">
        <v>99179487.210000783</v>
      </c>
      <c r="K94" s="150">
        <v>101836547.46000032</v>
      </c>
      <c r="L94" s="150">
        <v>118046294.94000077</v>
      </c>
      <c r="M94" s="150">
        <v>132379352.20000094</v>
      </c>
      <c r="N94" s="396">
        <v>121056586.74000043</v>
      </c>
      <c r="O94" s="151">
        <v>110147903.70000063</v>
      </c>
      <c r="P94" s="150">
        <v>112232795.67000064</v>
      </c>
      <c r="Q94" s="150">
        <v>76380621.780000001</v>
      </c>
      <c r="R94" s="150">
        <v>117788440.06000063</v>
      </c>
      <c r="S94" s="150">
        <v>159321420.97999936</v>
      </c>
      <c r="T94" s="232">
        <f>+T80+T87</f>
        <v>180666192.46000054</v>
      </c>
      <c r="U94" s="150">
        <v>134541074.73000044</v>
      </c>
      <c r="V94" s="151">
        <v>104920430.12999962</v>
      </c>
      <c r="W94" s="151">
        <v>103412655.05999929</v>
      </c>
      <c r="X94" s="65">
        <v>123970004.47999881</v>
      </c>
      <c r="Y94" s="371">
        <v>139937711.16999972</v>
      </c>
      <c r="Z94" s="241">
        <f>+Z80+Z87</f>
        <v>138426443.19999856</v>
      </c>
      <c r="AA94" s="241">
        <v>123619025.10999995</v>
      </c>
      <c r="AB94" s="241">
        <v>111949717.75000057</v>
      </c>
      <c r="AC94" s="241">
        <v>105014502.06999937</v>
      </c>
      <c r="AD94" s="232">
        <f>+AD80+AD87</f>
        <v>129925352.44999987</v>
      </c>
      <c r="AE94" s="241">
        <v>161190468.99999896</v>
      </c>
      <c r="AF94" s="232">
        <f>+AF80+AF87</f>
        <v>156967078.20999858</v>
      </c>
      <c r="AG94" s="241">
        <v>165381297.4400008</v>
      </c>
      <c r="AH94" s="241">
        <v>112469334.88999966</v>
      </c>
      <c r="AI94" s="232">
        <f t="shared" ref="AI94:AI98" si="54">+AI80+AI87</f>
        <v>114405517.76999898</v>
      </c>
      <c r="AJ94" s="241">
        <v>126963372.25000086</v>
      </c>
      <c r="AK94" s="476">
        <v>154573643.2700021</v>
      </c>
      <c r="AL94" s="241">
        <v>165842912.22000408</v>
      </c>
      <c r="AM94" s="241">
        <f t="shared" ref="AM94:AM98" si="55">+AM80+AM87</f>
        <v>140826719.69000137</v>
      </c>
      <c r="AN94" s="241">
        <v>120920483.84000194</v>
      </c>
      <c r="AO94" s="241">
        <v>113490102.97000243</v>
      </c>
      <c r="AP94" s="241">
        <v>135249874.05000281</v>
      </c>
      <c r="AQ94" s="232">
        <f t="shared" ref="AQ94:AQ98" si="56">+AQ80+AQ87</f>
        <v>182989780.58000466</v>
      </c>
      <c r="AR94" s="241">
        <v>235921529.77999645</v>
      </c>
      <c r="AS94" s="241">
        <v>155076743.8100006</v>
      </c>
      <c r="AT94" s="241">
        <v>149667378.66000813</v>
      </c>
      <c r="AU94" s="241">
        <v>125523720.69000337</v>
      </c>
      <c r="AV94" s="241">
        <v>157859504.58000273</v>
      </c>
      <c r="AW94" s="493"/>
      <c r="AX94" s="208"/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57">O94-C94</f>
        <v>-15638360.630002692</v>
      </c>
      <c r="BJ94" s="148">
        <f t="shared" si="57"/>
        <v>9520536.2399981171</v>
      </c>
      <c r="BK94" s="148">
        <f t="shared" si="57"/>
        <v>-20133216.67000255</v>
      </c>
      <c r="BL94" s="148">
        <f t="shared" si="57"/>
        <v>15096262.569999024</v>
      </c>
      <c r="BM94" s="148">
        <f t="shared" si="57"/>
        <v>14551884.379999161</v>
      </c>
      <c r="BN94" s="148">
        <f t="shared" si="57"/>
        <v>25354159.379999667</v>
      </c>
      <c r="BO94" s="148">
        <f t="shared" si="57"/>
        <v>11987272.699999511</v>
      </c>
      <c r="BP94" s="148">
        <f t="shared" si="57"/>
        <v>5740942.9199988395</v>
      </c>
      <c r="BQ94" s="148">
        <f t="shared" si="57"/>
        <v>1576107.5999989659</v>
      </c>
      <c r="BR94" s="162">
        <f t="shared" si="57"/>
        <v>5923709.5399980396</v>
      </c>
    </row>
    <row r="95" spans="1:70" x14ac:dyDescent="0.35">
      <c r="A95" s="3"/>
      <c r="B95" s="27" t="s">
        <v>42</v>
      </c>
      <c r="C95" s="311">
        <v>7614925.049999983</v>
      </c>
      <c r="D95" s="150">
        <v>6316417.4900000039</v>
      </c>
      <c r="E95" s="150">
        <v>5686675.9399999902</v>
      </c>
      <c r="F95" s="150">
        <v>5460269.6399999913</v>
      </c>
      <c r="G95" s="150">
        <v>7456681.6799999904</v>
      </c>
      <c r="H95" s="150">
        <v>7844466.109999992</v>
      </c>
      <c r="I95" s="150">
        <v>6480627.4300000118</v>
      </c>
      <c r="J95" s="150">
        <v>5362265.9799999949</v>
      </c>
      <c r="K95" s="150">
        <v>5678127.7699999809</v>
      </c>
      <c r="L95" s="150">
        <v>6717694.9699999951</v>
      </c>
      <c r="M95" s="150">
        <v>7555296.8099999977</v>
      </c>
      <c r="N95" s="396">
        <v>7113007.8099999875</v>
      </c>
      <c r="O95" s="151">
        <v>6658814.8400000017</v>
      </c>
      <c r="P95" s="150">
        <v>6621038.5699999994</v>
      </c>
      <c r="Q95" s="150">
        <v>3018758.8699999996</v>
      </c>
      <c r="R95" s="150">
        <v>6306683.1599999927</v>
      </c>
      <c r="S95" s="150">
        <v>8220027.0300000049</v>
      </c>
      <c r="T95" s="232">
        <f>+T81+T88</f>
        <v>9411977.9300000016</v>
      </c>
      <c r="U95" s="150">
        <v>7295238.999999987</v>
      </c>
      <c r="V95" s="151">
        <v>5818277.2499999925</v>
      </c>
      <c r="W95" s="151">
        <v>5875481.190000019</v>
      </c>
      <c r="X95" s="65">
        <v>6940350.3899999931</v>
      </c>
      <c r="Y95" s="371">
        <v>8002817.9600000102</v>
      </c>
      <c r="Z95" s="241">
        <f>+Z81+Z88</f>
        <v>8087147.6000000304</v>
      </c>
      <c r="AA95" s="241">
        <v>7503110.3699999768</v>
      </c>
      <c r="AB95" s="241">
        <v>6854313.6600000793</v>
      </c>
      <c r="AC95" s="241">
        <v>6299840.4800000489</v>
      </c>
      <c r="AD95" s="232">
        <f>+AD81+AD88</f>
        <v>7347364.1799999494</v>
      </c>
      <c r="AE95" s="241">
        <v>8748454.7399999481</v>
      </c>
      <c r="AF95" s="232">
        <f>+AF81+AF88</f>
        <v>8673012.9499999844</v>
      </c>
      <c r="AG95" s="241">
        <v>9218294.8200000301</v>
      </c>
      <c r="AH95" s="241">
        <v>6502590.1600000095</v>
      </c>
      <c r="AI95" s="232">
        <f t="shared" si="54"/>
        <v>6813142.7200000118</v>
      </c>
      <c r="AJ95" s="241">
        <v>7932699.8399999496</v>
      </c>
      <c r="AK95" s="476">
        <v>9206947.9699999187</v>
      </c>
      <c r="AL95" s="241">
        <v>10434578.539999977</v>
      </c>
      <c r="AM95" s="241">
        <f t="shared" si="55"/>
        <v>8981585.2400000058</v>
      </c>
      <c r="AN95" s="241">
        <v>7770249.9999999944</v>
      </c>
      <c r="AO95" s="241">
        <v>7287667.7800000031</v>
      </c>
      <c r="AP95" s="241">
        <v>8120209.1899999687</v>
      </c>
      <c r="AQ95" s="232">
        <f t="shared" si="56"/>
        <v>10190197.139999822</v>
      </c>
      <c r="AR95" s="241">
        <v>13509148.129999839</v>
      </c>
      <c r="AS95" s="241">
        <v>4358921.7899999991</v>
      </c>
      <c r="AT95" s="241">
        <v>3495716.060000001</v>
      </c>
      <c r="AU95" s="241">
        <v>7859455.3300000634</v>
      </c>
      <c r="AV95" s="241">
        <v>5757728.3899999997</v>
      </c>
      <c r="AW95" s="493"/>
      <c r="AX95" s="208"/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57"/>
        <v>-956110.20999998134</v>
      </c>
      <c r="BJ95" s="148">
        <f t="shared" si="57"/>
        <v>304621.07999999542</v>
      </c>
      <c r="BK95" s="148">
        <f t="shared" si="57"/>
        <v>-2667917.0699999905</v>
      </c>
      <c r="BL95" s="148">
        <f t="shared" si="57"/>
        <v>846413.52000000142</v>
      </c>
      <c r="BM95" s="148">
        <f t="shared" si="57"/>
        <v>763345.35000001453</v>
      </c>
      <c r="BN95" s="148">
        <f t="shared" si="57"/>
        <v>1567511.8200000096</v>
      </c>
      <c r="BO95" s="148">
        <f t="shared" si="57"/>
        <v>814611.56999997515</v>
      </c>
      <c r="BP95" s="148">
        <f t="shared" si="57"/>
        <v>456011.26999999769</v>
      </c>
      <c r="BQ95" s="148">
        <f t="shared" si="57"/>
        <v>197353.42000003811</v>
      </c>
      <c r="BR95" s="162">
        <f t="shared" si="57"/>
        <v>222655.41999999806</v>
      </c>
    </row>
    <row r="96" spans="1:70" x14ac:dyDescent="0.35">
      <c r="A96" s="3"/>
      <c r="B96" s="27" t="s">
        <v>43</v>
      </c>
      <c r="C96" s="311">
        <v>67695948.670000032</v>
      </c>
      <c r="D96" s="150">
        <v>63150593.040000051</v>
      </c>
      <c r="E96" s="150">
        <v>58863673.579999976</v>
      </c>
      <c r="F96" s="150">
        <v>67998379.719999969</v>
      </c>
      <c r="G96" s="150">
        <v>81633839.73999992</v>
      </c>
      <c r="H96" s="150">
        <v>89387291.319999889</v>
      </c>
      <c r="I96" s="150">
        <v>80743716.189999834</v>
      </c>
      <c r="J96" s="150">
        <v>66380237.459999859</v>
      </c>
      <c r="K96" s="150">
        <v>58350405.069999963</v>
      </c>
      <c r="L96" s="150">
        <v>62066940.839999959</v>
      </c>
      <c r="M96" s="150">
        <v>65800385.719999969</v>
      </c>
      <c r="N96" s="396">
        <v>68098684.530000001</v>
      </c>
      <c r="O96" s="151">
        <v>62164356.619999923</v>
      </c>
      <c r="P96" s="150">
        <v>52226285.339999944</v>
      </c>
      <c r="Q96" s="150">
        <v>31204130.920000002</v>
      </c>
      <c r="R96" s="150">
        <v>56974626.939999998</v>
      </c>
      <c r="S96" s="150">
        <v>72493242.040000081</v>
      </c>
      <c r="T96" s="232">
        <f>+T82+T89</f>
        <v>79993956.999999911</v>
      </c>
      <c r="U96" s="150">
        <v>72363269.160000116</v>
      </c>
      <c r="V96" s="151">
        <v>62277737.430000007</v>
      </c>
      <c r="W96" s="151">
        <v>50782775.100000113</v>
      </c>
      <c r="X96" s="65">
        <v>55731370.919999972</v>
      </c>
      <c r="Y96" s="371">
        <v>59179371.719999798</v>
      </c>
      <c r="Z96" s="241">
        <f>+Z82+Z89</f>
        <v>63759246.369999737</v>
      </c>
      <c r="AA96" s="241">
        <v>58111424.639998898</v>
      </c>
      <c r="AB96" s="241">
        <v>57205262.019999638</v>
      </c>
      <c r="AC96" s="241">
        <v>54814138.569999605</v>
      </c>
      <c r="AD96" s="232">
        <f>+AD82+AD89</f>
        <v>70131129.479999945</v>
      </c>
      <c r="AE96" s="241">
        <v>84895795.529999614</v>
      </c>
      <c r="AF96" s="232">
        <f>+AF82+AF89</f>
        <v>86779874.079999194</v>
      </c>
      <c r="AG96" s="241">
        <v>88793136.489999846</v>
      </c>
      <c r="AH96" s="241">
        <v>68736925.759999499</v>
      </c>
      <c r="AI96" s="232">
        <f t="shared" si="54"/>
        <v>59756720.369999841</v>
      </c>
      <c r="AJ96" s="241">
        <v>60600788.379999593</v>
      </c>
      <c r="AK96" s="476">
        <v>68727738.849999323</v>
      </c>
      <c r="AL96" s="241">
        <v>75683784.709999695</v>
      </c>
      <c r="AM96" s="241">
        <f t="shared" si="55"/>
        <v>69944137.119999602</v>
      </c>
      <c r="AN96" s="241">
        <v>65061730.039999716</v>
      </c>
      <c r="AO96" s="241">
        <v>60189401.769999288</v>
      </c>
      <c r="AP96" s="241">
        <v>76298145.659998983</v>
      </c>
      <c r="AQ96" s="232">
        <f t="shared" si="56"/>
        <v>94423968.01999861</v>
      </c>
      <c r="AR96" s="241">
        <v>106223361.90999883</v>
      </c>
      <c r="AS96" s="241">
        <v>112104234.28999966</v>
      </c>
      <c r="AT96" s="241">
        <v>102180365.77000017</v>
      </c>
      <c r="AU96" s="241">
        <v>67124950.269998699</v>
      </c>
      <c r="AV96" s="241">
        <v>99446995.219998509</v>
      </c>
      <c r="AW96" s="493"/>
      <c r="AX96" s="208"/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57"/>
        <v>-5531592.0500001088</v>
      </c>
      <c r="BJ96" s="148">
        <f t="shared" si="57"/>
        <v>-10924307.700000107</v>
      </c>
      <c r="BK96" s="148">
        <f t="shared" si="57"/>
        <v>-27659542.659999974</v>
      </c>
      <c r="BL96" s="148">
        <f t="shared" si="57"/>
        <v>-11023752.779999971</v>
      </c>
      <c r="BM96" s="148">
        <f t="shared" si="57"/>
        <v>-9140597.6999998391</v>
      </c>
      <c r="BN96" s="148">
        <f t="shared" si="57"/>
        <v>-9393334.3199999779</v>
      </c>
      <c r="BO96" s="148">
        <f t="shared" si="57"/>
        <v>-8380447.0299997181</v>
      </c>
      <c r="BP96" s="148">
        <f t="shared" si="57"/>
        <v>-4102500.0299998522</v>
      </c>
      <c r="BQ96" s="148">
        <f t="shared" si="57"/>
        <v>-7567629.9699998498</v>
      </c>
      <c r="BR96" s="162">
        <f t="shared" si="57"/>
        <v>-6335569.9199999869</v>
      </c>
    </row>
    <row r="97" spans="1:70" x14ac:dyDescent="0.35">
      <c r="A97" s="3"/>
      <c r="B97" s="27" t="s">
        <v>60</v>
      </c>
      <c r="C97" s="311">
        <v>77398775.359999985</v>
      </c>
      <c r="D97" s="150">
        <v>71827931.830000013</v>
      </c>
      <c r="E97" s="150">
        <v>71190227.5</v>
      </c>
      <c r="F97" s="150">
        <v>81537233.079999998</v>
      </c>
      <c r="G97" s="150">
        <v>95921367.790000007</v>
      </c>
      <c r="H97" s="150">
        <v>99287123.750000015</v>
      </c>
      <c r="I97" s="150">
        <v>91944006.780000001</v>
      </c>
      <c r="J97" s="150">
        <v>80158304.980000019</v>
      </c>
      <c r="K97" s="150">
        <v>72403591.109999985</v>
      </c>
      <c r="L97" s="150">
        <v>76181713.300000012</v>
      </c>
      <c r="M97" s="150">
        <v>77881312.699999988</v>
      </c>
      <c r="N97" s="396">
        <v>76755607.470000014</v>
      </c>
      <c r="O97" s="151">
        <v>71217192.869999975</v>
      </c>
      <c r="P97" s="150">
        <v>62250281.299999982</v>
      </c>
      <c r="Q97" s="150">
        <v>41437319.840000004</v>
      </c>
      <c r="R97" s="150">
        <v>74184646.390000001</v>
      </c>
      <c r="S97" s="150">
        <v>87905086.12000002</v>
      </c>
      <c r="T97" s="232">
        <f>+T83+T90</f>
        <v>92360227.400000006</v>
      </c>
      <c r="U97" s="150">
        <v>86444608.390000001</v>
      </c>
      <c r="V97" s="151">
        <v>73327068.50999999</v>
      </c>
      <c r="W97" s="151">
        <v>67636604.359999955</v>
      </c>
      <c r="X97" s="65">
        <v>68471855.579999954</v>
      </c>
      <c r="Y97" s="371">
        <v>69668686.690000027</v>
      </c>
      <c r="Z97" s="241">
        <f>+Z83+Z90</f>
        <v>69339432.800000072</v>
      </c>
      <c r="AA97" s="241">
        <v>70798228.429999977</v>
      </c>
      <c r="AB97" s="241">
        <v>70115734.00000006</v>
      </c>
      <c r="AC97" s="241">
        <v>70251301.639999956</v>
      </c>
      <c r="AD97" s="232">
        <f>+AD83+AD90</f>
        <v>94185098.919999987</v>
      </c>
      <c r="AE97" s="241">
        <v>103469982.69999996</v>
      </c>
      <c r="AF97" s="232">
        <f>+AF83+AF90</f>
        <v>101585966.88000005</v>
      </c>
      <c r="AG97" s="241">
        <v>104654871.88000005</v>
      </c>
      <c r="AH97" s="241">
        <v>89006132.420000046</v>
      </c>
      <c r="AI97" s="232">
        <f t="shared" si="54"/>
        <v>78637822.459999993</v>
      </c>
      <c r="AJ97" s="241">
        <v>78716623.099999964</v>
      </c>
      <c r="AK97" s="476">
        <v>87629659.529999942</v>
      </c>
      <c r="AL97" s="241">
        <v>88132129.299999982</v>
      </c>
      <c r="AM97" s="241">
        <f t="shared" si="55"/>
        <v>83650791.099999994</v>
      </c>
      <c r="AN97" s="241">
        <v>78261680.310000047</v>
      </c>
      <c r="AO97" s="241">
        <v>77871665.399999931</v>
      </c>
      <c r="AP97" s="241">
        <v>93765426.930000022</v>
      </c>
      <c r="AQ97" s="232">
        <f t="shared" si="56"/>
        <v>112536862.88000003</v>
      </c>
      <c r="AR97" s="241">
        <v>118584648.86000001</v>
      </c>
      <c r="AS97" s="241">
        <v>82632013.329999998</v>
      </c>
      <c r="AT97" s="241">
        <v>66856383.910000011</v>
      </c>
      <c r="AU97" s="241">
        <v>84966630.830000028</v>
      </c>
      <c r="AV97" s="241">
        <v>64233033.240000002</v>
      </c>
      <c r="AW97" s="493"/>
      <c r="AX97" s="208"/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57"/>
        <v>-6181582.4900000095</v>
      </c>
      <c r="BJ97" s="148">
        <f t="shared" si="57"/>
        <v>-9577650.530000031</v>
      </c>
      <c r="BK97" s="148">
        <f t="shared" si="57"/>
        <v>-29752907.659999996</v>
      </c>
      <c r="BL97" s="148">
        <f t="shared" si="57"/>
        <v>-7352586.6899999976</v>
      </c>
      <c r="BM97" s="148">
        <f t="shared" si="57"/>
        <v>-8016281.6699999869</v>
      </c>
      <c r="BN97" s="148">
        <f t="shared" si="57"/>
        <v>-6926896.3500000089</v>
      </c>
      <c r="BO97" s="148">
        <f t="shared" si="57"/>
        <v>-5499398.3900000006</v>
      </c>
      <c r="BP97" s="148">
        <f t="shared" si="57"/>
        <v>-6831236.4700000286</v>
      </c>
      <c r="BQ97" s="148">
        <f t="shared" si="57"/>
        <v>-4766986.7500000298</v>
      </c>
      <c r="BR97" s="162">
        <f t="shared" si="57"/>
        <v>-7709857.7200000584</v>
      </c>
    </row>
    <row r="98" spans="1:70" x14ac:dyDescent="0.35">
      <c r="A98" s="3"/>
      <c r="B98" s="27" t="s">
        <v>56</v>
      </c>
      <c r="C98" s="311">
        <v>1266800.5599999998</v>
      </c>
      <c r="D98" s="150">
        <v>1161445.82</v>
      </c>
      <c r="E98" s="150">
        <v>1081585.6300000001</v>
      </c>
      <c r="F98" s="150">
        <v>995847.64</v>
      </c>
      <c r="G98" s="150">
        <v>1011017.4700000002</v>
      </c>
      <c r="H98" s="150">
        <v>1031172.18</v>
      </c>
      <c r="I98" s="150">
        <v>1185528.1000000001</v>
      </c>
      <c r="J98" s="150">
        <v>1267350.5499999998</v>
      </c>
      <c r="K98" s="150">
        <v>1189298.6000000001</v>
      </c>
      <c r="L98" s="150">
        <v>1274787.99</v>
      </c>
      <c r="M98" s="150">
        <v>1338160.9600000002</v>
      </c>
      <c r="N98" s="396">
        <v>1219827.3999999999</v>
      </c>
      <c r="O98" s="151">
        <v>1184301.6099999999</v>
      </c>
      <c r="P98" s="150">
        <v>1035375.39</v>
      </c>
      <c r="Q98" s="150">
        <v>755746.74</v>
      </c>
      <c r="R98" s="150">
        <v>905899.11999999988</v>
      </c>
      <c r="S98" s="150">
        <v>922381.94000000006</v>
      </c>
      <c r="T98" s="232">
        <f>+T84+T91</f>
        <v>965235.65000000014</v>
      </c>
      <c r="U98" s="150">
        <v>1003252.6900000001</v>
      </c>
      <c r="V98" s="151">
        <v>1097253.8499999999</v>
      </c>
      <c r="W98" s="151">
        <v>1144975.49</v>
      </c>
      <c r="X98" s="65">
        <v>1257632.5800000003</v>
      </c>
      <c r="Y98" s="371">
        <v>1285266.9500000007</v>
      </c>
      <c r="Z98" s="241">
        <f>+Z84+Z91</f>
        <v>1160517.0499999998</v>
      </c>
      <c r="AA98" s="241">
        <v>1116473.7700000003</v>
      </c>
      <c r="AB98" s="241">
        <v>1058852.5899999999</v>
      </c>
      <c r="AC98" s="241">
        <v>1009156.5900000001</v>
      </c>
      <c r="AD98" s="232">
        <f>+AD84+AD91</f>
        <v>960240.43999999983</v>
      </c>
      <c r="AE98" s="241">
        <v>978618.24000000011</v>
      </c>
      <c r="AF98" s="232">
        <f>+AF84+AF91</f>
        <v>1028017.81</v>
      </c>
      <c r="AG98" s="241">
        <v>1100227.4699999995</v>
      </c>
      <c r="AH98" s="241">
        <v>1196812.7699999998</v>
      </c>
      <c r="AI98" s="232">
        <f t="shared" si="54"/>
        <v>1258073.9699999993</v>
      </c>
      <c r="AJ98" s="241">
        <v>1334168.42</v>
      </c>
      <c r="AK98" s="476">
        <v>1467698.05</v>
      </c>
      <c r="AL98" s="241">
        <v>1345661.5700000003</v>
      </c>
      <c r="AM98" s="241">
        <f t="shared" si="55"/>
        <v>1254500.6000000003</v>
      </c>
      <c r="AN98" s="241">
        <v>1091732.2700000003</v>
      </c>
      <c r="AO98" s="241">
        <v>1019123.0799999997</v>
      </c>
      <c r="AP98" s="241">
        <v>978114.05000000016</v>
      </c>
      <c r="AQ98" s="232">
        <f t="shared" si="56"/>
        <v>1054690.4500000002</v>
      </c>
      <c r="AR98" s="241">
        <v>1142155.3500000003</v>
      </c>
      <c r="AS98" s="241">
        <v>973522.53999999992</v>
      </c>
      <c r="AT98" s="241">
        <v>1015703.1100000001</v>
      </c>
      <c r="AU98" s="241">
        <v>1358871.0499999991</v>
      </c>
      <c r="AV98" s="241">
        <v>1209265.3199999998</v>
      </c>
      <c r="AW98" s="493"/>
      <c r="AX98" s="208"/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57"/>
        <v>-82498.949999999953</v>
      </c>
      <c r="BJ98" s="148">
        <f t="shared" si="57"/>
        <v>-126070.43000000005</v>
      </c>
      <c r="BK98" s="148">
        <f t="shared" si="57"/>
        <v>-325838.89000000013</v>
      </c>
      <c r="BL98" s="148">
        <f t="shared" si="57"/>
        <v>-89948.520000000135</v>
      </c>
      <c r="BM98" s="148">
        <f t="shared" si="57"/>
        <v>-88635.530000000144</v>
      </c>
      <c r="BN98" s="148">
        <f t="shared" si="57"/>
        <v>-65936.529999999912</v>
      </c>
      <c r="BO98" s="148">
        <f t="shared" si="57"/>
        <v>-182275.41000000003</v>
      </c>
      <c r="BP98" s="148">
        <f t="shared" si="57"/>
        <v>-170096.69999999995</v>
      </c>
      <c r="BQ98" s="148">
        <f t="shared" si="57"/>
        <v>-44323.110000000102</v>
      </c>
      <c r="BR98" s="162">
        <f t="shared" si="57"/>
        <v>-17155.409999999683</v>
      </c>
    </row>
    <row r="99" spans="1:70" ht="15" thickBot="1" x14ac:dyDescent="0.4">
      <c r="A99" s="3"/>
      <c r="B99" s="29" t="s">
        <v>46</v>
      </c>
      <c r="C99" s="312">
        <v>279762713.97000331</v>
      </c>
      <c r="D99" s="145">
        <v>245168647.61000261</v>
      </c>
      <c r="E99" s="145">
        <v>233336001.10000253</v>
      </c>
      <c r="F99" s="145">
        <v>258683907.57000154</v>
      </c>
      <c r="G99" s="145">
        <v>330792443.28000015</v>
      </c>
      <c r="H99" s="145">
        <v>352862086.44000077</v>
      </c>
      <c r="I99" s="145">
        <v>302907680.53000081</v>
      </c>
      <c r="J99" s="145">
        <v>252347646.18000066</v>
      </c>
      <c r="K99" s="145">
        <v>239457970.01000023</v>
      </c>
      <c r="L99" s="145">
        <v>264287432.04000074</v>
      </c>
      <c r="M99" s="145">
        <v>284954508.39000088</v>
      </c>
      <c r="N99" s="393">
        <v>274243713.95000041</v>
      </c>
      <c r="O99" s="146">
        <v>251372569.64000055</v>
      </c>
      <c r="P99" s="145">
        <v>234365776.27000055</v>
      </c>
      <c r="Q99" s="145">
        <v>152796578.15000004</v>
      </c>
      <c r="R99" s="145">
        <v>256160295.67000061</v>
      </c>
      <c r="S99" s="145">
        <v>328862158.10999948</v>
      </c>
      <c r="T99" s="231">
        <f>SUM(T94:T98)</f>
        <v>363397590.44000041</v>
      </c>
      <c r="U99" s="145">
        <v>301647443.97000057</v>
      </c>
      <c r="V99" s="146">
        <v>247440767.1699996</v>
      </c>
      <c r="W99" s="146">
        <v>228852491.19999939</v>
      </c>
      <c r="X99" s="146">
        <v>228852491.19999939</v>
      </c>
      <c r="Y99" s="312">
        <v>278073854.48999953</v>
      </c>
      <c r="Z99" s="336">
        <f>SUM(Z94:Z98)</f>
        <v>280772787.01999837</v>
      </c>
      <c r="AA99" s="336">
        <v>261148262.3199988</v>
      </c>
      <c r="AB99" s="336">
        <v>247183880.02000037</v>
      </c>
      <c r="AC99" s="336">
        <v>237388939.34999898</v>
      </c>
      <c r="AD99" s="231">
        <f>SUM(AD94:AD98)</f>
        <v>302549185.46999973</v>
      </c>
      <c r="AE99" s="336">
        <v>359283320.20999849</v>
      </c>
      <c r="AF99" s="231">
        <f>SUM(AF94:AF98)</f>
        <v>355033949.9299978</v>
      </c>
      <c r="AG99" s="336">
        <v>369147828.10000074</v>
      </c>
      <c r="AH99" s="336">
        <v>277911795.99999917</v>
      </c>
      <c r="AI99" s="231">
        <f t="shared" ref="AI99" si="58">SUM(AI94:AI98)</f>
        <v>260871277.2899988</v>
      </c>
      <c r="AJ99" s="336">
        <v>275547651.99000037</v>
      </c>
      <c r="AK99" s="475">
        <v>321605687.67000133</v>
      </c>
      <c r="AL99" s="336">
        <v>341439066.34000367</v>
      </c>
      <c r="AM99" s="336">
        <f t="shared" ref="AM99" si="59">SUM(AM94:AM98)</f>
        <v>304657733.75000095</v>
      </c>
      <c r="AN99" s="336">
        <v>273105876.46000171</v>
      </c>
      <c r="AO99" s="336">
        <v>259857961.00000164</v>
      </c>
      <c r="AP99" s="336">
        <v>314411769.88000178</v>
      </c>
      <c r="AQ99" s="231">
        <f t="shared" ref="AQ99" si="60">SUM(AQ94:AQ98)</f>
        <v>401195499.07000309</v>
      </c>
      <c r="AR99" s="336">
        <v>475380844.0299952</v>
      </c>
      <c r="AS99" s="336">
        <v>355145435.76000023</v>
      </c>
      <c r="AT99" s="336">
        <v>323215547.51000834</v>
      </c>
      <c r="AU99" s="336">
        <v>286833628.17000216</v>
      </c>
      <c r="AV99" s="336">
        <v>328506526.75000119</v>
      </c>
      <c r="AW99" s="494"/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57"/>
        <v>-28390144.330002755</v>
      </c>
      <c r="BJ99" s="147">
        <f t="shared" si="57"/>
        <v>-10802871.34000206</v>
      </c>
      <c r="BK99" s="147">
        <f t="shared" si="57"/>
        <v>-80539422.950002491</v>
      </c>
      <c r="BL99" s="147">
        <f t="shared" si="57"/>
        <v>-2523611.9000009298</v>
      </c>
      <c r="BM99" s="147">
        <f t="shared" si="57"/>
        <v>-1930285.1700006723</v>
      </c>
      <c r="BN99" s="147">
        <f t="shared" si="57"/>
        <v>10535503.999999642</v>
      </c>
      <c r="BO99" s="147">
        <f t="shared" si="57"/>
        <v>-1260236.5600002408</v>
      </c>
      <c r="BP99" s="147">
        <f t="shared" si="57"/>
        <v>-4906879.0100010633</v>
      </c>
      <c r="BQ99" s="147">
        <f t="shared" si="57"/>
        <v>-10605478.810000837</v>
      </c>
      <c r="BR99" s="160">
        <f t="shared" si="57"/>
        <v>-35434940.840001345</v>
      </c>
    </row>
    <row r="100" spans="1:70" x14ac:dyDescent="0.35">
      <c r="A100" s="3">
        <v>14</v>
      </c>
      <c r="B100" s="167" t="s">
        <v>40</v>
      </c>
      <c r="C100" s="313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397"/>
      <c r="O100" s="341"/>
      <c r="P100" s="248"/>
      <c r="Q100" s="248"/>
      <c r="R100" s="248"/>
      <c r="S100" s="248"/>
      <c r="T100" s="248"/>
      <c r="U100" s="284"/>
      <c r="V100" s="316"/>
      <c r="W100" s="316"/>
      <c r="X100" s="316"/>
      <c r="Y100" s="419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419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35">
      <c r="A101" s="3"/>
      <c r="B101" s="27" t="s">
        <v>41</v>
      </c>
      <c r="C101" s="219">
        <v>135831165.48000005</v>
      </c>
      <c r="D101" s="59">
        <v>131825244.84000003</v>
      </c>
      <c r="E101" s="59">
        <v>121707697.37999997</v>
      </c>
      <c r="F101" s="60">
        <v>101848157.64999998</v>
      </c>
      <c r="G101" s="59">
        <v>129894070.53000005</v>
      </c>
      <c r="H101" s="59">
        <v>164707821.43999997</v>
      </c>
      <c r="I101" s="59">
        <v>146387329.65000007</v>
      </c>
      <c r="J101" s="59">
        <v>128452636.53999999</v>
      </c>
      <c r="K101" s="59">
        <v>102110311.31999999</v>
      </c>
      <c r="L101" s="59">
        <v>116168993.59000003</v>
      </c>
      <c r="M101" s="59">
        <v>129879870.25000001</v>
      </c>
      <c r="N101" s="398">
        <v>124882732.37999998</v>
      </c>
      <c r="O101" s="60">
        <v>124456756.03</v>
      </c>
      <c r="P101" s="59">
        <v>117339928</v>
      </c>
      <c r="Q101" s="59">
        <v>114181028</v>
      </c>
      <c r="R101" s="59">
        <v>119849725</v>
      </c>
      <c r="S101" s="59">
        <v>141606537</v>
      </c>
      <c r="T101" s="59">
        <v>170808498.52000001</v>
      </c>
      <c r="U101" s="215">
        <v>163896097</v>
      </c>
      <c r="V101" s="65">
        <v>126501217</v>
      </c>
      <c r="W101" s="65">
        <v>98611810</v>
      </c>
      <c r="X101" s="65">
        <v>117164657</v>
      </c>
      <c r="Y101" s="371">
        <v>128050300</v>
      </c>
      <c r="Z101" s="65">
        <v>131509769</v>
      </c>
      <c r="AA101" s="65">
        <v>157584028</v>
      </c>
      <c r="AB101" s="65">
        <v>128645424</v>
      </c>
      <c r="AC101" s="65">
        <v>115568758</v>
      </c>
      <c r="AD101" s="65">
        <v>127044868</v>
      </c>
      <c r="AE101" s="65">
        <f>-151876896.45*-1</f>
        <v>151876896.44999999</v>
      </c>
      <c r="AF101" s="65">
        <v>176089732.49000001</v>
      </c>
      <c r="AG101" s="65">
        <v>177362088.16</v>
      </c>
      <c r="AH101" s="65">
        <v>152539610.58000001</v>
      </c>
      <c r="AI101" s="65">
        <v>135892756.5</v>
      </c>
      <c r="AJ101" s="65">
        <v>133867854.97</v>
      </c>
      <c r="AK101" s="371">
        <v>148583679.90000001</v>
      </c>
      <c r="AL101" s="65">
        <v>151672090.59</v>
      </c>
      <c r="AM101" s="65">
        <v>172743032.90000001</v>
      </c>
      <c r="AN101" s="65">
        <v>142422955.08000001</v>
      </c>
      <c r="AO101" s="65">
        <v>132805370.87</v>
      </c>
      <c r="AP101" s="65">
        <v>140959797.31999999</v>
      </c>
      <c r="AQ101" s="65">
        <v>154780978</v>
      </c>
      <c r="AR101" s="65">
        <v>228880969.52000001</v>
      </c>
      <c r="AS101" s="65">
        <v>222712013.37</v>
      </c>
      <c r="AT101" s="65">
        <v>174714850.02000001</v>
      </c>
      <c r="AU101" s="65">
        <v>133338405.31999999</v>
      </c>
      <c r="AV101" s="65">
        <v>141804786.94</v>
      </c>
      <c r="AW101" s="492"/>
      <c r="AX101" s="198"/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61">O101-C101</f>
        <v>-11374409.450000048</v>
      </c>
      <c r="BJ101" s="60">
        <f t="shared" si="61"/>
        <v>-14485316.840000033</v>
      </c>
      <c r="BK101" s="60">
        <f t="shared" si="61"/>
        <v>-7526669.3799999654</v>
      </c>
      <c r="BL101" s="60">
        <f t="shared" si="61"/>
        <v>18001567.350000024</v>
      </c>
      <c r="BM101" s="60">
        <f t="shared" si="61"/>
        <v>11712466.469999954</v>
      </c>
      <c r="BN101" s="60">
        <f t="shared" si="61"/>
        <v>6100677.0800000429</v>
      </c>
      <c r="BO101" s="60">
        <f t="shared" si="61"/>
        <v>17508767.349999934</v>
      </c>
      <c r="BP101" s="60">
        <f t="shared" si="61"/>
        <v>-1951419.5399999917</v>
      </c>
      <c r="BQ101" s="60">
        <f t="shared" si="61"/>
        <v>-3498501.3199999928</v>
      </c>
      <c r="BR101" s="100">
        <f t="shared" si="61"/>
        <v>995663.40999996662</v>
      </c>
    </row>
    <row r="102" spans="1:70" x14ac:dyDescent="0.35">
      <c r="A102" s="3"/>
      <c r="B102" s="27" t="s">
        <v>63</v>
      </c>
      <c r="C102" s="219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398"/>
      <c r="O102" s="60"/>
      <c r="P102" s="59"/>
      <c r="Q102" s="59"/>
      <c r="R102" s="59"/>
      <c r="S102" s="59"/>
      <c r="T102" s="59"/>
      <c r="U102" s="215"/>
      <c r="V102" s="65"/>
      <c r="W102" s="65"/>
      <c r="X102" s="65"/>
      <c r="Y102" s="371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371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61"/>
        <v>0</v>
      </c>
      <c r="BJ102" s="60">
        <f t="shared" si="61"/>
        <v>0</v>
      </c>
      <c r="BK102" s="60">
        <f t="shared" si="61"/>
        <v>0</v>
      </c>
      <c r="BL102" s="60">
        <f t="shared" si="61"/>
        <v>0</v>
      </c>
      <c r="BM102" s="60">
        <f t="shared" si="61"/>
        <v>0</v>
      </c>
      <c r="BN102" s="60">
        <f t="shared" si="61"/>
        <v>0</v>
      </c>
      <c r="BO102" s="60">
        <f t="shared" si="61"/>
        <v>0</v>
      </c>
      <c r="BP102" s="60">
        <f t="shared" si="61"/>
        <v>0</v>
      </c>
      <c r="BQ102" s="60">
        <f t="shared" si="61"/>
        <v>0</v>
      </c>
      <c r="BR102" s="100">
        <f t="shared" si="61"/>
        <v>0</v>
      </c>
    </row>
    <row r="103" spans="1:70" x14ac:dyDescent="0.35">
      <c r="A103" s="3"/>
      <c r="B103" s="27" t="s">
        <v>57</v>
      </c>
      <c r="C103" s="219">
        <v>157959244.08000001</v>
      </c>
      <c r="D103" s="59">
        <v>150813070.63000003</v>
      </c>
      <c r="E103" s="59">
        <v>141338065.47</v>
      </c>
      <c r="F103" s="60">
        <v>123944228.81</v>
      </c>
      <c r="G103" s="59">
        <v>163090149.97</v>
      </c>
      <c r="H103" s="59">
        <v>180395911.41999999</v>
      </c>
      <c r="I103" s="59">
        <v>179692647.04000002</v>
      </c>
      <c r="J103" s="59">
        <v>178030237.56999999</v>
      </c>
      <c r="K103" s="59">
        <v>133202078.68999998</v>
      </c>
      <c r="L103" s="59">
        <v>134652773.59</v>
      </c>
      <c r="M103" s="59">
        <v>168561279.84</v>
      </c>
      <c r="N103" s="398">
        <v>136980362.38</v>
      </c>
      <c r="O103" s="60">
        <v>130964729.23</v>
      </c>
      <c r="P103" s="59">
        <v>126712413</v>
      </c>
      <c r="Q103" s="59">
        <v>118973290</v>
      </c>
      <c r="R103" s="59">
        <v>122368966</v>
      </c>
      <c r="S103" s="59">
        <v>140017884</v>
      </c>
      <c r="T103" s="59">
        <v>160841985.78</v>
      </c>
      <c r="U103" s="215">
        <v>173183909</v>
      </c>
      <c r="V103" s="65">
        <v>122454953</v>
      </c>
      <c r="W103" s="65">
        <v>123205788</v>
      </c>
      <c r="X103" s="65">
        <v>119624317</v>
      </c>
      <c r="Y103" s="371">
        <v>119047425</v>
      </c>
      <c r="Z103" s="65">
        <v>127180349</v>
      </c>
      <c r="AA103" s="65">
        <v>167808502</v>
      </c>
      <c r="AB103" s="65">
        <v>130087047</v>
      </c>
      <c r="AC103" s="65">
        <v>120387482</v>
      </c>
      <c r="AD103" s="65">
        <v>140956197</v>
      </c>
      <c r="AE103" s="65">
        <f>-165683241.15*-1</f>
        <v>165683241.15000001</v>
      </c>
      <c r="AF103" s="65">
        <v>194501150.84</v>
      </c>
      <c r="AG103" s="65">
        <v>178791842.88</v>
      </c>
      <c r="AH103" s="65">
        <v>186319113.56</v>
      </c>
      <c r="AI103" s="65">
        <v>138701270.76999998</v>
      </c>
      <c r="AJ103" s="65">
        <v>157666446.05000001</v>
      </c>
      <c r="AK103" s="371">
        <v>131108119.63000001</v>
      </c>
      <c r="AL103" s="65">
        <v>139753359.62</v>
      </c>
      <c r="AM103" s="65">
        <v>183450174.27999997</v>
      </c>
      <c r="AN103" s="65">
        <v>164056568.88999999</v>
      </c>
      <c r="AO103" s="65">
        <v>148595573.5</v>
      </c>
      <c r="AP103" s="65">
        <v>152744593.62</v>
      </c>
      <c r="AQ103" s="65">
        <v>164595108</v>
      </c>
      <c r="AR103" s="65">
        <v>222779972.59999996</v>
      </c>
      <c r="AS103" s="65">
        <v>222987606.49000001</v>
      </c>
      <c r="AT103" s="65">
        <v>188544661</v>
      </c>
      <c r="AU103" s="65">
        <v>158080776.06999999</v>
      </c>
      <c r="AV103" s="65">
        <v>165573939.07999998</v>
      </c>
      <c r="AW103" s="492"/>
      <c r="AX103" s="198"/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61"/>
        <v>-26994514.850000009</v>
      </c>
      <c r="BJ103" s="60">
        <f t="shared" si="61"/>
        <v>-24100657.630000025</v>
      </c>
      <c r="BK103" s="60">
        <f t="shared" si="61"/>
        <v>-22364775.469999999</v>
      </c>
      <c r="BL103" s="60">
        <f t="shared" si="61"/>
        <v>-1575262.8100000024</v>
      </c>
      <c r="BM103" s="60">
        <f t="shared" si="61"/>
        <v>-23072265.969999999</v>
      </c>
      <c r="BN103" s="60">
        <f t="shared" si="61"/>
        <v>-19553925.639999986</v>
      </c>
      <c r="BO103" s="60">
        <f t="shared" si="61"/>
        <v>-6508738.0400000215</v>
      </c>
      <c r="BP103" s="60">
        <f t="shared" si="61"/>
        <v>-55575284.569999993</v>
      </c>
      <c r="BQ103" s="60">
        <f t="shared" si="61"/>
        <v>-9996290.6899999827</v>
      </c>
      <c r="BR103" s="100">
        <f t="shared" si="61"/>
        <v>-15028456.590000004</v>
      </c>
    </row>
    <row r="104" spans="1:70" x14ac:dyDescent="0.35">
      <c r="A104" s="3"/>
      <c r="B104" s="27" t="s">
        <v>58</v>
      </c>
      <c r="C104" s="219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398"/>
      <c r="O104" s="60"/>
      <c r="P104" s="59"/>
      <c r="Q104" s="59"/>
      <c r="R104" s="59"/>
      <c r="S104" s="59"/>
      <c r="T104" s="59"/>
      <c r="U104" s="215"/>
      <c r="V104" s="65"/>
      <c r="W104" s="65"/>
      <c r="X104" s="65"/>
      <c r="Y104" s="371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371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61"/>
        <v>0</v>
      </c>
      <c r="BJ104" s="60">
        <f t="shared" si="61"/>
        <v>0</v>
      </c>
      <c r="BK104" s="60">
        <f t="shared" si="61"/>
        <v>0</v>
      </c>
      <c r="BL104" s="60">
        <f t="shared" si="61"/>
        <v>0</v>
      </c>
      <c r="BM104" s="60">
        <f t="shared" si="61"/>
        <v>0</v>
      </c>
      <c r="BN104" s="60">
        <f t="shared" si="61"/>
        <v>0</v>
      </c>
      <c r="BO104" s="60">
        <f t="shared" si="61"/>
        <v>0</v>
      </c>
      <c r="BP104" s="60">
        <f t="shared" si="61"/>
        <v>0</v>
      </c>
      <c r="BQ104" s="60">
        <f t="shared" si="61"/>
        <v>0</v>
      </c>
      <c r="BR104" s="100">
        <f t="shared" si="61"/>
        <v>0</v>
      </c>
    </row>
    <row r="105" spans="1:70" x14ac:dyDescent="0.35">
      <c r="A105" s="3"/>
      <c r="B105" s="27" t="s">
        <v>59</v>
      </c>
      <c r="C105" s="219">
        <v>446128.64000000001</v>
      </c>
      <c r="D105" s="59">
        <v>437661.4</v>
      </c>
      <c r="E105" s="59">
        <v>387929.85000000003</v>
      </c>
      <c r="F105" s="60">
        <v>336870.89999999997</v>
      </c>
      <c r="G105" s="59">
        <v>340586.41000000003</v>
      </c>
      <c r="H105" s="59">
        <v>368685.5</v>
      </c>
      <c r="I105" s="59">
        <v>340849.5</v>
      </c>
      <c r="J105" s="59">
        <v>390668.11999999994</v>
      </c>
      <c r="K105" s="59">
        <v>356856.94000000006</v>
      </c>
      <c r="L105" s="59">
        <v>406643.58999999997</v>
      </c>
      <c r="M105" s="59">
        <v>444796.58000000007</v>
      </c>
      <c r="N105" s="398">
        <v>404646.59000000008</v>
      </c>
      <c r="O105" s="60">
        <v>386487.56</v>
      </c>
      <c r="P105" s="59">
        <v>392050</v>
      </c>
      <c r="Q105" s="59">
        <v>378745</v>
      </c>
      <c r="R105" s="59">
        <v>357608</v>
      </c>
      <c r="S105" s="59">
        <v>357157</v>
      </c>
      <c r="T105" s="59">
        <v>336216.72</v>
      </c>
      <c r="U105" s="215">
        <v>358895</v>
      </c>
      <c r="V105" s="65">
        <v>365993</v>
      </c>
      <c r="W105" s="65">
        <v>354761</v>
      </c>
      <c r="X105" s="65">
        <v>398837</v>
      </c>
      <c r="Y105" s="371">
        <v>411762</v>
      </c>
      <c r="Z105" s="65">
        <v>414755</v>
      </c>
      <c r="AA105" s="65">
        <v>469568</v>
      </c>
      <c r="AB105" s="65">
        <v>376323</v>
      </c>
      <c r="AC105" s="65">
        <v>345028</v>
      </c>
      <c r="AD105" s="65">
        <v>372365</v>
      </c>
      <c r="AE105" s="65">
        <v>341530.81</v>
      </c>
      <c r="AF105" s="65">
        <v>354145.13</v>
      </c>
      <c r="AG105" s="65">
        <v>338590.64</v>
      </c>
      <c r="AH105" s="65">
        <v>365237.48</v>
      </c>
      <c r="AI105" s="65">
        <v>341916.72</v>
      </c>
      <c r="AJ105" s="65">
        <v>473797.39</v>
      </c>
      <c r="AK105" s="371">
        <v>368227.65</v>
      </c>
      <c r="AL105" s="65">
        <v>429078.93</v>
      </c>
      <c r="AM105" s="65">
        <v>511537.42</v>
      </c>
      <c r="AN105" s="65">
        <v>432244.39</v>
      </c>
      <c r="AO105" s="65">
        <v>364623.34</v>
      </c>
      <c r="AP105" s="65">
        <v>412337.45</v>
      </c>
      <c r="AQ105" s="65">
        <v>321286</v>
      </c>
      <c r="AR105" s="65">
        <v>387582.9</v>
      </c>
      <c r="AS105" s="65">
        <v>373979.53</v>
      </c>
      <c r="AT105" s="65">
        <v>388159.07</v>
      </c>
      <c r="AU105" s="65">
        <v>491422.88</v>
      </c>
      <c r="AV105" s="65">
        <v>415135.35</v>
      </c>
      <c r="AW105" s="492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61"/>
        <v>-59641.080000000016</v>
      </c>
      <c r="BJ105" s="60">
        <f t="shared" si="61"/>
        <v>-45611.400000000023</v>
      </c>
      <c r="BK105" s="60">
        <f t="shared" si="61"/>
        <v>-9184.8500000000349</v>
      </c>
      <c r="BL105" s="60">
        <f t="shared" si="61"/>
        <v>20737.100000000035</v>
      </c>
      <c r="BM105" s="60">
        <f t="shared" si="61"/>
        <v>16570.589999999967</v>
      </c>
      <c r="BN105" s="60">
        <f t="shared" si="61"/>
        <v>-32468.780000000028</v>
      </c>
      <c r="BO105" s="60">
        <f t="shared" si="61"/>
        <v>18045.5</v>
      </c>
      <c r="BP105" s="60">
        <f t="shared" si="61"/>
        <v>-24675.119999999937</v>
      </c>
      <c r="BQ105" s="60">
        <f t="shared" si="61"/>
        <v>-2095.9400000000605</v>
      </c>
      <c r="BR105" s="100">
        <f t="shared" si="61"/>
        <v>-7806.5899999999674</v>
      </c>
    </row>
    <row r="106" spans="1:70" x14ac:dyDescent="0.35">
      <c r="A106" s="3"/>
      <c r="B106" s="27" t="s">
        <v>46</v>
      </c>
      <c r="C106" s="249">
        <v>294236538.20000005</v>
      </c>
      <c r="D106" s="54">
        <v>283075976.87</v>
      </c>
      <c r="E106" s="72">
        <v>263433692.69999996</v>
      </c>
      <c r="F106" s="72">
        <v>226129257.35999998</v>
      </c>
      <c r="G106" s="54">
        <v>293324806.91000009</v>
      </c>
      <c r="H106" s="72">
        <v>345472418.35999995</v>
      </c>
      <c r="I106" s="72">
        <v>326420826.19000006</v>
      </c>
      <c r="J106" s="72">
        <v>306873542.23000002</v>
      </c>
      <c r="K106" s="72">
        <v>235669246.94999999</v>
      </c>
      <c r="L106" s="54">
        <v>251228410.77000004</v>
      </c>
      <c r="M106" s="54">
        <v>298885946.67000002</v>
      </c>
      <c r="N106" s="100">
        <v>262267741.34999999</v>
      </c>
      <c r="O106" s="72">
        <v>255807972.81999999</v>
      </c>
      <c r="P106" s="65">
        <v>244444391</v>
      </c>
      <c r="Q106" s="72">
        <f t="shared" ref="Q106:X106" si="62">SUM(Q101:Q105)</f>
        <v>233533063</v>
      </c>
      <c r="R106" s="72">
        <f t="shared" si="62"/>
        <v>242576299</v>
      </c>
      <c r="S106" s="72">
        <f t="shared" si="62"/>
        <v>281981578</v>
      </c>
      <c r="T106" s="72">
        <f t="shared" si="62"/>
        <v>331986701.02000004</v>
      </c>
      <c r="U106" s="72">
        <f t="shared" si="62"/>
        <v>337438901</v>
      </c>
      <c r="V106" s="72">
        <f t="shared" si="62"/>
        <v>249322163</v>
      </c>
      <c r="W106" s="72">
        <f t="shared" si="62"/>
        <v>222172359</v>
      </c>
      <c r="X106" s="72">
        <f t="shared" si="62"/>
        <v>237187811</v>
      </c>
      <c r="Y106" s="249">
        <f t="shared" ref="Y106:AV106" si="63">SUM(Y101:Y105)</f>
        <v>247509487</v>
      </c>
      <c r="Z106" s="72">
        <f t="shared" si="63"/>
        <v>259104873</v>
      </c>
      <c r="AA106" s="72">
        <f t="shared" si="63"/>
        <v>325862098</v>
      </c>
      <c r="AB106" s="72">
        <f t="shared" si="63"/>
        <v>259108794</v>
      </c>
      <c r="AC106" s="72">
        <f t="shared" si="63"/>
        <v>236301268</v>
      </c>
      <c r="AD106" s="72">
        <f t="shared" si="63"/>
        <v>268373430</v>
      </c>
      <c r="AE106" s="72">
        <f t="shared" si="63"/>
        <v>317901668.41000003</v>
      </c>
      <c r="AF106" s="72">
        <f t="shared" si="63"/>
        <v>370945028.46000004</v>
      </c>
      <c r="AG106" s="72">
        <f t="shared" si="63"/>
        <v>356492521.67999995</v>
      </c>
      <c r="AH106" s="72">
        <f t="shared" si="63"/>
        <v>339223961.62</v>
      </c>
      <c r="AI106" s="72">
        <f t="shared" si="63"/>
        <v>274935943.99000001</v>
      </c>
      <c r="AJ106" s="72">
        <f t="shared" si="63"/>
        <v>292008098.40999997</v>
      </c>
      <c r="AK106" s="249">
        <f t="shared" si="63"/>
        <v>280060027.18000001</v>
      </c>
      <c r="AL106" s="72">
        <f t="shared" si="63"/>
        <v>291854529.14000005</v>
      </c>
      <c r="AM106" s="72">
        <f t="shared" si="63"/>
        <v>356704744.59999996</v>
      </c>
      <c r="AN106" s="72">
        <f t="shared" si="63"/>
        <v>306911768.36000001</v>
      </c>
      <c r="AO106" s="72">
        <f t="shared" si="63"/>
        <v>281765567.70999998</v>
      </c>
      <c r="AP106" s="72">
        <f t="shared" si="63"/>
        <v>294116728.38999999</v>
      </c>
      <c r="AQ106" s="72">
        <f t="shared" si="63"/>
        <v>319697372</v>
      </c>
      <c r="AR106" s="72">
        <f t="shared" si="63"/>
        <v>452048525.01999998</v>
      </c>
      <c r="AS106" s="72">
        <f t="shared" si="63"/>
        <v>446073599.38999999</v>
      </c>
      <c r="AT106" s="72">
        <f t="shared" si="63"/>
        <v>363647670.08999997</v>
      </c>
      <c r="AU106" s="72">
        <f t="shared" si="63"/>
        <v>291910604.26999998</v>
      </c>
      <c r="AV106" s="72">
        <f t="shared" si="63"/>
        <v>307793861.37</v>
      </c>
      <c r="AW106" s="493"/>
      <c r="AX106" s="208"/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61"/>
        <v>-38428565.380000055</v>
      </c>
      <c r="BJ106" s="54">
        <f t="shared" si="61"/>
        <v>-38631585.870000005</v>
      </c>
      <c r="BK106" s="53">
        <f t="shared" si="61"/>
        <v>-29900629.699999958</v>
      </c>
      <c r="BL106" s="53">
        <f t="shared" si="61"/>
        <v>16447041.640000015</v>
      </c>
      <c r="BM106" s="53">
        <f t="shared" si="61"/>
        <v>-11343228.910000086</v>
      </c>
      <c r="BN106" s="53">
        <f t="shared" si="61"/>
        <v>-13485717.339999914</v>
      </c>
      <c r="BO106" s="53">
        <f t="shared" si="61"/>
        <v>11018074.809999943</v>
      </c>
      <c r="BP106" s="53">
        <f t="shared" si="61"/>
        <v>-57551379.230000019</v>
      </c>
      <c r="BQ106" s="53">
        <f t="shared" si="61"/>
        <v>-13496887.949999988</v>
      </c>
      <c r="BR106" s="101">
        <f t="shared" si="61"/>
        <v>-14040599.770000041</v>
      </c>
    </row>
    <row r="107" spans="1:70" x14ac:dyDescent="0.35">
      <c r="A107" s="3">
        <v>15</v>
      </c>
      <c r="B107" s="35" t="s">
        <v>36</v>
      </c>
      <c r="C107" s="250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399"/>
      <c r="O107" s="75"/>
      <c r="P107" s="74"/>
      <c r="Q107" s="74"/>
      <c r="R107" s="74"/>
      <c r="S107" s="74"/>
      <c r="T107" s="74"/>
      <c r="U107" s="244"/>
      <c r="V107" s="300"/>
      <c r="W107" s="300"/>
      <c r="X107" s="300"/>
      <c r="Y107" s="42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00"/>
      <c r="AK107" s="42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35">
      <c r="A108" s="3"/>
      <c r="B108" s="27" t="s">
        <v>41</v>
      </c>
      <c r="C108" s="251">
        <v>854106</v>
      </c>
      <c r="D108" s="79">
        <v>876749</v>
      </c>
      <c r="E108" s="79">
        <v>885740</v>
      </c>
      <c r="F108" s="80">
        <v>821031</v>
      </c>
      <c r="G108" s="79">
        <v>890381</v>
      </c>
      <c r="H108" s="79">
        <v>882679</v>
      </c>
      <c r="I108" s="79">
        <v>859310</v>
      </c>
      <c r="J108" s="79">
        <v>894237</v>
      </c>
      <c r="K108" s="79">
        <v>827217</v>
      </c>
      <c r="L108" s="79">
        <v>871792</v>
      </c>
      <c r="M108" s="79">
        <v>879733</v>
      </c>
      <c r="N108" s="400">
        <v>837207</v>
      </c>
      <c r="O108" s="80">
        <v>866422</v>
      </c>
      <c r="P108" s="79">
        <v>866942</v>
      </c>
      <c r="Q108" s="79">
        <v>843729</v>
      </c>
      <c r="R108" s="79">
        <v>879515</v>
      </c>
      <c r="S108" s="79">
        <v>874612</v>
      </c>
      <c r="T108" s="79">
        <v>864541</v>
      </c>
      <c r="U108" s="245">
        <v>867716</v>
      </c>
      <c r="V108" s="301">
        <v>862815</v>
      </c>
      <c r="W108" s="301">
        <v>775675</v>
      </c>
      <c r="X108" s="301">
        <v>857256</v>
      </c>
      <c r="Y108" s="421">
        <v>842220</v>
      </c>
      <c r="Z108" s="301">
        <v>832848</v>
      </c>
      <c r="AA108" s="301">
        <v>909750</v>
      </c>
      <c r="AB108" s="301">
        <v>868123</v>
      </c>
      <c r="AC108" s="301">
        <v>840915</v>
      </c>
      <c r="AD108" s="301">
        <v>893433</v>
      </c>
      <c r="AE108" s="301">
        <v>883547</v>
      </c>
      <c r="AF108" s="301">
        <v>908437</v>
      </c>
      <c r="AG108" s="301">
        <v>905373</v>
      </c>
      <c r="AH108" s="301">
        <v>888159</v>
      </c>
      <c r="AI108" s="301">
        <v>887086</v>
      </c>
      <c r="AJ108" s="301">
        <v>899588</v>
      </c>
      <c r="AK108" s="421">
        <v>897933</v>
      </c>
      <c r="AL108" s="301">
        <v>843905</v>
      </c>
      <c r="AM108" s="301">
        <v>917997</v>
      </c>
      <c r="AN108" s="301">
        <v>891504</v>
      </c>
      <c r="AO108" s="301">
        <v>896101</v>
      </c>
      <c r="AP108" s="301">
        <v>903550</v>
      </c>
      <c r="AQ108" s="301">
        <v>878665</v>
      </c>
      <c r="AR108" s="301">
        <v>935664</v>
      </c>
      <c r="AS108" s="301">
        <v>912675</v>
      </c>
      <c r="AT108" s="301">
        <v>913609</v>
      </c>
      <c r="AU108" s="301">
        <v>843162</v>
      </c>
      <c r="AV108" s="301">
        <v>891638</v>
      </c>
      <c r="AW108" s="497"/>
      <c r="AX108" s="434"/>
      <c r="AY108" s="434"/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64">O108-C108</f>
        <v>12316</v>
      </c>
      <c r="BJ108" s="80">
        <f t="shared" si="64"/>
        <v>-9807</v>
      </c>
      <c r="BK108" s="80">
        <f t="shared" si="64"/>
        <v>-42011</v>
      </c>
      <c r="BL108" s="80">
        <f t="shared" si="64"/>
        <v>58484</v>
      </c>
      <c r="BM108" s="80">
        <f t="shared" si="64"/>
        <v>-15769</v>
      </c>
      <c r="BN108" s="80">
        <f t="shared" si="64"/>
        <v>-18138</v>
      </c>
      <c r="BO108" s="80">
        <f t="shared" si="64"/>
        <v>8406</v>
      </c>
      <c r="BP108" s="80">
        <f t="shared" si="64"/>
        <v>-31422</v>
      </c>
      <c r="BQ108" s="80">
        <f t="shared" si="64"/>
        <v>-51542</v>
      </c>
      <c r="BR108" s="273">
        <f t="shared" si="64"/>
        <v>-14536</v>
      </c>
    </row>
    <row r="109" spans="1:70" x14ac:dyDescent="0.35">
      <c r="A109" s="3"/>
      <c r="B109" s="27" t="s">
        <v>63</v>
      </c>
      <c r="C109" s="251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400"/>
      <c r="O109" s="80"/>
      <c r="P109" s="79"/>
      <c r="Q109" s="79"/>
      <c r="R109" s="79"/>
      <c r="S109" s="79"/>
      <c r="T109" s="79"/>
      <c r="U109" s="245"/>
      <c r="V109" s="301"/>
      <c r="W109" s="301"/>
      <c r="X109" s="301"/>
      <c r="Y109" s="42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42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64"/>
        <v>0</v>
      </c>
      <c r="BJ109" s="80">
        <f t="shared" si="64"/>
        <v>0</v>
      </c>
      <c r="BK109" s="80">
        <f t="shared" si="64"/>
        <v>0</v>
      </c>
      <c r="BL109" s="80">
        <f t="shared" si="64"/>
        <v>0</v>
      </c>
      <c r="BM109" s="80">
        <f t="shared" si="64"/>
        <v>0</v>
      </c>
      <c r="BN109" s="80">
        <f t="shared" si="64"/>
        <v>0</v>
      </c>
      <c r="BO109" s="80">
        <f t="shared" si="64"/>
        <v>0</v>
      </c>
      <c r="BP109" s="80">
        <f t="shared" si="64"/>
        <v>0</v>
      </c>
      <c r="BQ109" s="80">
        <f t="shared" si="64"/>
        <v>0</v>
      </c>
      <c r="BR109" s="273">
        <f t="shared" si="64"/>
        <v>0</v>
      </c>
    </row>
    <row r="110" spans="1:70" x14ac:dyDescent="0.35">
      <c r="A110" s="3"/>
      <c r="B110" s="27" t="s">
        <v>57</v>
      </c>
      <c r="C110" s="251">
        <v>154828</v>
      </c>
      <c r="D110" s="79">
        <v>156642</v>
      </c>
      <c r="E110" s="79">
        <v>156771</v>
      </c>
      <c r="F110" s="80">
        <v>151142</v>
      </c>
      <c r="G110" s="79">
        <v>156558</v>
      </c>
      <c r="H110" s="79">
        <v>156723</v>
      </c>
      <c r="I110" s="79">
        <v>150688</v>
      </c>
      <c r="J110" s="79">
        <v>156264</v>
      </c>
      <c r="K110" s="79">
        <v>147398</v>
      </c>
      <c r="L110" s="79">
        <v>155830</v>
      </c>
      <c r="M110" s="79">
        <v>155964</v>
      </c>
      <c r="N110" s="400">
        <v>153638</v>
      </c>
      <c r="O110" s="80">
        <v>147178</v>
      </c>
      <c r="P110" s="79">
        <v>145195</v>
      </c>
      <c r="Q110" s="79">
        <v>144232</v>
      </c>
      <c r="R110" s="79">
        <v>148999</v>
      </c>
      <c r="S110" s="79">
        <v>148852</v>
      </c>
      <c r="T110" s="79">
        <v>147046</v>
      </c>
      <c r="U110" s="245">
        <v>150411</v>
      </c>
      <c r="V110" s="301">
        <v>148583</v>
      </c>
      <c r="W110" s="301">
        <v>140632</v>
      </c>
      <c r="X110" s="301">
        <v>147337</v>
      </c>
      <c r="Y110" s="421">
        <v>145360</v>
      </c>
      <c r="Z110" s="301">
        <v>148285</v>
      </c>
      <c r="AA110" s="301">
        <v>154374</v>
      </c>
      <c r="AB110" s="301">
        <v>145642</v>
      </c>
      <c r="AC110" s="301">
        <v>137024</v>
      </c>
      <c r="AD110" s="301">
        <v>148013</v>
      </c>
      <c r="AE110" s="301">
        <v>146292</v>
      </c>
      <c r="AF110" s="301">
        <v>148595</v>
      </c>
      <c r="AG110" s="301">
        <v>142351</v>
      </c>
      <c r="AH110" s="301">
        <v>145117</v>
      </c>
      <c r="AI110" s="301">
        <v>139153</v>
      </c>
      <c r="AJ110" s="301">
        <v>156869</v>
      </c>
      <c r="AK110" s="421">
        <v>153779</v>
      </c>
      <c r="AL110" s="301">
        <v>149478</v>
      </c>
      <c r="AM110" s="301">
        <v>161119</v>
      </c>
      <c r="AN110" s="301">
        <v>157612</v>
      </c>
      <c r="AO110" s="301">
        <v>154799</v>
      </c>
      <c r="AP110" s="301">
        <v>158534</v>
      </c>
      <c r="AQ110" s="301">
        <v>150567</v>
      </c>
      <c r="AR110" s="301">
        <v>159515</v>
      </c>
      <c r="AS110" s="301">
        <v>157498</v>
      </c>
      <c r="AT110" s="301">
        <v>153405</v>
      </c>
      <c r="AU110" s="301">
        <v>152360</v>
      </c>
      <c r="AV110" s="301">
        <v>157381</v>
      </c>
      <c r="AW110" s="497"/>
      <c r="AX110" s="434"/>
      <c r="AY110" s="434"/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64"/>
        <v>-7650</v>
      </c>
      <c r="BJ110" s="80">
        <f t="shared" si="64"/>
        <v>-11447</v>
      </c>
      <c r="BK110" s="80">
        <f t="shared" si="64"/>
        <v>-12539</v>
      </c>
      <c r="BL110" s="80">
        <f t="shared" si="64"/>
        <v>-2143</v>
      </c>
      <c r="BM110" s="80">
        <f t="shared" si="64"/>
        <v>-7706</v>
      </c>
      <c r="BN110" s="80">
        <f t="shared" si="64"/>
        <v>-9677</v>
      </c>
      <c r="BO110" s="80">
        <f t="shared" si="64"/>
        <v>-277</v>
      </c>
      <c r="BP110" s="80">
        <f t="shared" si="64"/>
        <v>-7681</v>
      </c>
      <c r="BQ110" s="80">
        <f t="shared" si="64"/>
        <v>-6766</v>
      </c>
      <c r="BR110" s="273">
        <f t="shared" si="64"/>
        <v>-8493</v>
      </c>
    </row>
    <row r="111" spans="1:70" x14ac:dyDescent="0.35">
      <c r="A111" s="3"/>
      <c r="B111" s="27" t="s">
        <v>58</v>
      </c>
      <c r="C111" s="251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400"/>
      <c r="O111" s="80"/>
      <c r="P111" s="79"/>
      <c r="Q111" s="79"/>
      <c r="R111" s="79"/>
      <c r="S111" s="79"/>
      <c r="T111" s="79"/>
      <c r="U111" s="245"/>
      <c r="V111" s="301"/>
      <c r="W111" s="301"/>
      <c r="X111" s="301"/>
      <c r="Y111" s="42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42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64"/>
        <v>0</v>
      </c>
      <c r="BJ111" s="80">
        <f t="shared" si="64"/>
        <v>0</v>
      </c>
      <c r="BK111" s="80">
        <f t="shared" si="64"/>
        <v>0</v>
      </c>
      <c r="BL111" s="80">
        <f t="shared" si="64"/>
        <v>0</v>
      </c>
      <c r="BM111" s="80">
        <f t="shared" si="64"/>
        <v>0</v>
      </c>
      <c r="BN111" s="80">
        <f t="shared" si="64"/>
        <v>0</v>
      </c>
      <c r="BO111" s="80">
        <f t="shared" si="64"/>
        <v>0</v>
      </c>
      <c r="BP111" s="80">
        <f t="shared" si="64"/>
        <v>0</v>
      </c>
      <c r="BQ111" s="80">
        <f t="shared" si="64"/>
        <v>0</v>
      </c>
      <c r="BR111" s="273">
        <f t="shared" si="64"/>
        <v>0</v>
      </c>
    </row>
    <row r="112" spans="1:70" x14ac:dyDescent="0.35">
      <c r="A112" s="3"/>
      <c r="B112" s="27" t="s">
        <v>64</v>
      </c>
      <c r="C112" s="251">
        <v>4929</v>
      </c>
      <c r="D112" s="79">
        <v>5061</v>
      </c>
      <c r="E112" s="79">
        <v>4830</v>
      </c>
      <c r="F112" s="80">
        <v>4688</v>
      </c>
      <c r="G112" s="79">
        <v>4855</v>
      </c>
      <c r="H112" s="79">
        <v>4826</v>
      </c>
      <c r="I112" s="79">
        <v>4655</v>
      </c>
      <c r="J112" s="79">
        <v>4864</v>
      </c>
      <c r="K112" s="79">
        <v>4548</v>
      </c>
      <c r="L112" s="79">
        <v>4744</v>
      </c>
      <c r="M112" s="79">
        <v>4761</v>
      </c>
      <c r="N112" s="400">
        <v>4631</v>
      </c>
      <c r="O112" s="80">
        <v>4358</v>
      </c>
      <c r="P112" s="79">
        <v>4312</v>
      </c>
      <c r="Q112" s="79">
        <v>4310</v>
      </c>
      <c r="R112" s="79">
        <v>4410</v>
      </c>
      <c r="S112" s="79">
        <v>4408</v>
      </c>
      <c r="T112" s="79">
        <v>4279</v>
      </c>
      <c r="U112" s="245">
        <v>4387</v>
      </c>
      <c r="V112" s="301">
        <v>4317</v>
      </c>
      <c r="W112" s="301">
        <v>4044</v>
      </c>
      <c r="X112" s="301">
        <v>4269</v>
      </c>
      <c r="Y112" s="421">
        <v>4237</v>
      </c>
      <c r="Z112" s="301">
        <v>4248</v>
      </c>
      <c r="AA112" s="301">
        <v>4444</v>
      </c>
      <c r="AB112" s="301">
        <v>4238</v>
      </c>
      <c r="AC112" s="288">
        <v>4106</v>
      </c>
      <c r="AD112" s="288">
        <v>4309</v>
      </c>
      <c r="AE112" s="288">
        <v>4240</v>
      </c>
      <c r="AF112" s="288">
        <v>4334</v>
      </c>
      <c r="AG112" s="301">
        <v>4133</v>
      </c>
      <c r="AH112" s="301">
        <v>4165</v>
      </c>
      <c r="AI112" s="301">
        <v>3915</v>
      </c>
      <c r="AJ112" s="301">
        <v>4535</v>
      </c>
      <c r="AK112" s="421">
        <v>4347</v>
      </c>
      <c r="AL112" s="301">
        <v>4273</v>
      </c>
      <c r="AM112" s="301">
        <v>4577</v>
      </c>
      <c r="AN112" s="301">
        <v>4468</v>
      </c>
      <c r="AO112" s="301">
        <v>4408</v>
      </c>
      <c r="AP112" s="301">
        <v>4478</v>
      </c>
      <c r="AQ112" s="301">
        <v>4210</v>
      </c>
      <c r="AR112" s="301">
        <v>4500</v>
      </c>
      <c r="AS112" s="301">
        <v>4408</v>
      </c>
      <c r="AT112" s="301">
        <v>4224</v>
      </c>
      <c r="AU112" s="301">
        <v>4257</v>
      </c>
      <c r="AV112" s="301">
        <v>4435</v>
      </c>
      <c r="AW112" s="497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64"/>
        <v>-571</v>
      </c>
      <c r="BJ112" s="80">
        <f t="shared" si="64"/>
        <v>-749</v>
      </c>
      <c r="BK112" s="80">
        <f t="shared" si="64"/>
        <v>-520</v>
      </c>
      <c r="BL112" s="80">
        <f t="shared" si="64"/>
        <v>-278</v>
      </c>
      <c r="BM112" s="80">
        <f t="shared" si="64"/>
        <v>-447</v>
      </c>
      <c r="BN112" s="80">
        <f t="shared" si="64"/>
        <v>-547</v>
      </c>
      <c r="BO112" s="80">
        <f t="shared" si="64"/>
        <v>-268</v>
      </c>
      <c r="BP112" s="80">
        <f t="shared" si="64"/>
        <v>-547</v>
      </c>
      <c r="BQ112" s="80">
        <f t="shared" si="64"/>
        <v>-504</v>
      </c>
      <c r="BR112" s="273">
        <f t="shared" si="64"/>
        <v>-475</v>
      </c>
    </row>
    <row r="113" spans="1:70" ht="15" thickBot="1" x14ac:dyDescent="0.4">
      <c r="A113" s="3"/>
      <c r="B113" s="29" t="s">
        <v>46</v>
      </c>
      <c r="C113" s="401">
        <v>1013863</v>
      </c>
      <c r="D113" s="43">
        <v>1038452</v>
      </c>
      <c r="E113" s="43">
        <v>1047341</v>
      </c>
      <c r="F113" s="43">
        <v>976861</v>
      </c>
      <c r="G113" s="43">
        <v>1051794</v>
      </c>
      <c r="H113" s="43">
        <v>1044228</v>
      </c>
      <c r="I113" s="43">
        <v>1014653</v>
      </c>
      <c r="J113" s="43">
        <v>1055365</v>
      </c>
      <c r="K113" s="43">
        <v>979163</v>
      </c>
      <c r="L113" s="43">
        <v>1032366</v>
      </c>
      <c r="M113" s="43">
        <v>1040458</v>
      </c>
      <c r="N113" s="98">
        <v>995476</v>
      </c>
      <c r="O113" s="43">
        <v>1017958</v>
      </c>
      <c r="P113" s="43">
        <v>1016449</v>
      </c>
      <c r="Q113" s="43">
        <f t="shared" ref="Q113:AV113" si="65">SUM(Q108:Q112)</f>
        <v>992271</v>
      </c>
      <c r="R113" s="43">
        <f t="shared" si="65"/>
        <v>1032924</v>
      </c>
      <c r="S113" s="43">
        <f t="shared" si="65"/>
        <v>1027872</v>
      </c>
      <c r="T113" s="43">
        <f t="shared" si="65"/>
        <v>1015866</v>
      </c>
      <c r="U113" s="257">
        <f t="shared" si="65"/>
        <v>1022514</v>
      </c>
      <c r="V113" s="257">
        <f t="shared" si="65"/>
        <v>1015715</v>
      </c>
      <c r="W113" s="257">
        <f t="shared" si="65"/>
        <v>920351</v>
      </c>
      <c r="X113" s="257">
        <f t="shared" si="65"/>
        <v>1008862</v>
      </c>
      <c r="Y113" s="401">
        <f t="shared" si="65"/>
        <v>991817</v>
      </c>
      <c r="Z113" s="246">
        <f t="shared" si="65"/>
        <v>985381</v>
      </c>
      <c r="AA113" s="246">
        <f t="shared" si="65"/>
        <v>1068568</v>
      </c>
      <c r="AB113" s="246">
        <f t="shared" si="65"/>
        <v>1018003</v>
      </c>
      <c r="AC113" s="257">
        <f t="shared" si="65"/>
        <v>982045</v>
      </c>
      <c r="AD113" s="257">
        <f t="shared" si="65"/>
        <v>1045755</v>
      </c>
      <c r="AE113" s="257">
        <f t="shared" si="65"/>
        <v>1034079</v>
      </c>
      <c r="AF113" s="257">
        <f t="shared" si="65"/>
        <v>1061366</v>
      </c>
      <c r="AG113" s="257">
        <f t="shared" si="65"/>
        <v>1051857</v>
      </c>
      <c r="AH113" s="257">
        <f t="shared" si="65"/>
        <v>1037441</v>
      </c>
      <c r="AI113" s="257">
        <f t="shared" si="65"/>
        <v>1030154</v>
      </c>
      <c r="AJ113" s="257">
        <f t="shared" si="65"/>
        <v>1060992</v>
      </c>
      <c r="AK113" s="401">
        <f t="shared" si="65"/>
        <v>1056059</v>
      </c>
      <c r="AL113" s="246">
        <f t="shared" si="65"/>
        <v>997656</v>
      </c>
      <c r="AM113" s="246">
        <f t="shared" si="65"/>
        <v>1083693</v>
      </c>
      <c r="AN113" s="246">
        <f t="shared" si="65"/>
        <v>1053584</v>
      </c>
      <c r="AO113" s="246">
        <f t="shared" si="65"/>
        <v>1055308</v>
      </c>
      <c r="AP113" s="246">
        <f t="shared" si="65"/>
        <v>1066562</v>
      </c>
      <c r="AQ113" s="246">
        <f t="shared" si="65"/>
        <v>1033442</v>
      </c>
      <c r="AR113" s="246">
        <f t="shared" si="65"/>
        <v>1099679</v>
      </c>
      <c r="AS113" s="246">
        <f t="shared" si="65"/>
        <v>1074581</v>
      </c>
      <c r="AT113" s="246">
        <f t="shared" si="65"/>
        <v>1071238</v>
      </c>
      <c r="AU113" s="246">
        <f t="shared" si="65"/>
        <v>999779</v>
      </c>
      <c r="AV113" s="246">
        <f t="shared" si="65"/>
        <v>1053454</v>
      </c>
      <c r="AW113" s="491"/>
      <c r="AX113" s="200"/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64"/>
        <v>4095</v>
      </c>
      <c r="BJ113" s="43">
        <f t="shared" si="64"/>
        <v>-22003</v>
      </c>
      <c r="BK113" s="43">
        <f t="shared" si="64"/>
        <v>-55070</v>
      </c>
      <c r="BL113" s="43">
        <f t="shared" si="64"/>
        <v>56063</v>
      </c>
      <c r="BM113" s="43">
        <f t="shared" si="64"/>
        <v>-23922</v>
      </c>
      <c r="BN113" s="43">
        <f t="shared" si="64"/>
        <v>-28362</v>
      </c>
      <c r="BO113" s="43">
        <f t="shared" si="64"/>
        <v>7861</v>
      </c>
      <c r="BP113" s="43">
        <f t="shared" si="64"/>
        <v>-39650</v>
      </c>
      <c r="BQ113" s="43">
        <f t="shared" si="64"/>
        <v>-58812</v>
      </c>
      <c r="BR113" s="98">
        <f t="shared" si="64"/>
        <v>-23504</v>
      </c>
    </row>
    <row r="114" spans="1:70" x14ac:dyDescent="0.35">
      <c r="A114" s="3">
        <v>16</v>
      </c>
      <c r="B114" s="33" t="s">
        <v>49</v>
      </c>
      <c r="C114" s="274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402"/>
      <c r="O114" s="405"/>
      <c r="P114" s="218"/>
      <c r="Q114" s="218"/>
      <c r="R114" s="218"/>
      <c r="S114" s="218"/>
      <c r="T114" s="218"/>
      <c r="U114" s="258"/>
      <c r="V114" s="302"/>
      <c r="W114" s="302"/>
      <c r="X114" s="302"/>
      <c r="Y114" s="422"/>
      <c r="Z114" s="290"/>
      <c r="AA114" s="290"/>
      <c r="AB114" s="218"/>
      <c r="AC114" s="258"/>
      <c r="AD114" s="302"/>
      <c r="AE114" s="302"/>
      <c r="AF114" s="416"/>
      <c r="AG114" s="72"/>
      <c r="AH114" s="289"/>
      <c r="AI114" s="289"/>
      <c r="AJ114" s="289"/>
      <c r="AK114" s="477"/>
      <c r="AL114" s="299"/>
      <c r="AM114" s="299"/>
      <c r="AN114" s="299"/>
      <c r="AO114" s="299"/>
      <c r="AP114" s="299"/>
      <c r="AQ114" s="299"/>
      <c r="AR114" s="299"/>
      <c r="AS114" s="299"/>
      <c r="AT114" s="299"/>
      <c r="AU114" s="299"/>
      <c r="AV114" s="299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35">
      <c r="A115" s="3"/>
      <c r="B115" s="27" t="s">
        <v>41</v>
      </c>
      <c r="C115" s="371">
        <v>-10044901.149996728</v>
      </c>
      <c r="D115" s="60">
        <v>-29112985.409997508</v>
      </c>
      <c r="E115" s="60">
        <v>-25193858.929997414</v>
      </c>
      <c r="F115" s="60">
        <v>844019.8400016278</v>
      </c>
      <c r="G115" s="60">
        <v>14875466.070000157</v>
      </c>
      <c r="H115" s="60">
        <v>-9395788.3599990904</v>
      </c>
      <c r="I115" s="60">
        <v>-23833527.619999141</v>
      </c>
      <c r="J115" s="60">
        <v>-29273149.329999208</v>
      </c>
      <c r="K115" s="60">
        <v>-273763.85999967158</v>
      </c>
      <c r="L115" s="60">
        <v>1877301.3500007391</v>
      </c>
      <c r="M115" s="60">
        <v>2499481.9500009269</v>
      </c>
      <c r="N115" s="398">
        <v>-3826145.6399995536</v>
      </c>
      <c r="O115" s="60">
        <v>-14308852.329999372</v>
      </c>
      <c r="P115" s="60">
        <v>-5107132.3299993575</v>
      </c>
      <c r="Q115" s="60">
        <f t="shared" ref="Q115:V115" si="66">Q94-Q101</f>
        <v>-37800406.219999999</v>
      </c>
      <c r="R115" s="60">
        <f t="shared" si="66"/>
        <v>-2061284.9399993718</v>
      </c>
      <c r="S115" s="60">
        <f t="shared" si="66"/>
        <v>17714883.979999363</v>
      </c>
      <c r="T115" s="60">
        <f t="shared" si="66"/>
        <v>9857693.9400005341</v>
      </c>
      <c r="U115" s="65">
        <f t="shared" si="66"/>
        <v>-29355022.269999564</v>
      </c>
      <c r="V115" s="65">
        <f t="shared" si="66"/>
        <v>-21580786.870000377</v>
      </c>
      <c r="W115" s="65">
        <f t="shared" ref="W115:AE115" si="67">W94-W101</f>
        <v>4800845.0599992871</v>
      </c>
      <c r="X115" s="65">
        <f t="shared" si="67"/>
        <v>6805347.4799988121</v>
      </c>
      <c r="Y115" s="371">
        <f t="shared" si="67"/>
        <v>11887411.169999719</v>
      </c>
      <c r="Z115" s="65">
        <f t="shared" si="67"/>
        <v>6916674.1999985576</v>
      </c>
      <c r="AA115" s="65">
        <f t="shared" si="67"/>
        <v>-33965002.890000045</v>
      </c>
      <c r="AB115" s="65">
        <f t="shared" si="67"/>
        <v>-16695706.249999434</v>
      </c>
      <c r="AC115" s="65">
        <f t="shared" si="67"/>
        <v>-10554255.930000633</v>
      </c>
      <c r="AD115" s="65">
        <f t="shared" si="67"/>
        <v>2880484.4499998689</v>
      </c>
      <c r="AE115" s="65">
        <f t="shared" si="67"/>
        <v>9313572.5499989688</v>
      </c>
      <c r="AF115" s="65">
        <f t="shared" ref="AF115:AG115" si="68">AF94-AF101</f>
        <v>-19122654.280001432</v>
      </c>
      <c r="AG115" s="65">
        <f t="shared" si="68"/>
        <v>-11980790.719999194</v>
      </c>
      <c r="AH115" s="65">
        <f t="shared" ref="AH115:AI115" si="69">AH94-AH101</f>
        <v>-40070275.690000355</v>
      </c>
      <c r="AI115" s="65">
        <f t="shared" si="69"/>
        <v>-21487238.730001017</v>
      </c>
      <c r="AJ115" s="65">
        <f t="shared" ref="AJ115:AK115" si="70">AJ94-AJ101</f>
        <v>-6904482.7199991345</v>
      </c>
      <c r="AK115" s="371">
        <f t="shared" si="70"/>
        <v>5989963.3700020909</v>
      </c>
      <c r="AL115" s="65">
        <f t="shared" ref="AL115:AM115" si="71">AL94-AL101</f>
        <v>14170821.630004078</v>
      </c>
      <c r="AM115" s="65">
        <f t="shared" si="71"/>
        <v>-31916313.209998637</v>
      </c>
      <c r="AN115" s="65">
        <f t="shared" ref="AN115" si="72">AN94-AN101</f>
        <v>-21502471.239998072</v>
      </c>
      <c r="AO115" s="65">
        <f t="shared" ref="AO115:AP115" si="73">AO94-AO101</f>
        <v>-19315267.899997577</v>
      </c>
      <c r="AP115" s="65">
        <f t="shared" si="73"/>
        <v>-5709923.2699971795</v>
      </c>
      <c r="AQ115" s="65">
        <f t="shared" ref="AQ115:AR115" si="74">AQ94-AQ101</f>
        <v>28208802.580004662</v>
      </c>
      <c r="AR115" s="65">
        <f t="shared" si="74"/>
        <v>7040560.259996444</v>
      </c>
      <c r="AS115" s="65">
        <f t="shared" ref="AS115:AT115" si="75">AS94-AS101</f>
        <v>-67635269.559999406</v>
      </c>
      <c r="AT115" s="65">
        <f t="shared" si="75"/>
        <v>-25047471.359991878</v>
      </c>
      <c r="AU115" s="65">
        <f t="shared" ref="AU115:AV120" si="76">AU94-AU101</f>
        <v>-7814684.6299966276</v>
      </c>
      <c r="AV115" s="65">
        <f t="shared" si="76"/>
        <v>16054717.640002728</v>
      </c>
      <c r="AW115" s="492"/>
      <c r="AX115" s="198"/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77">O115-C115</f>
        <v>-4263951.1800026447</v>
      </c>
      <c r="BJ115" s="60">
        <f t="shared" si="77"/>
        <v>24005853.07999815</v>
      </c>
      <c r="BK115" s="60">
        <f t="shared" si="77"/>
        <v>-12606547.290002584</v>
      </c>
      <c r="BL115" s="60">
        <f t="shared" si="77"/>
        <v>-2905304.7800009996</v>
      </c>
      <c r="BM115" s="60">
        <f t="shared" si="77"/>
        <v>2839417.9099992067</v>
      </c>
      <c r="BN115" s="60">
        <f t="shared" si="77"/>
        <v>19253482.299999624</v>
      </c>
      <c r="BO115" s="60">
        <f t="shared" si="77"/>
        <v>-5521494.6500004232</v>
      </c>
      <c r="BP115" s="60">
        <f t="shared" si="77"/>
        <v>7692362.4599988312</v>
      </c>
      <c r="BQ115" s="60">
        <f t="shared" si="77"/>
        <v>5074608.9199989587</v>
      </c>
      <c r="BR115" s="100">
        <f t="shared" si="77"/>
        <v>4928046.129998073</v>
      </c>
    </row>
    <row r="116" spans="1:70" x14ac:dyDescent="0.35">
      <c r="A116" s="3"/>
      <c r="B116" s="27" t="s">
        <v>42</v>
      </c>
      <c r="C116" s="371">
        <v>7614925.049999983</v>
      </c>
      <c r="D116" s="60">
        <v>6316417.4900000039</v>
      </c>
      <c r="E116" s="60">
        <v>5686675.9399999902</v>
      </c>
      <c r="F116" s="60">
        <v>5460269.6399999913</v>
      </c>
      <c r="G116" s="60">
        <v>7456681.6799999904</v>
      </c>
      <c r="H116" s="60">
        <v>7844466.109999992</v>
      </c>
      <c r="I116" s="60">
        <v>6480627.4300000118</v>
      </c>
      <c r="J116" s="60">
        <v>5362265.9799999949</v>
      </c>
      <c r="K116" s="60">
        <v>5678127.7699999809</v>
      </c>
      <c r="L116" s="60">
        <v>6717694.9699999951</v>
      </c>
      <c r="M116" s="60">
        <v>7555296.8099999977</v>
      </c>
      <c r="N116" s="398">
        <v>7113007.8099999875</v>
      </c>
      <c r="O116" s="60">
        <v>6658814.8400000017</v>
      </c>
      <c r="P116" s="60">
        <v>6621038.5699999994</v>
      </c>
      <c r="Q116" s="60">
        <f t="shared" ref="Q116:R120" si="78">Q95-Q102</f>
        <v>3018758.8699999996</v>
      </c>
      <c r="R116" s="60">
        <f t="shared" si="78"/>
        <v>6306683.1599999927</v>
      </c>
      <c r="S116" s="223">
        <f t="shared" ref="S116:T120" si="79">S95-S102</f>
        <v>8220027.0300000049</v>
      </c>
      <c r="T116" s="223">
        <f t="shared" si="79"/>
        <v>9411977.9300000016</v>
      </c>
      <c r="U116" s="65">
        <f t="shared" ref="U116:V120" si="80">U95-U102</f>
        <v>7295238.999999987</v>
      </c>
      <c r="V116" s="65">
        <f t="shared" si="80"/>
        <v>5818277.2499999925</v>
      </c>
      <c r="W116" s="65">
        <f t="shared" ref="W116:AE116" si="81">W95-W102</f>
        <v>5875481.190000019</v>
      </c>
      <c r="X116" s="65">
        <f t="shared" si="81"/>
        <v>6940350.3899999931</v>
      </c>
      <c r="Y116" s="371">
        <f t="shared" si="81"/>
        <v>8002817.9600000102</v>
      </c>
      <c r="Z116" s="65">
        <f t="shared" si="81"/>
        <v>8087147.6000000304</v>
      </c>
      <c r="AA116" s="65">
        <f t="shared" si="81"/>
        <v>7503110.3699999768</v>
      </c>
      <c r="AB116" s="65">
        <f t="shared" si="81"/>
        <v>6854313.6600000793</v>
      </c>
      <c r="AC116" s="65">
        <f t="shared" si="81"/>
        <v>6299840.4800000489</v>
      </c>
      <c r="AD116" s="65">
        <f t="shared" si="81"/>
        <v>7347364.1799999494</v>
      </c>
      <c r="AE116" s="65">
        <f t="shared" si="81"/>
        <v>8748454.7399999481</v>
      </c>
      <c r="AF116" s="65">
        <f t="shared" ref="AF116:AG116" si="82">AF95-AF102</f>
        <v>8673012.9499999844</v>
      </c>
      <c r="AG116" s="65">
        <f t="shared" si="82"/>
        <v>9218294.8200000301</v>
      </c>
      <c r="AH116" s="65">
        <f t="shared" ref="AH116:AI116" si="83">AH95-AH102</f>
        <v>6502590.1600000095</v>
      </c>
      <c r="AI116" s="65">
        <f t="shared" si="83"/>
        <v>6813142.7200000118</v>
      </c>
      <c r="AJ116" s="65">
        <f t="shared" ref="AJ116:AK116" si="84">AJ95-AJ102</f>
        <v>7932699.8399999496</v>
      </c>
      <c r="AK116" s="371">
        <f t="shared" si="84"/>
        <v>9206947.9699999187</v>
      </c>
      <c r="AL116" s="65">
        <f t="shared" ref="AL116:AM116" si="85">AL95-AL102</f>
        <v>10434578.539999977</v>
      </c>
      <c r="AM116" s="65">
        <f t="shared" si="85"/>
        <v>8981585.2400000058</v>
      </c>
      <c r="AN116" s="65">
        <f t="shared" ref="AN116" si="86">AN95-AN102</f>
        <v>7770249.9999999944</v>
      </c>
      <c r="AO116" s="65">
        <f t="shared" ref="AO116:AP116" si="87">AO95-AO102</f>
        <v>7287667.7800000031</v>
      </c>
      <c r="AP116" s="65">
        <f t="shared" si="87"/>
        <v>8120209.1899999687</v>
      </c>
      <c r="AQ116" s="65">
        <f t="shared" ref="AQ116:AR116" si="88">AQ95-AQ102</f>
        <v>10190197.139999822</v>
      </c>
      <c r="AR116" s="65">
        <f t="shared" si="88"/>
        <v>13509148.129999839</v>
      </c>
      <c r="AS116" s="65">
        <f t="shared" ref="AS116:AT116" si="89">AS95-AS102</f>
        <v>4358921.7899999991</v>
      </c>
      <c r="AT116" s="65">
        <f t="shared" si="89"/>
        <v>3495716.060000001</v>
      </c>
      <c r="AU116" s="65">
        <f t="shared" ref="AU116" si="90">AU95-AU102</f>
        <v>7859455.3300000634</v>
      </c>
      <c r="AV116" s="65">
        <f t="shared" si="76"/>
        <v>5757728.3899999997</v>
      </c>
      <c r="AW116" s="492"/>
      <c r="AX116" s="198"/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77"/>
        <v>-956110.20999998134</v>
      </c>
      <c r="BJ116" s="60">
        <f t="shared" si="77"/>
        <v>304621.07999999542</v>
      </c>
      <c r="BK116" s="60">
        <f t="shared" si="77"/>
        <v>-2667917.0699999905</v>
      </c>
      <c r="BL116" s="60">
        <f t="shared" si="77"/>
        <v>846413.52000000142</v>
      </c>
      <c r="BM116" s="60">
        <f t="shared" si="77"/>
        <v>763345.35000001453</v>
      </c>
      <c r="BN116" s="60">
        <f t="shared" si="77"/>
        <v>1567511.8200000096</v>
      </c>
      <c r="BO116" s="60">
        <f t="shared" si="77"/>
        <v>814611.56999997515</v>
      </c>
      <c r="BP116" s="60">
        <f t="shared" si="77"/>
        <v>456011.26999999769</v>
      </c>
      <c r="BQ116" s="60">
        <f t="shared" si="77"/>
        <v>197353.42000003811</v>
      </c>
      <c r="BR116" s="100">
        <f t="shared" si="77"/>
        <v>222655.41999999806</v>
      </c>
    </row>
    <row r="117" spans="1:70" x14ac:dyDescent="0.35">
      <c r="A117" s="3"/>
      <c r="B117" s="27" t="s">
        <v>43</v>
      </c>
      <c r="C117" s="371">
        <v>-90263295.409999982</v>
      </c>
      <c r="D117" s="60">
        <v>-87662477.589999974</v>
      </c>
      <c r="E117" s="60">
        <v>-82474391.890000015</v>
      </c>
      <c r="F117" s="60">
        <v>-55945849.090000033</v>
      </c>
      <c r="G117" s="60">
        <v>-81456310.230000079</v>
      </c>
      <c r="H117" s="60">
        <v>-91008620.100000098</v>
      </c>
      <c r="I117" s="60">
        <v>-98948930.850000188</v>
      </c>
      <c r="J117" s="60">
        <v>-111650000.11000013</v>
      </c>
      <c r="K117" s="60">
        <v>-74851673.62000002</v>
      </c>
      <c r="L117" s="60">
        <v>-72585832.750000045</v>
      </c>
      <c r="M117" s="60">
        <v>-102760894.12000003</v>
      </c>
      <c r="N117" s="398">
        <v>-68881677.849999994</v>
      </c>
      <c r="O117" s="60">
        <v>-68800372.610000074</v>
      </c>
      <c r="P117" s="60">
        <v>-74486127.660000056</v>
      </c>
      <c r="Q117" s="60">
        <f>Q96-Q103</f>
        <v>-87769159.079999998</v>
      </c>
      <c r="R117" s="60">
        <f>R96-R103</f>
        <v>-65394339.060000002</v>
      </c>
      <c r="S117" s="60">
        <f t="shared" si="79"/>
        <v>-67524641.959999919</v>
      </c>
      <c r="T117" s="60">
        <f t="shared" si="79"/>
        <v>-80848028.780000091</v>
      </c>
      <c r="U117" s="65">
        <f t="shared" si="80"/>
        <v>-100820639.83999988</v>
      </c>
      <c r="V117" s="65">
        <f t="shared" si="80"/>
        <v>-60177215.569999993</v>
      </c>
      <c r="W117" s="65">
        <f t="shared" ref="W117:AE117" si="91">W96-W103</f>
        <v>-72423012.899999887</v>
      </c>
      <c r="X117" s="65">
        <f t="shared" si="91"/>
        <v>-63892946.080000028</v>
      </c>
      <c r="Y117" s="371">
        <f t="shared" si="91"/>
        <v>-59868053.280000202</v>
      </c>
      <c r="Z117" s="65">
        <f t="shared" si="91"/>
        <v>-63421102.630000263</v>
      </c>
      <c r="AA117" s="65">
        <f t="shared" si="91"/>
        <v>-109697077.3600011</v>
      </c>
      <c r="AB117" s="65">
        <f t="shared" si="91"/>
        <v>-72881784.980000362</v>
      </c>
      <c r="AC117" s="65">
        <f t="shared" si="91"/>
        <v>-65573343.430000395</v>
      </c>
      <c r="AD117" s="65">
        <f t="shared" si="91"/>
        <v>-70825067.520000055</v>
      </c>
      <c r="AE117" s="65">
        <f t="shared" si="91"/>
        <v>-80787445.620000392</v>
      </c>
      <c r="AF117" s="65">
        <f t="shared" ref="AF117:AG117" si="92">AF96-AF103</f>
        <v>-107721276.76000081</v>
      </c>
      <c r="AG117" s="65">
        <f t="shared" si="92"/>
        <v>-89998706.39000015</v>
      </c>
      <c r="AH117" s="65">
        <f t="shared" ref="AH117:AI117" si="93">AH96-AH103</f>
        <v>-117582187.8000005</v>
      </c>
      <c r="AI117" s="65">
        <f t="shared" si="93"/>
        <v>-78944550.40000014</v>
      </c>
      <c r="AJ117" s="65">
        <f t="shared" ref="AJ117:AK117" si="94">AJ96-AJ103</f>
        <v>-97065657.670000419</v>
      </c>
      <c r="AK117" s="371">
        <f t="shared" si="94"/>
        <v>-62380380.780000687</v>
      </c>
      <c r="AL117" s="65">
        <f t="shared" ref="AL117:AM117" si="95">AL96-AL103</f>
        <v>-64069574.910000309</v>
      </c>
      <c r="AM117" s="65">
        <f t="shared" si="95"/>
        <v>-113506037.16000037</v>
      </c>
      <c r="AN117" s="65">
        <f t="shared" ref="AN117" si="96">AN96-AN103</f>
        <v>-98994838.850000262</v>
      </c>
      <c r="AO117" s="65">
        <f t="shared" ref="AO117:AP117" si="97">AO96-AO103</f>
        <v>-88406171.730000705</v>
      </c>
      <c r="AP117" s="65">
        <f t="shared" si="97"/>
        <v>-76446447.960001022</v>
      </c>
      <c r="AQ117" s="65">
        <f t="shared" ref="AQ117:AR117" si="98">AQ96-AQ103</f>
        <v>-70171139.98000139</v>
      </c>
      <c r="AR117" s="65">
        <f t="shared" si="98"/>
        <v>-116556610.69000113</v>
      </c>
      <c r="AS117" s="65">
        <f t="shared" ref="AS117:AT117" si="99">AS96-AS103</f>
        <v>-110883372.20000035</v>
      </c>
      <c r="AT117" s="65">
        <f t="shared" si="99"/>
        <v>-86364295.229999825</v>
      </c>
      <c r="AU117" s="65">
        <f t="shared" ref="AU117" si="100">AU96-AU103</f>
        <v>-90955825.800001293</v>
      </c>
      <c r="AV117" s="65">
        <f t="shared" si="76"/>
        <v>-66126943.860001475</v>
      </c>
      <c r="AW117" s="492"/>
      <c r="AX117" s="198"/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77"/>
        <v>21462922.799999908</v>
      </c>
      <c r="BJ117" s="60">
        <f t="shared" si="77"/>
        <v>13176349.929999918</v>
      </c>
      <c r="BK117" s="60">
        <f t="shared" si="77"/>
        <v>-5294767.1899999827</v>
      </c>
      <c r="BL117" s="60">
        <f t="shared" si="77"/>
        <v>-9448489.969999969</v>
      </c>
      <c r="BM117" s="60">
        <f t="shared" si="77"/>
        <v>13931668.27000016</v>
      </c>
      <c r="BN117" s="60">
        <f t="shared" si="77"/>
        <v>10160591.320000008</v>
      </c>
      <c r="BO117" s="60">
        <f t="shared" si="77"/>
        <v>-1871708.9899996966</v>
      </c>
      <c r="BP117" s="60">
        <f t="shared" si="77"/>
        <v>51472784.540000141</v>
      </c>
      <c r="BQ117" s="60">
        <f t="shared" si="77"/>
        <v>2428660.7200001329</v>
      </c>
      <c r="BR117" s="100">
        <f t="shared" si="77"/>
        <v>8692886.6700000167</v>
      </c>
    </row>
    <row r="118" spans="1:70" x14ac:dyDescent="0.35">
      <c r="A118" s="3"/>
      <c r="B118" s="27" t="s">
        <v>44</v>
      </c>
      <c r="C118" s="371">
        <v>77398775.359999985</v>
      </c>
      <c r="D118" s="60">
        <v>71827931.830000013</v>
      </c>
      <c r="E118" s="60">
        <v>71190227.5</v>
      </c>
      <c r="F118" s="60">
        <v>81537233.079999998</v>
      </c>
      <c r="G118" s="60">
        <v>95921367.790000007</v>
      </c>
      <c r="H118" s="60">
        <v>99287123.750000015</v>
      </c>
      <c r="I118" s="60">
        <v>91944006.780000001</v>
      </c>
      <c r="J118" s="60">
        <v>80158304.980000019</v>
      </c>
      <c r="K118" s="60">
        <v>72403591.109999985</v>
      </c>
      <c r="L118" s="60">
        <v>76181713.300000012</v>
      </c>
      <c r="M118" s="60">
        <v>77881312.699999988</v>
      </c>
      <c r="N118" s="398">
        <v>76755607.470000014</v>
      </c>
      <c r="O118" s="60">
        <v>71217192.869999975</v>
      </c>
      <c r="P118" s="60">
        <v>62250281.299999982</v>
      </c>
      <c r="Q118" s="60">
        <f t="shared" si="78"/>
        <v>41437319.840000004</v>
      </c>
      <c r="R118" s="60">
        <f t="shared" si="78"/>
        <v>74184646.390000001</v>
      </c>
      <c r="S118" s="60">
        <f t="shared" si="79"/>
        <v>87905086.12000002</v>
      </c>
      <c r="T118" s="60">
        <f t="shared" si="79"/>
        <v>92360227.400000006</v>
      </c>
      <c r="U118" s="65">
        <f t="shared" si="80"/>
        <v>86444608.390000001</v>
      </c>
      <c r="V118" s="65">
        <f t="shared" si="80"/>
        <v>73327068.50999999</v>
      </c>
      <c r="W118" s="65">
        <f t="shared" ref="W118:AE118" si="101">W97-W104</f>
        <v>67636604.359999955</v>
      </c>
      <c r="X118" s="65">
        <f t="shared" si="101"/>
        <v>68471855.579999954</v>
      </c>
      <c r="Y118" s="371">
        <f t="shared" si="101"/>
        <v>69668686.690000027</v>
      </c>
      <c r="Z118" s="65">
        <f t="shared" si="101"/>
        <v>69339432.800000072</v>
      </c>
      <c r="AA118" s="65">
        <f t="shared" si="101"/>
        <v>70798228.429999977</v>
      </c>
      <c r="AB118" s="65">
        <f t="shared" si="101"/>
        <v>70115734.00000006</v>
      </c>
      <c r="AC118" s="65">
        <f t="shared" si="101"/>
        <v>70251301.639999956</v>
      </c>
      <c r="AD118" s="65">
        <f t="shared" si="101"/>
        <v>94185098.919999987</v>
      </c>
      <c r="AE118" s="65">
        <f t="shared" si="101"/>
        <v>103469982.69999996</v>
      </c>
      <c r="AF118" s="65">
        <f t="shared" ref="AF118:AG118" si="102">AF97-AF104</f>
        <v>101585966.88000005</v>
      </c>
      <c r="AG118" s="65">
        <f t="shared" si="102"/>
        <v>104654871.88000005</v>
      </c>
      <c r="AH118" s="65">
        <f t="shared" ref="AH118:AI118" si="103">AH97-AH104</f>
        <v>89006132.420000046</v>
      </c>
      <c r="AI118" s="65">
        <f t="shared" si="103"/>
        <v>78637822.459999993</v>
      </c>
      <c r="AJ118" s="65">
        <f t="shared" ref="AJ118:AK118" si="104">AJ97-AJ104</f>
        <v>78716623.099999964</v>
      </c>
      <c r="AK118" s="371">
        <f t="shared" si="104"/>
        <v>87629659.529999942</v>
      </c>
      <c r="AL118" s="65">
        <f t="shared" ref="AL118:AM118" si="105">AL97-AL104</f>
        <v>88132129.299999982</v>
      </c>
      <c r="AM118" s="65">
        <f t="shared" si="105"/>
        <v>83650791.099999994</v>
      </c>
      <c r="AN118" s="65">
        <f t="shared" ref="AN118" si="106">AN97-AN104</f>
        <v>78261680.310000047</v>
      </c>
      <c r="AO118" s="65">
        <f t="shared" ref="AO118:AP118" si="107">AO97-AO104</f>
        <v>77871665.399999931</v>
      </c>
      <c r="AP118" s="65">
        <f t="shared" si="107"/>
        <v>93765426.930000022</v>
      </c>
      <c r="AQ118" s="65">
        <f t="shared" ref="AQ118:AR118" si="108">AQ97-AQ104</f>
        <v>112536862.88000003</v>
      </c>
      <c r="AR118" s="65">
        <f t="shared" si="108"/>
        <v>118584648.86000001</v>
      </c>
      <c r="AS118" s="65">
        <f t="shared" ref="AS118:AT118" si="109">AS97-AS104</f>
        <v>82632013.329999998</v>
      </c>
      <c r="AT118" s="65">
        <f t="shared" si="109"/>
        <v>66856383.910000011</v>
      </c>
      <c r="AU118" s="65">
        <f t="shared" ref="AU118" si="110">AU97-AU104</f>
        <v>84966630.830000028</v>
      </c>
      <c r="AV118" s="65">
        <f t="shared" si="76"/>
        <v>64233033.240000002</v>
      </c>
      <c r="AW118" s="492"/>
      <c r="AX118" s="198"/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77"/>
        <v>-6181582.4900000095</v>
      </c>
      <c r="BJ118" s="60">
        <f t="shared" si="77"/>
        <v>-9577650.530000031</v>
      </c>
      <c r="BK118" s="60">
        <f t="shared" si="77"/>
        <v>-29752907.659999996</v>
      </c>
      <c r="BL118" s="60">
        <f t="shared" si="77"/>
        <v>-7352586.6899999976</v>
      </c>
      <c r="BM118" s="60">
        <f t="shared" si="77"/>
        <v>-8016281.6699999869</v>
      </c>
      <c r="BN118" s="60">
        <f t="shared" si="77"/>
        <v>-6926896.3500000089</v>
      </c>
      <c r="BO118" s="60">
        <f t="shared" si="77"/>
        <v>-5499398.3900000006</v>
      </c>
      <c r="BP118" s="60">
        <f t="shared" si="77"/>
        <v>-6831236.4700000286</v>
      </c>
      <c r="BQ118" s="60">
        <f t="shared" si="77"/>
        <v>-4766986.7500000298</v>
      </c>
      <c r="BR118" s="100">
        <f t="shared" si="77"/>
        <v>-7709857.7200000584</v>
      </c>
    </row>
    <row r="119" spans="1:70" x14ac:dyDescent="0.35">
      <c r="A119" s="3"/>
      <c r="B119" s="27" t="s">
        <v>45</v>
      </c>
      <c r="C119" s="371">
        <v>820671.91999999981</v>
      </c>
      <c r="D119" s="60">
        <v>723784.42</v>
      </c>
      <c r="E119" s="60">
        <v>693655.78</v>
      </c>
      <c r="F119" s="60">
        <v>658976.74</v>
      </c>
      <c r="G119" s="60">
        <v>670431.06000000017</v>
      </c>
      <c r="H119" s="60">
        <v>662486.68000000005</v>
      </c>
      <c r="I119" s="60">
        <v>844678.60000000009</v>
      </c>
      <c r="J119" s="60">
        <v>876682.42999999993</v>
      </c>
      <c r="K119" s="60">
        <v>832441.66</v>
      </c>
      <c r="L119" s="60">
        <v>868144.4</v>
      </c>
      <c r="M119" s="60">
        <v>893364.38000000012</v>
      </c>
      <c r="N119" s="398">
        <v>815180.80999999982</v>
      </c>
      <c r="O119" s="60">
        <v>797814.04999999981</v>
      </c>
      <c r="P119" s="60">
        <v>643325.39</v>
      </c>
      <c r="Q119" s="60">
        <f t="shared" si="78"/>
        <v>377001.74</v>
      </c>
      <c r="R119" s="60">
        <f t="shared" si="78"/>
        <v>548291.11999999988</v>
      </c>
      <c r="S119" s="60">
        <f t="shared" si="79"/>
        <v>565224.94000000006</v>
      </c>
      <c r="T119" s="60">
        <f t="shared" si="79"/>
        <v>629018.93000000017</v>
      </c>
      <c r="U119" s="65">
        <f t="shared" si="80"/>
        <v>644357.69000000006</v>
      </c>
      <c r="V119" s="65">
        <f t="shared" si="80"/>
        <v>731260.84999999986</v>
      </c>
      <c r="W119" s="65">
        <f t="shared" ref="W119:AE119" si="111">W98-W105</f>
        <v>790214.49</v>
      </c>
      <c r="X119" s="65">
        <f t="shared" si="111"/>
        <v>858795.58000000031</v>
      </c>
      <c r="Y119" s="371">
        <f t="shared" si="111"/>
        <v>873504.95000000065</v>
      </c>
      <c r="Z119" s="65">
        <f t="shared" si="111"/>
        <v>745762.04999999981</v>
      </c>
      <c r="AA119" s="65">
        <f t="shared" si="111"/>
        <v>646905.77000000025</v>
      </c>
      <c r="AB119" s="65">
        <f t="shared" si="111"/>
        <v>682529.58999999985</v>
      </c>
      <c r="AC119" s="65">
        <f t="shared" si="111"/>
        <v>664128.59000000008</v>
      </c>
      <c r="AD119" s="65">
        <f t="shared" si="111"/>
        <v>587875.43999999983</v>
      </c>
      <c r="AE119" s="65">
        <f t="shared" si="111"/>
        <v>637087.43000000017</v>
      </c>
      <c r="AF119" s="65">
        <f t="shared" ref="AF119:AG119" si="112">AF98-AF105</f>
        <v>673872.68</v>
      </c>
      <c r="AG119" s="65">
        <f t="shared" si="112"/>
        <v>761636.82999999949</v>
      </c>
      <c r="AH119" s="65">
        <f t="shared" ref="AH119:AI119" si="113">AH98-AH105</f>
        <v>831575.2899999998</v>
      </c>
      <c r="AI119" s="65">
        <f t="shared" si="113"/>
        <v>916157.2499999993</v>
      </c>
      <c r="AJ119" s="65">
        <f t="shared" ref="AJ119:AK119" si="114">AJ98-AJ105</f>
        <v>860371.02999999991</v>
      </c>
      <c r="AK119" s="371">
        <f t="shared" si="114"/>
        <v>1099470.3999999999</v>
      </c>
      <c r="AL119" s="65">
        <f t="shared" ref="AL119:AM119" si="115">AL98-AL105</f>
        <v>916582.64000000036</v>
      </c>
      <c r="AM119" s="65">
        <f t="shared" si="115"/>
        <v>742963.1800000004</v>
      </c>
      <c r="AN119" s="65">
        <f t="shared" ref="AN119" si="116">AN98-AN105</f>
        <v>659487.88000000024</v>
      </c>
      <c r="AO119" s="65">
        <f t="shared" ref="AO119:AP119" si="117">AO98-AO105</f>
        <v>654499.73999999976</v>
      </c>
      <c r="AP119" s="65">
        <f t="shared" si="117"/>
        <v>565776.60000000009</v>
      </c>
      <c r="AQ119" s="65">
        <f t="shared" ref="AQ119:AR119" si="118">AQ98-AQ105</f>
        <v>733404.45000000019</v>
      </c>
      <c r="AR119" s="65">
        <f t="shared" si="118"/>
        <v>754572.4500000003</v>
      </c>
      <c r="AS119" s="65">
        <f t="shared" ref="AS119:AT119" si="119">AS98-AS105</f>
        <v>599543.00999999989</v>
      </c>
      <c r="AT119" s="65">
        <f t="shared" si="119"/>
        <v>627544.04</v>
      </c>
      <c r="AU119" s="65">
        <f t="shared" ref="AU119" si="120">AU98-AU105</f>
        <v>867448.16999999911</v>
      </c>
      <c r="AV119" s="65">
        <f t="shared" si="76"/>
        <v>794129.96999999986</v>
      </c>
      <c r="AW119" s="492"/>
      <c r="AX119" s="198"/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77"/>
        <v>-22857.869999999995</v>
      </c>
      <c r="BJ119" s="60">
        <f t="shared" si="77"/>
        <v>-80459.030000000028</v>
      </c>
      <c r="BK119" s="60">
        <f t="shared" si="77"/>
        <v>-316654.04000000004</v>
      </c>
      <c r="BL119" s="60">
        <f t="shared" si="77"/>
        <v>-110685.62000000011</v>
      </c>
      <c r="BM119" s="60">
        <f t="shared" si="77"/>
        <v>-105206.12000000011</v>
      </c>
      <c r="BN119" s="60">
        <f t="shared" si="77"/>
        <v>-33467.749999999884</v>
      </c>
      <c r="BO119" s="60">
        <f t="shared" si="77"/>
        <v>-200320.91000000003</v>
      </c>
      <c r="BP119" s="60">
        <f t="shared" si="77"/>
        <v>-145421.58000000007</v>
      </c>
      <c r="BQ119" s="60">
        <f t="shared" si="77"/>
        <v>-42227.170000000042</v>
      </c>
      <c r="BR119" s="100">
        <f t="shared" si="77"/>
        <v>-9348.8199999997159</v>
      </c>
    </row>
    <row r="120" spans="1:70" ht="15" thickBot="1" x14ac:dyDescent="0.4">
      <c r="A120" s="3"/>
      <c r="B120" s="29" t="s">
        <v>46</v>
      </c>
      <c r="C120" s="403">
        <v>-14473824.229996743</v>
      </c>
      <c r="D120" s="55">
        <v>-37907329.259997472</v>
      </c>
      <c r="E120" s="55">
        <v>-30097691.599997431</v>
      </c>
      <c r="F120" s="55">
        <v>32554650.210001584</v>
      </c>
      <c r="G120" s="55">
        <v>37467636.370000079</v>
      </c>
      <c r="H120" s="55">
        <v>7389668.0800008252</v>
      </c>
      <c r="I120" s="55">
        <v>-23513145.659999318</v>
      </c>
      <c r="J120" s="55">
        <v>-54525896.049999334</v>
      </c>
      <c r="K120" s="55">
        <v>3788723.0600002743</v>
      </c>
      <c r="L120" s="55">
        <v>13059021.270000705</v>
      </c>
      <c r="M120" s="55">
        <v>-13931438.279999116</v>
      </c>
      <c r="N120" s="404">
        <v>11975972.600000454</v>
      </c>
      <c r="O120" s="55">
        <v>-4435403.1799994679</v>
      </c>
      <c r="P120" s="55">
        <v>-10078614.729999438</v>
      </c>
      <c r="Q120" s="55">
        <f t="shared" si="78"/>
        <v>-80736484.849999964</v>
      </c>
      <c r="R120" s="55">
        <f t="shared" si="78"/>
        <v>13583996.670000613</v>
      </c>
      <c r="S120" s="55">
        <f t="shared" si="79"/>
        <v>46880580.109999478</v>
      </c>
      <c r="T120" s="55">
        <f t="shared" si="79"/>
        <v>31410889.420000374</v>
      </c>
      <c r="U120" s="96">
        <f t="shared" si="80"/>
        <v>-35791457.029999435</v>
      </c>
      <c r="V120" s="96">
        <f t="shared" si="80"/>
        <v>-1881395.8300004005</v>
      </c>
      <c r="W120" s="338">
        <f t="shared" ref="W120:AE120" si="121">W99-W106</f>
        <v>6680132.199999392</v>
      </c>
      <c r="X120" s="96">
        <f t="shared" si="121"/>
        <v>-8335319.800000608</v>
      </c>
      <c r="Y120" s="403">
        <f t="shared" si="121"/>
        <v>30564367.489999533</v>
      </c>
      <c r="Z120" s="96">
        <f t="shared" si="121"/>
        <v>21667914.019998372</v>
      </c>
      <c r="AA120" s="96">
        <f t="shared" si="121"/>
        <v>-64713835.680001199</v>
      </c>
      <c r="AB120" s="96">
        <f t="shared" si="121"/>
        <v>-11924913.979999632</v>
      </c>
      <c r="AC120" s="96">
        <f t="shared" si="121"/>
        <v>1087671.3499989808</v>
      </c>
      <c r="AD120" s="96">
        <f t="shared" si="121"/>
        <v>34175755.469999731</v>
      </c>
      <c r="AE120" s="96">
        <f t="shared" si="121"/>
        <v>41381651.799998462</v>
      </c>
      <c r="AF120" s="96">
        <f t="shared" ref="AF120:AG120" si="122">AF99-AF106</f>
        <v>-15911078.530002236</v>
      </c>
      <c r="AG120" s="96">
        <f t="shared" si="122"/>
        <v>12655306.420000792</v>
      </c>
      <c r="AH120" s="96">
        <f t="shared" ref="AH120:AI120" si="123">AH99-AH106</f>
        <v>-61312165.620000839</v>
      </c>
      <c r="AI120" s="96">
        <f t="shared" si="123"/>
        <v>-14064666.70000121</v>
      </c>
      <c r="AJ120" s="96">
        <f t="shared" ref="AJ120:AK120" si="124">AJ99-AJ106</f>
        <v>-16460446.419999599</v>
      </c>
      <c r="AK120" s="403">
        <f t="shared" si="124"/>
        <v>41545660.490001321</v>
      </c>
      <c r="AL120" s="96">
        <f t="shared" ref="AL120:AM120" si="125">AL99-AL106</f>
        <v>49584537.200003624</v>
      </c>
      <c r="AM120" s="96">
        <f t="shared" si="125"/>
        <v>-52047010.849999011</v>
      </c>
      <c r="AN120" s="96">
        <f t="shared" ref="AN120" si="126">AN99-AN106</f>
        <v>-33805891.899998307</v>
      </c>
      <c r="AO120" s="96">
        <f t="shared" ref="AO120:AP120" si="127">AO99-AO106</f>
        <v>-21907606.709998339</v>
      </c>
      <c r="AP120" s="96">
        <f t="shared" si="127"/>
        <v>20295041.490001798</v>
      </c>
      <c r="AQ120" s="96">
        <f t="shared" ref="AQ120:AR120" si="128">AQ99-AQ106</f>
        <v>81498127.070003092</v>
      </c>
      <c r="AR120" s="96">
        <f t="shared" si="128"/>
        <v>23332319.009995222</v>
      </c>
      <c r="AS120" s="96">
        <f t="shared" ref="AS120:AT120" si="129">AS99-AS106</f>
        <v>-90928163.629999757</v>
      </c>
      <c r="AT120" s="96">
        <f t="shared" si="129"/>
        <v>-40432122.579991639</v>
      </c>
      <c r="AU120" s="96">
        <f t="shared" ref="AU120" si="130">AU99-AU106</f>
        <v>-5076976.0999978185</v>
      </c>
      <c r="AV120" s="96">
        <f t="shared" si="76"/>
        <v>20712665.380001187</v>
      </c>
      <c r="AW120" s="535"/>
      <c r="AX120" s="203"/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77"/>
        <v>10038421.049997274</v>
      </c>
      <c r="BJ120" s="55">
        <f t="shared" si="77"/>
        <v>27828714.529998034</v>
      </c>
      <c r="BK120" s="55">
        <f t="shared" si="77"/>
        <v>-50638793.250002533</v>
      </c>
      <c r="BL120" s="55">
        <f t="shared" si="77"/>
        <v>-18970653.540000971</v>
      </c>
      <c r="BM120" s="55">
        <f t="shared" si="77"/>
        <v>9412943.7399993986</v>
      </c>
      <c r="BN120" s="55">
        <f t="shared" si="77"/>
        <v>24021221.339999549</v>
      </c>
      <c r="BO120" s="55">
        <f t="shared" si="77"/>
        <v>-12278311.370000117</v>
      </c>
      <c r="BP120" s="55">
        <f t="shared" si="77"/>
        <v>52644500.219998933</v>
      </c>
      <c r="BQ120" s="55">
        <f t="shared" si="77"/>
        <v>2891409.1399991177</v>
      </c>
      <c r="BR120" s="99">
        <f t="shared" si="77"/>
        <v>-21394341.070001312</v>
      </c>
    </row>
    <row r="121" spans="1:70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97"/>
      <c r="O121" s="105"/>
      <c r="P121" s="106"/>
      <c r="Q121" s="106"/>
      <c r="R121" s="106"/>
      <c r="S121" s="106"/>
      <c r="T121" s="106"/>
      <c r="U121" s="286"/>
      <c r="V121" s="416"/>
      <c r="W121" s="416"/>
      <c r="X121" s="416"/>
      <c r="Y121" s="440"/>
      <c r="Z121" s="416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109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/>
      <c r="V122" s="260"/>
      <c r="W122" s="260"/>
      <c r="X122" s="260"/>
      <c r="Y122" s="441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441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441"/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31">O122-C122</f>
        <v>0</v>
      </c>
      <c r="BJ122" s="42">
        <f t="shared" si="131"/>
        <v>0</v>
      </c>
      <c r="BK122" s="42">
        <f t="shared" si="131"/>
        <v>0</v>
      </c>
      <c r="BL122" s="42">
        <f t="shared" si="131"/>
        <v>0</v>
      </c>
      <c r="BM122" s="42">
        <f t="shared" si="131"/>
        <v>0</v>
      </c>
      <c r="BN122" s="42">
        <f t="shared" si="131"/>
        <v>0</v>
      </c>
      <c r="BO122" s="42">
        <f t="shared" si="131"/>
        <v>0</v>
      </c>
      <c r="BP122" s="42">
        <f t="shared" si="131"/>
        <v>0</v>
      </c>
      <c r="BQ122" s="42">
        <f t="shared" si="131"/>
        <v>0</v>
      </c>
      <c r="BR122" s="109">
        <f t="shared" si="131"/>
        <v>0</v>
      </c>
    </row>
    <row r="123" spans="1:70" x14ac:dyDescent="0.35">
      <c r="A123" s="3"/>
      <c r="B123" s="27" t="s">
        <v>42</v>
      </c>
      <c r="C123" s="108">
        <v>3478</v>
      </c>
      <c r="D123" s="42">
        <v>3542</v>
      </c>
      <c r="E123" s="42">
        <v>5849</v>
      </c>
      <c r="F123" s="42">
        <v>7477</v>
      </c>
      <c r="G123" s="42">
        <v>7340</v>
      </c>
      <c r="H123" s="42">
        <v>6622</v>
      </c>
      <c r="I123" s="42">
        <v>6203</v>
      </c>
      <c r="J123" s="42">
        <v>5752</v>
      </c>
      <c r="K123" s="42">
        <v>5452</v>
      </c>
      <c r="L123" s="42">
        <v>4845</v>
      </c>
      <c r="M123" s="42">
        <v>3784</v>
      </c>
      <c r="N123" s="109">
        <v>3056</v>
      </c>
      <c r="O123" s="108">
        <v>2753</v>
      </c>
      <c r="P123" s="42">
        <v>2575</v>
      </c>
      <c r="Q123" s="41">
        <v>2683</v>
      </c>
      <c r="R123" s="42">
        <v>3121</v>
      </c>
      <c r="S123" s="41">
        <v>3330</v>
      </c>
      <c r="T123" s="42">
        <v>3816</v>
      </c>
      <c r="U123" s="260">
        <v>4074</v>
      </c>
      <c r="V123" s="260">
        <v>4301</v>
      </c>
      <c r="W123" s="260">
        <v>4553</v>
      </c>
      <c r="X123" s="260">
        <v>4258</v>
      </c>
      <c r="Y123" s="441">
        <v>4080</v>
      </c>
      <c r="Z123" s="260">
        <v>4155</v>
      </c>
      <c r="AA123" s="260">
        <v>4314</v>
      </c>
      <c r="AB123" s="260">
        <v>5431</v>
      </c>
      <c r="AC123" s="260">
        <v>6762</v>
      </c>
      <c r="AD123" s="260">
        <v>8433</v>
      </c>
      <c r="AE123" s="260">
        <v>8668</v>
      </c>
      <c r="AF123" s="260">
        <v>9884</v>
      </c>
      <c r="AG123" s="260">
        <v>10125</v>
      </c>
      <c r="AH123" s="260">
        <v>9217</v>
      </c>
      <c r="AI123" s="260">
        <v>8379</v>
      </c>
      <c r="AJ123" s="260">
        <v>7495</v>
      </c>
      <c r="AK123" s="441">
        <v>15691</v>
      </c>
      <c r="AL123" s="260">
        <v>14523</v>
      </c>
      <c r="AM123" s="260">
        <v>6645</v>
      </c>
      <c r="AN123" s="260">
        <v>7239</v>
      </c>
      <c r="AO123" s="260">
        <v>7299</v>
      </c>
      <c r="AP123" s="260">
        <v>7662</v>
      </c>
      <c r="AQ123" s="260">
        <v>7594</v>
      </c>
      <c r="AR123" s="260">
        <v>7236</v>
      </c>
      <c r="AS123" s="260">
        <v>7020</v>
      </c>
      <c r="AT123" s="260">
        <v>6790</v>
      </c>
      <c r="AU123" s="260">
        <v>6270</v>
      </c>
      <c r="AV123" s="260">
        <v>4927</v>
      </c>
      <c r="AW123" s="441"/>
      <c r="AX123" s="260"/>
      <c r="AY123" s="260"/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 t="shared" si="131"/>
        <v>-725</v>
      </c>
      <c r="BJ123" s="42">
        <f t="shared" si="131"/>
        <v>-967</v>
      </c>
      <c r="BK123" s="42">
        <f t="shared" si="131"/>
        <v>-3166</v>
      </c>
      <c r="BL123" s="42">
        <f t="shared" si="131"/>
        <v>-4356</v>
      </c>
      <c r="BM123" s="42">
        <f t="shared" si="131"/>
        <v>-4010</v>
      </c>
      <c r="BN123" s="42">
        <f t="shared" si="131"/>
        <v>-2806</v>
      </c>
      <c r="BO123" s="42">
        <f t="shared" si="131"/>
        <v>-2129</v>
      </c>
      <c r="BP123" s="42">
        <f t="shared" si="131"/>
        <v>-1451</v>
      </c>
      <c r="BQ123" s="42">
        <f t="shared" si="131"/>
        <v>-899</v>
      </c>
      <c r="BR123" s="109">
        <f t="shared" si="131"/>
        <v>-587</v>
      </c>
    </row>
    <row r="124" spans="1:70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109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/>
      <c r="V124" s="260"/>
      <c r="W124" s="260"/>
      <c r="X124" s="109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441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441"/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31"/>
        <v>0</v>
      </c>
      <c r="BJ124" s="42">
        <f t="shared" si="131"/>
        <v>0</v>
      </c>
      <c r="BK124" s="42">
        <f t="shared" si="131"/>
        <v>0</v>
      </c>
      <c r="BL124" s="42">
        <f t="shared" si="131"/>
        <v>0</v>
      </c>
      <c r="BM124" s="42">
        <f t="shared" si="131"/>
        <v>0</v>
      </c>
      <c r="BN124" s="42">
        <f t="shared" si="131"/>
        <v>0</v>
      </c>
      <c r="BO124" s="42">
        <f t="shared" si="131"/>
        <v>0</v>
      </c>
      <c r="BP124" s="42">
        <f t="shared" si="131"/>
        <v>0</v>
      </c>
      <c r="BQ124" s="42">
        <f t="shared" si="131"/>
        <v>0</v>
      </c>
      <c r="BR124" s="109">
        <f t="shared" si="131"/>
        <v>0</v>
      </c>
    </row>
    <row r="125" spans="1:70" x14ac:dyDescent="0.3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109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/>
      <c r="V125" s="260"/>
      <c r="W125" s="260"/>
      <c r="X125" s="109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441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441"/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31"/>
        <v>0</v>
      </c>
      <c r="BJ125" s="42">
        <f t="shared" si="131"/>
        <v>0</v>
      </c>
      <c r="BK125" s="42">
        <f t="shared" si="131"/>
        <v>0</v>
      </c>
      <c r="BL125" s="42">
        <f t="shared" si="131"/>
        <v>0</v>
      </c>
      <c r="BM125" s="42">
        <f t="shared" si="131"/>
        <v>0</v>
      </c>
      <c r="BN125" s="42">
        <f t="shared" si="131"/>
        <v>0</v>
      </c>
      <c r="BO125" s="42">
        <f t="shared" si="131"/>
        <v>0</v>
      </c>
      <c r="BP125" s="42">
        <f t="shared" si="131"/>
        <v>0</v>
      </c>
      <c r="BQ125" s="42">
        <f t="shared" si="131"/>
        <v>0</v>
      </c>
      <c r="BR125" s="109">
        <f t="shared" si="131"/>
        <v>0</v>
      </c>
    </row>
    <row r="126" spans="1:70" x14ac:dyDescent="0.3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109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/>
      <c r="V126" s="260"/>
      <c r="W126" s="260"/>
      <c r="X126" s="109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441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441"/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31"/>
        <v>0</v>
      </c>
      <c r="BJ126" s="42">
        <f t="shared" si="131"/>
        <v>0</v>
      </c>
      <c r="BK126" s="42">
        <f t="shared" si="131"/>
        <v>0</v>
      </c>
      <c r="BL126" s="42">
        <f t="shared" si="131"/>
        <v>0</v>
      </c>
      <c r="BM126" s="42">
        <f t="shared" si="131"/>
        <v>0</v>
      </c>
      <c r="BN126" s="42">
        <f t="shared" si="131"/>
        <v>0</v>
      </c>
      <c r="BO126" s="42">
        <f t="shared" si="131"/>
        <v>0</v>
      </c>
      <c r="BP126" s="42">
        <f t="shared" si="131"/>
        <v>0</v>
      </c>
      <c r="BQ126" s="42">
        <f t="shared" si="131"/>
        <v>0</v>
      </c>
      <c r="BR126" s="109">
        <f t="shared" si="131"/>
        <v>0</v>
      </c>
    </row>
    <row r="127" spans="1:70" x14ac:dyDescent="0.35">
      <c r="A127" s="3"/>
      <c r="B127" s="27" t="s">
        <v>46</v>
      </c>
      <c r="C127" s="108">
        <v>3478</v>
      </c>
      <c r="D127" s="42">
        <v>3542</v>
      </c>
      <c r="E127" s="42">
        <v>5849</v>
      </c>
      <c r="F127" s="42">
        <v>7477</v>
      </c>
      <c r="G127" s="42">
        <v>7340</v>
      </c>
      <c r="H127" s="42">
        <v>6622</v>
      </c>
      <c r="I127" s="42">
        <v>6203</v>
      </c>
      <c r="J127" s="42">
        <v>5752</v>
      </c>
      <c r="K127" s="42">
        <v>5452</v>
      </c>
      <c r="L127" s="42">
        <v>4845</v>
      </c>
      <c r="M127" s="42">
        <v>3784</v>
      </c>
      <c r="N127" s="109">
        <v>3056</v>
      </c>
      <c r="O127" s="108">
        <v>2753</v>
      </c>
      <c r="P127" s="42">
        <v>2575</v>
      </c>
      <c r="Q127" s="41">
        <f>SUM(Q122:Q126)</f>
        <v>2683</v>
      </c>
      <c r="R127" s="41">
        <f>SUM(R122:R126)</f>
        <v>3121</v>
      </c>
      <c r="S127" s="41">
        <f>SUM(S122:S126)</f>
        <v>3330</v>
      </c>
      <c r="T127" s="41">
        <f>SUM(T122:T126)</f>
        <v>3816</v>
      </c>
      <c r="U127" s="260">
        <f t="shared" ref="U127:AG127" si="132">SUM(U123:U126)</f>
        <v>4074</v>
      </c>
      <c r="V127" s="260">
        <f t="shared" si="132"/>
        <v>4301</v>
      </c>
      <c r="W127" s="260">
        <f t="shared" si="132"/>
        <v>4553</v>
      </c>
      <c r="X127" s="109">
        <f t="shared" si="132"/>
        <v>4258</v>
      </c>
      <c r="Y127" s="260">
        <f t="shared" si="132"/>
        <v>4080</v>
      </c>
      <c r="Z127" s="260">
        <f t="shared" si="132"/>
        <v>4155</v>
      </c>
      <c r="AA127" s="260">
        <f t="shared" si="132"/>
        <v>4314</v>
      </c>
      <c r="AB127" s="260">
        <f t="shared" si="132"/>
        <v>5431</v>
      </c>
      <c r="AC127" s="260">
        <f t="shared" si="132"/>
        <v>6762</v>
      </c>
      <c r="AD127" s="260">
        <f t="shared" si="132"/>
        <v>8433</v>
      </c>
      <c r="AE127" s="260">
        <f t="shared" si="132"/>
        <v>8668</v>
      </c>
      <c r="AF127" s="260">
        <f t="shared" si="132"/>
        <v>9884</v>
      </c>
      <c r="AG127" s="260">
        <f t="shared" si="132"/>
        <v>10125</v>
      </c>
      <c r="AH127" s="260">
        <v>9217</v>
      </c>
      <c r="AI127" s="260">
        <v>8379</v>
      </c>
      <c r="AJ127" s="260">
        <v>7495</v>
      </c>
      <c r="AK127" s="441">
        <v>15691</v>
      </c>
      <c r="AL127" s="260">
        <v>14523</v>
      </c>
      <c r="AM127" s="260">
        <v>6645</v>
      </c>
      <c r="AN127" s="260">
        <v>7239</v>
      </c>
      <c r="AO127" s="260">
        <v>7299</v>
      </c>
      <c r="AP127" s="260">
        <v>7662</v>
      </c>
      <c r="AQ127" s="260">
        <v>7594</v>
      </c>
      <c r="AR127" s="260">
        <v>7236</v>
      </c>
      <c r="AS127" s="260">
        <v>7020</v>
      </c>
      <c r="AT127" s="260">
        <v>6790</v>
      </c>
      <c r="AU127" s="260">
        <v>6270</v>
      </c>
      <c r="AV127" s="260">
        <v>4927</v>
      </c>
      <c r="AW127" s="441"/>
      <c r="AX127" s="260"/>
      <c r="AY127" s="260"/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 t="shared" si="131"/>
        <v>-725</v>
      </c>
      <c r="BJ127" s="42">
        <f t="shared" si="131"/>
        <v>-967</v>
      </c>
      <c r="BK127" s="42">
        <f t="shared" si="131"/>
        <v>-3166</v>
      </c>
      <c r="BL127" s="42">
        <f t="shared" si="131"/>
        <v>-4356</v>
      </c>
      <c r="BM127" s="42">
        <f t="shared" si="131"/>
        <v>-4010</v>
      </c>
      <c r="BN127" s="42">
        <f t="shared" si="131"/>
        <v>-2806</v>
      </c>
      <c r="BO127" s="42">
        <f t="shared" si="131"/>
        <v>-2129</v>
      </c>
      <c r="BP127" s="42">
        <f t="shared" si="131"/>
        <v>-1451</v>
      </c>
      <c r="BQ127" s="42">
        <f t="shared" si="131"/>
        <v>-899</v>
      </c>
      <c r="BR127" s="109">
        <f t="shared" si="131"/>
        <v>-587</v>
      </c>
    </row>
    <row r="128" spans="1:70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109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35">
      <c r="A129" s="3"/>
      <c r="B129" s="27" t="s">
        <v>41</v>
      </c>
      <c r="C129" s="108">
        <v>3058</v>
      </c>
      <c r="D129" s="42">
        <v>5036</v>
      </c>
      <c r="E129" s="42">
        <v>3737</v>
      </c>
      <c r="F129" s="42">
        <v>3283</v>
      </c>
      <c r="G129" s="42">
        <v>2733</v>
      </c>
      <c r="H129" s="42">
        <v>3289</v>
      </c>
      <c r="I129" s="42">
        <v>3547</v>
      </c>
      <c r="J129" s="42">
        <v>3643</v>
      </c>
      <c r="K129" s="42">
        <v>1584</v>
      </c>
      <c r="L129" s="42">
        <v>498</v>
      </c>
      <c r="M129" s="42">
        <v>893</v>
      </c>
      <c r="N129" s="109">
        <v>1062</v>
      </c>
      <c r="O129" s="108">
        <v>489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599</v>
      </c>
      <c r="AF129" s="260">
        <v>1457</v>
      </c>
      <c r="AG129" s="260">
        <v>2178</v>
      </c>
      <c r="AH129" s="260">
        <v>1219</v>
      </c>
      <c r="AI129" s="260">
        <v>785</v>
      </c>
      <c r="AJ129" s="260">
        <v>369</v>
      </c>
      <c r="AK129" s="441">
        <v>206</v>
      </c>
      <c r="AL129" s="260">
        <v>468</v>
      </c>
      <c r="AM129" s="260">
        <v>1377</v>
      </c>
      <c r="AN129" s="260">
        <v>1545</v>
      </c>
      <c r="AO129" s="260">
        <v>2189</v>
      </c>
      <c r="AP129" s="260">
        <v>2108</v>
      </c>
      <c r="AQ129" s="260">
        <v>2085</v>
      </c>
      <c r="AR129" s="260">
        <v>3121</v>
      </c>
      <c r="AS129" s="260">
        <v>3238</v>
      </c>
      <c r="AT129" s="260">
        <v>3128</v>
      </c>
      <c r="AU129" s="260">
        <v>1437</v>
      </c>
      <c r="AV129" s="260">
        <v>198</v>
      </c>
      <c r="AW129" s="441"/>
      <c r="AX129" s="260"/>
      <c r="AY129" s="260"/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 t="shared" ref="BI129:BR134" si="133">O129-C129</f>
        <v>-2569</v>
      </c>
      <c r="BJ129" s="42">
        <f t="shared" si="133"/>
        <v>-5036</v>
      </c>
      <c r="BK129" s="42">
        <f t="shared" si="133"/>
        <v>-3737</v>
      </c>
      <c r="BL129" s="42">
        <f t="shared" si="133"/>
        <v>-3283</v>
      </c>
      <c r="BM129" s="42">
        <f t="shared" si="133"/>
        <v>-2733</v>
      </c>
      <c r="BN129" s="42">
        <f t="shared" si="133"/>
        <v>-3289</v>
      </c>
      <c r="BO129" s="42">
        <f t="shared" si="133"/>
        <v>-3547</v>
      </c>
      <c r="BP129" s="42">
        <f t="shared" si="133"/>
        <v>-3643</v>
      </c>
      <c r="BQ129" s="42">
        <f t="shared" si="133"/>
        <v>-1584</v>
      </c>
      <c r="BR129" s="109">
        <f t="shared" si="133"/>
        <v>-498</v>
      </c>
    </row>
    <row r="130" spans="1:70" x14ac:dyDescent="0.35">
      <c r="A130" s="3"/>
      <c r="B130" s="27" t="s">
        <v>42</v>
      </c>
      <c r="C130" s="108">
        <v>2</v>
      </c>
      <c r="D130" s="42">
        <v>243</v>
      </c>
      <c r="E130" s="42">
        <v>1536</v>
      </c>
      <c r="F130" s="42">
        <v>790</v>
      </c>
      <c r="G130" s="42">
        <v>561</v>
      </c>
      <c r="H130" s="42">
        <v>711</v>
      </c>
      <c r="I130" s="42">
        <v>706</v>
      </c>
      <c r="J130" s="42">
        <v>777</v>
      </c>
      <c r="K130" s="42">
        <v>259</v>
      </c>
      <c r="L130" s="42">
        <v>7</v>
      </c>
      <c r="M130" s="42">
        <v>0</v>
      </c>
      <c r="N130" s="109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/>
      <c r="AX130" s="260"/>
      <c r="AY130" s="260"/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 t="shared" si="133"/>
        <v>-2</v>
      </c>
      <c r="BJ130" s="42">
        <f t="shared" si="133"/>
        <v>-243</v>
      </c>
      <c r="BK130" s="42">
        <f t="shared" si="133"/>
        <v>-1536</v>
      </c>
      <c r="BL130" s="42">
        <f t="shared" si="133"/>
        <v>-790</v>
      </c>
      <c r="BM130" s="42">
        <f t="shared" si="133"/>
        <v>-561</v>
      </c>
      <c r="BN130" s="42">
        <f t="shared" si="133"/>
        <v>-711</v>
      </c>
      <c r="BO130" s="42">
        <f t="shared" si="133"/>
        <v>-706</v>
      </c>
      <c r="BP130" s="42">
        <f t="shared" si="133"/>
        <v>-777</v>
      </c>
      <c r="BQ130" s="42">
        <f t="shared" si="133"/>
        <v>-259</v>
      </c>
      <c r="BR130" s="109">
        <f t="shared" si="133"/>
        <v>-7</v>
      </c>
    </row>
    <row r="131" spans="1:70" x14ac:dyDescent="0.35">
      <c r="A131" s="3"/>
      <c r="B131" s="27" t="s">
        <v>57</v>
      </c>
      <c r="C131" s="108">
        <v>106</v>
      </c>
      <c r="D131" s="42">
        <v>100</v>
      </c>
      <c r="E131" s="42">
        <v>103</v>
      </c>
      <c r="F131" s="42">
        <v>69</v>
      </c>
      <c r="G131" s="42">
        <v>93</v>
      </c>
      <c r="H131" s="42">
        <v>83</v>
      </c>
      <c r="I131" s="42">
        <v>73</v>
      </c>
      <c r="J131" s="42">
        <v>89</v>
      </c>
      <c r="K131" s="42">
        <v>97</v>
      </c>
      <c r="L131" s="42">
        <v>84</v>
      </c>
      <c r="M131" s="42">
        <v>127</v>
      </c>
      <c r="N131" s="109">
        <v>85</v>
      </c>
      <c r="O131" s="108">
        <v>49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28</v>
      </c>
      <c r="X131" s="109">
        <v>77</v>
      </c>
      <c r="Y131" s="260">
        <v>162</v>
      </c>
      <c r="Z131" s="260">
        <v>82</v>
      </c>
      <c r="AA131" s="260">
        <v>124</v>
      </c>
      <c r="AB131" s="260">
        <v>96</v>
      </c>
      <c r="AC131" s="260">
        <v>90</v>
      </c>
      <c r="AD131" s="260">
        <v>84</v>
      </c>
      <c r="AE131" s="260">
        <v>76</v>
      </c>
      <c r="AF131" s="260">
        <v>70</v>
      </c>
      <c r="AG131" s="260">
        <v>73</v>
      </c>
      <c r="AH131" s="260">
        <v>41</v>
      </c>
      <c r="AI131" s="260">
        <v>78</v>
      </c>
      <c r="AJ131" s="260">
        <v>44</v>
      </c>
      <c r="AK131" s="441">
        <v>64</v>
      </c>
      <c r="AL131" s="260">
        <v>67</v>
      </c>
      <c r="AM131" s="260">
        <v>111</v>
      </c>
      <c r="AN131" s="260">
        <v>56</v>
      </c>
      <c r="AO131" s="260">
        <v>30</v>
      </c>
      <c r="AP131" s="260">
        <v>109</v>
      </c>
      <c r="AQ131" s="260">
        <v>46</v>
      </c>
      <c r="AR131" s="260">
        <v>53</v>
      </c>
      <c r="AS131" s="260">
        <v>32</v>
      </c>
      <c r="AT131" s="260">
        <v>42</v>
      </c>
      <c r="AU131" s="260">
        <v>106</v>
      </c>
      <c r="AV131" s="260">
        <v>73</v>
      </c>
      <c r="AW131" s="441"/>
      <c r="AX131" s="260"/>
      <c r="AY131" s="260"/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 t="shared" si="133"/>
        <v>-57</v>
      </c>
      <c r="BJ131" s="42">
        <f t="shared" si="133"/>
        <v>-100</v>
      </c>
      <c r="BK131" s="42">
        <f t="shared" si="133"/>
        <v>-103</v>
      </c>
      <c r="BL131" s="42">
        <f t="shared" si="133"/>
        <v>-69</v>
      </c>
      <c r="BM131" s="42">
        <f t="shared" si="133"/>
        <v>-93</v>
      </c>
      <c r="BN131" s="42">
        <f t="shared" si="133"/>
        <v>-83</v>
      </c>
      <c r="BO131" s="42">
        <f t="shared" si="133"/>
        <v>-73</v>
      </c>
      <c r="BP131" s="42">
        <f t="shared" si="133"/>
        <v>-89</v>
      </c>
      <c r="BQ131" s="42">
        <f t="shared" si="133"/>
        <v>-69</v>
      </c>
      <c r="BR131" s="109">
        <f t="shared" si="133"/>
        <v>-7</v>
      </c>
    </row>
    <row r="132" spans="1:70" x14ac:dyDescent="0.3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109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33"/>
        <v>0</v>
      </c>
      <c r="BJ132" s="42">
        <f t="shared" si="133"/>
        <v>0</v>
      </c>
      <c r="BK132" s="42">
        <f t="shared" si="133"/>
        <v>0</v>
      </c>
      <c r="BL132" s="42">
        <f t="shared" si="133"/>
        <v>0</v>
      </c>
      <c r="BM132" s="42">
        <f t="shared" si="133"/>
        <v>0</v>
      </c>
      <c r="BN132" s="42">
        <f t="shared" si="133"/>
        <v>0</v>
      </c>
      <c r="BO132" s="42">
        <f t="shared" si="133"/>
        <v>0</v>
      </c>
      <c r="BP132" s="42">
        <f t="shared" si="133"/>
        <v>0</v>
      </c>
      <c r="BQ132" s="42">
        <f t="shared" si="133"/>
        <v>0</v>
      </c>
      <c r="BR132" s="109">
        <f t="shared" si="133"/>
        <v>0</v>
      </c>
    </row>
    <row r="133" spans="1:70" x14ac:dyDescent="0.3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109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33"/>
        <v>0</v>
      </c>
      <c r="BJ133" s="42">
        <f t="shared" si="133"/>
        <v>0</v>
      </c>
      <c r="BK133" s="42">
        <f t="shared" si="133"/>
        <v>0</v>
      </c>
      <c r="BL133" s="42">
        <f t="shared" si="133"/>
        <v>0</v>
      </c>
      <c r="BM133" s="42">
        <f t="shared" si="133"/>
        <v>0</v>
      </c>
      <c r="BN133" s="42">
        <f t="shared" si="133"/>
        <v>0</v>
      </c>
      <c r="BO133" s="42">
        <f t="shared" si="133"/>
        <v>0</v>
      </c>
      <c r="BP133" s="42">
        <f t="shared" si="133"/>
        <v>0</v>
      </c>
      <c r="BQ133" s="42">
        <f t="shared" si="133"/>
        <v>0</v>
      </c>
      <c r="BR133" s="109">
        <f t="shared" si="133"/>
        <v>0</v>
      </c>
    </row>
    <row r="134" spans="1:70" x14ac:dyDescent="0.35">
      <c r="A134" s="3"/>
      <c r="B134" s="27" t="s">
        <v>46</v>
      </c>
      <c r="C134" s="108">
        <v>3060</v>
      </c>
      <c r="D134" s="42">
        <v>5279</v>
      </c>
      <c r="E134" s="42">
        <v>5273</v>
      </c>
      <c r="F134" s="42">
        <v>4073</v>
      </c>
      <c r="G134" s="42">
        <v>3294</v>
      </c>
      <c r="H134" s="42">
        <v>4000</v>
      </c>
      <c r="I134" s="42">
        <v>4253</v>
      </c>
      <c r="J134" s="42">
        <v>4420</v>
      </c>
      <c r="K134" s="42">
        <v>1843</v>
      </c>
      <c r="L134" s="42">
        <v>505</v>
      </c>
      <c r="M134" s="42">
        <v>893</v>
      </c>
      <c r="N134" s="109">
        <v>1062</v>
      </c>
      <c r="O134" s="108">
        <v>489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28</v>
      </c>
      <c r="X134" s="109">
        <f>SUM(X129:X131)</f>
        <v>77</v>
      </c>
      <c r="Y134" s="439">
        <f t="shared" ref="Y134:AP134" si="134">SUM(Y129:Y131)</f>
        <v>162</v>
      </c>
      <c r="Z134" s="288">
        <f t="shared" si="134"/>
        <v>82</v>
      </c>
      <c r="AA134" s="288">
        <f t="shared" si="134"/>
        <v>124</v>
      </c>
      <c r="AB134" s="288">
        <f t="shared" si="134"/>
        <v>96</v>
      </c>
      <c r="AC134" s="288">
        <f t="shared" si="134"/>
        <v>90</v>
      </c>
      <c r="AD134" s="288">
        <f t="shared" si="134"/>
        <v>84</v>
      </c>
      <c r="AE134" s="288">
        <f t="shared" si="134"/>
        <v>675</v>
      </c>
      <c r="AF134" s="288">
        <f t="shared" si="134"/>
        <v>1527</v>
      </c>
      <c r="AG134" s="288">
        <f t="shared" si="134"/>
        <v>2251</v>
      </c>
      <c r="AH134" s="288">
        <f t="shared" si="134"/>
        <v>1260</v>
      </c>
      <c r="AI134" s="288">
        <f t="shared" si="134"/>
        <v>863</v>
      </c>
      <c r="AJ134" s="288">
        <f t="shared" si="134"/>
        <v>413</v>
      </c>
      <c r="AK134" s="441">
        <f t="shared" si="134"/>
        <v>270</v>
      </c>
      <c r="AL134" s="260">
        <f t="shared" si="134"/>
        <v>535</v>
      </c>
      <c r="AM134" s="260">
        <f t="shared" si="134"/>
        <v>1488</v>
      </c>
      <c r="AN134" s="260">
        <f t="shared" si="134"/>
        <v>1601</v>
      </c>
      <c r="AO134" s="260">
        <f t="shared" si="134"/>
        <v>2219</v>
      </c>
      <c r="AP134" s="260">
        <f t="shared" si="134"/>
        <v>2217</v>
      </c>
      <c r="AQ134" s="260">
        <v>2131</v>
      </c>
      <c r="AR134" s="260">
        <v>3174</v>
      </c>
      <c r="AS134" s="260">
        <v>3270</v>
      </c>
      <c r="AT134" s="260">
        <v>3170</v>
      </c>
      <c r="AU134" s="260">
        <v>1543</v>
      </c>
      <c r="AV134" s="260">
        <v>271</v>
      </c>
      <c r="AW134" s="441"/>
      <c r="AX134" s="260"/>
      <c r="AY134" s="260"/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 t="shared" si="133"/>
        <v>-2571</v>
      </c>
      <c r="BJ134" s="42">
        <f t="shared" si="133"/>
        <v>-5279</v>
      </c>
      <c r="BK134" s="42">
        <f t="shared" si="133"/>
        <v>-5273</v>
      </c>
      <c r="BL134" s="42">
        <f t="shared" si="133"/>
        <v>-4073</v>
      </c>
      <c r="BM134" s="42">
        <f t="shared" si="133"/>
        <v>-3294</v>
      </c>
      <c r="BN134" s="42">
        <f t="shared" si="133"/>
        <v>-4000</v>
      </c>
      <c r="BO134" s="42">
        <f t="shared" si="133"/>
        <v>-4253</v>
      </c>
      <c r="BP134" s="42">
        <f t="shared" si="133"/>
        <v>-4420</v>
      </c>
      <c r="BQ134" s="42">
        <f t="shared" si="133"/>
        <v>-1815</v>
      </c>
      <c r="BR134" s="109">
        <f t="shared" si="133"/>
        <v>-428</v>
      </c>
    </row>
    <row r="135" spans="1:70" x14ac:dyDescent="0.3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109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35">
      <c r="A136" s="3"/>
      <c r="B136" s="27" t="s">
        <v>41</v>
      </c>
      <c r="C136" s="108">
        <v>5954</v>
      </c>
      <c r="D136" s="42">
        <v>6356</v>
      </c>
      <c r="E136" s="42">
        <v>6986</v>
      </c>
      <c r="F136" s="42">
        <v>8034</v>
      </c>
      <c r="G136" s="42">
        <v>7844</v>
      </c>
      <c r="H136" s="42">
        <v>6963</v>
      </c>
      <c r="I136" s="42">
        <v>6864</v>
      </c>
      <c r="J136" s="42">
        <v>7422</v>
      </c>
      <c r="K136" s="42">
        <v>8413</v>
      </c>
      <c r="L136" s="42">
        <v>7673</v>
      </c>
      <c r="M136" s="42">
        <v>5738</v>
      </c>
      <c r="N136" s="109">
        <v>5325</v>
      </c>
      <c r="O136" s="108">
        <v>5173</v>
      </c>
      <c r="P136" s="42">
        <v>4770</v>
      </c>
      <c r="Q136" s="41">
        <v>2657</v>
      </c>
      <c r="R136" s="42">
        <v>2652</v>
      </c>
      <c r="S136" s="41">
        <v>2798</v>
      </c>
      <c r="T136" s="42">
        <v>4005</v>
      </c>
      <c r="U136" s="260">
        <v>4899</v>
      </c>
      <c r="V136" s="260">
        <v>5188</v>
      </c>
      <c r="W136" s="260">
        <v>6878</v>
      </c>
      <c r="X136" s="109">
        <v>5661</v>
      </c>
      <c r="Y136" s="260">
        <v>4603</v>
      </c>
      <c r="Z136" s="260">
        <v>4313</v>
      </c>
      <c r="AA136" s="260">
        <v>4216</v>
      </c>
      <c r="AB136" s="260">
        <v>5458</v>
      </c>
      <c r="AC136" s="260">
        <v>8047</v>
      </c>
      <c r="AD136" s="260">
        <v>10906</v>
      </c>
      <c r="AE136" s="260">
        <v>12855</v>
      </c>
      <c r="AF136" s="260">
        <v>16326</v>
      </c>
      <c r="AG136" s="260">
        <v>18373</v>
      </c>
      <c r="AH136" s="260">
        <v>18608</v>
      </c>
      <c r="AI136" s="260">
        <v>17784</v>
      </c>
      <c r="AJ136" s="260">
        <v>15890</v>
      </c>
      <c r="AK136" s="441">
        <v>14354</v>
      </c>
      <c r="AL136" s="260">
        <v>14228</v>
      </c>
      <c r="AM136" s="260">
        <v>14639</v>
      </c>
      <c r="AN136" s="260">
        <v>14377</v>
      </c>
      <c r="AO136" s="260">
        <v>13470</v>
      </c>
      <c r="AP136" s="260">
        <v>14593</v>
      </c>
      <c r="AQ136" s="260">
        <v>16912</v>
      </c>
      <c r="AR136" s="260">
        <v>16582</v>
      </c>
      <c r="AS136" s="260">
        <v>17764</v>
      </c>
      <c r="AT136" s="260">
        <v>18258</v>
      </c>
      <c r="AU136" s="260">
        <v>17154</v>
      </c>
      <c r="AV136" s="260">
        <v>13778</v>
      </c>
      <c r="AW136" s="441"/>
      <c r="AX136" s="260"/>
      <c r="AY136" s="260"/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 t="shared" ref="BI136:BR141" si="135">O136-C136</f>
        <v>-781</v>
      </c>
      <c r="BJ136" s="42">
        <f t="shared" si="135"/>
        <v>-1586</v>
      </c>
      <c r="BK136" s="42">
        <f t="shared" si="135"/>
        <v>-4329</v>
      </c>
      <c r="BL136" s="42">
        <f t="shared" si="135"/>
        <v>-5382</v>
      </c>
      <c r="BM136" s="42">
        <f t="shared" si="135"/>
        <v>-5046</v>
      </c>
      <c r="BN136" s="42">
        <f t="shared" si="135"/>
        <v>-2958</v>
      </c>
      <c r="BO136" s="42">
        <f t="shared" si="135"/>
        <v>-1965</v>
      </c>
      <c r="BP136" s="42">
        <f t="shared" si="135"/>
        <v>-2234</v>
      </c>
      <c r="BQ136" s="42">
        <f t="shared" si="135"/>
        <v>-1535</v>
      </c>
      <c r="BR136" s="109">
        <f t="shared" si="135"/>
        <v>-2012</v>
      </c>
    </row>
    <row r="137" spans="1:70" x14ac:dyDescent="0.3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109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441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35"/>
        <v>0</v>
      </c>
      <c r="BJ137" s="42">
        <f t="shared" si="135"/>
        <v>0</v>
      </c>
      <c r="BK137" s="42">
        <f t="shared" si="135"/>
        <v>0</v>
      </c>
      <c r="BL137" s="42">
        <f t="shared" si="135"/>
        <v>0</v>
      </c>
      <c r="BM137" s="42">
        <f t="shared" si="135"/>
        <v>0</v>
      </c>
      <c r="BN137" s="42">
        <f t="shared" si="135"/>
        <v>0</v>
      </c>
      <c r="BO137" s="42">
        <f t="shared" si="135"/>
        <v>0</v>
      </c>
      <c r="BP137" s="42">
        <f t="shared" si="135"/>
        <v>0</v>
      </c>
      <c r="BQ137" s="42">
        <f t="shared" si="135"/>
        <v>0</v>
      </c>
      <c r="BR137" s="109">
        <f t="shared" si="135"/>
        <v>0</v>
      </c>
    </row>
    <row r="138" spans="1:70" x14ac:dyDescent="0.35">
      <c r="A138" s="3"/>
      <c r="B138" s="27" t="s">
        <v>57</v>
      </c>
      <c r="C138" s="108">
        <v>97</v>
      </c>
      <c r="D138" s="42">
        <v>85</v>
      </c>
      <c r="E138" s="42">
        <v>85</v>
      </c>
      <c r="F138" s="42">
        <v>89</v>
      </c>
      <c r="G138" s="42">
        <v>106</v>
      </c>
      <c r="H138" s="42">
        <v>95</v>
      </c>
      <c r="I138" s="42">
        <v>80</v>
      </c>
      <c r="J138" s="42">
        <v>85</v>
      </c>
      <c r="K138" s="42">
        <v>109</v>
      </c>
      <c r="L138" s="42">
        <v>95</v>
      </c>
      <c r="M138" s="42">
        <v>110</v>
      </c>
      <c r="N138" s="109">
        <v>111</v>
      </c>
      <c r="O138" s="108">
        <v>103</v>
      </c>
      <c r="P138" s="42">
        <v>140</v>
      </c>
      <c r="Q138" s="41">
        <v>138</v>
      </c>
      <c r="R138" s="42">
        <v>199</v>
      </c>
      <c r="S138" s="41">
        <v>224</v>
      </c>
      <c r="T138" s="42">
        <v>444</v>
      </c>
      <c r="U138" s="260">
        <v>778</v>
      </c>
      <c r="V138" s="260">
        <v>1348</v>
      </c>
      <c r="W138" s="260">
        <v>1545</v>
      </c>
      <c r="X138" s="109">
        <v>1503</v>
      </c>
      <c r="Y138" s="260">
        <v>1478</v>
      </c>
      <c r="Z138" s="260">
        <v>1379</v>
      </c>
      <c r="AA138" s="260">
        <v>1334</v>
      </c>
      <c r="AB138" s="260">
        <v>1235</v>
      </c>
      <c r="AC138" s="260">
        <v>1051</v>
      </c>
      <c r="AD138" s="260">
        <v>927</v>
      </c>
      <c r="AE138" s="260">
        <v>789</v>
      </c>
      <c r="AF138" s="260">
        <v>677</v>
      </c>
      <c r="AG138" s="260">
        <v>598</v>
      </c>
      <c r="AH138" s="260">
        <v>575</v>
      </c>
      <c r="AI138" s="260">
        <v>540</v>
      </c>
      <c r="AJ138" s="260">
        <v>513</v>
      </c>
      <c r="AK138" s="441">
        <v>405</v>
      </c>
      <c r="AL138" s="260">
        <v>361</v>
      </c>
      <c r="AM138" s="260">
        <v>334</v>
      </c>
      <c r="AN138" s="260">
        <v>435</v>
      </c>
      <c r="AO138" s="260">
        <v>446</v>
      </c>
      <c r="AP138" s="260">
        <v>457</v>
      </c>
      <c r="AQ138" s="260">
        <v>385</v>
      </c>
      <c r="AR138" s="260">
        <v>343</v>
      </c>
      <c r="AS138" s="260">
        <v>325</v>
      </c>
      <c r="AT138" s="260">
        <v>339</v>
      </c>
      <c r="AU138" s="260">
        <v>347</v>
      </c>
      <c r="AV138" s="260">
        <v>345</v>
      </c>
      <c r="AW138" s="441"/>
      <c r="AX138" s="260"/>
      <c r="AY138" s="260"/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 t="shared" si="135"/>
        <v>6</v>
      </c>
      <c r="BJ138" s="42">
        <f t="shared" si="135"/>
        <v>55</v>
      </c>
      <c r="BK138" s="42">
        <f t="shared" si="135"/>
        <v>53</v>
      </c>
      <c r="BL138" s="42">
        <f t="shared" si="135"/>
        <v>110</v>
      </c>
      <c r="BM138" s="42">
        <f t="shared" si="135"/>
        <v>118</v>
      </c>
      <c r="BN138" s="42">
        <f t="shared" si="135"/>
        <v>349</v>
      </c>
      <c r="BO138" s="42">
        <f t="shared" si="135"/>
        <v>698</v>
      </c>
      <c r="BP138" s="42">
        <f t="shared" si="135"/>
        <v>1263</v>
      </c>
      <c r="BQ138" s="42">
        <f t="shared" si="135"/>
        <v>1436</v>
      </c>
      <c r="BR138" s="109">
        <f t="shared" si="135"/>
        <v>1408</v>
      </c>
    </row>
    <row r="139" spans="1:70" x14ac:dyDescent="0.3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109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441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35"/>
        <v>0</v>
      </c>
      <c r="BJ139" s="42">
        <f t="shared" si="135"/>
        <v>0</v>
      </c>
      <c r="BK139" s="42">
        <f t="shared" si="135"/>
        <v>0</v>
      </c>
      <c r="BL139" s="42">
        <f t="shared" si="135"/>
        <v>0</v>
      </c>
      <c r="BM139" s="42">
        <f t="shared" si="135"/>
        <v>0</v>
      </c>
      <c r="BN139" s="42">
        <f t="shared" si="135"/>
        <v>0</v>
      </c>
      <c r="BO139" s="42">
        <f t="shared" si="135"/>
        <v>0</v>
      </c>
      <c r="BP139" s="42">
        <f t="shared" si="135"/>
        <v>0</v>
      </c>
      <c r="BQ139" s="42">
        <f t="shared" si="135"/>
        <v>0</v>
      </c>
      <c r="BR139" s="109">
        <f t="shared" si="135"/>
        <v>0</v>
      </c>
    </row>
    <row r="140" spans="1:70" ht="15" thickBot="1" x14ac:dyDescent="0.4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115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415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478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 t="shared" si="135"/>
        <v>0</v>
      </c>
      <c r="BJ140" s="279">
        <f t="shared" si="135"/>
        <v>0</v>
      </c>
      <c r="BK140" s="279">
        <f t="shared" si="135"/>
        <v>0</v>
      </c>
      <c r="BL140" s="279">
        <f t="shared" si="135"/>
        <v>0</v>
      </c>
      <c r="BM140" s="279">
        <f t="shared" si="135"/>
        <v>0</v>
      </c>
      <c r="BN140" s="279">
        <f t="shared" si="135"/>
        <v>0</v>
      </c>
      <c r="BO140" s="279">
        <f t="shared" si="135"/>
        <v>0</v>
      </c>
      <c r="BP140" s="279">
        <f t="shared" si="135"/>
        <v>0</v>
      </c>
      <c r="BQ140" s="279">
        <f t="shared" si="135"/>
        <v>0</v>
      </c>
      <c r="BR140" s="280">
        <f t="shared" si="135"/>
        <v>0</v>
      </c>
    </row>
    <row r="141" spans="1:70" ht="15" thickBot="1" x14ac:dyDescent="0.4">
      <c r="A141" s="3"/>
      <c r="B141" s="28" t="s">
        <v>46</v>
      </c>
      <c r="C141" s="116">
        <v>6051</v>
      </c>
      <c r="D141" s="114">
        <v>6441</v>
      </c>
      <c r="E141" s="114">
        <v>7071</v>
      </c>
      <c r="F141" s="114">
        <v>8123</v>
      </c>
      <c r="G141" s="114">
        <v>7950</v>
      </c>
      <c r="H141" s="114">
        <v>7058</v>
      </c>
      <c r="I141" s="114">
        <v>6944</v>
      </c>
      <c r="J141" s="114">
        <v>7507</v>
      </c>
      <c r="K141" s="114">
        <v>8522</v>
      </c>
      <c r="L141" s="114">
        <v>7768</v>
      </c>
      <c r="M141" s="114">
        <v>5848</v>
      </c>
      <c r="N141" s="117">
        <v>5436</v>
      </c>
      <c r="O141" s="282">
        <v>5276</v>
      </c>
      <c r="P141" s="282">
        <v>4910</v>
      </c>
      <c r="Q141" s="282">
        <f t="shared" ref="Q141:AV141" si="136">SUM(Q136:Q140)</f>
        <v>2795</v>
      </c>
      <c r="R141" s="282">
        <f t="shared" si="136"/>
        <v>2851</v>
      </c>
      <c r="S141" s="282">
        <f t="shared" si="136"/>
        <v>3022</v>
      </c>
      <c r="T141" s="282">
        <f t="shared" si="136"/>
        <v>4449</v>
      </c>
      <c r="U141" s="315">
        <f t="shared" si="136"/>
        <v>5677</v>
      </c>
      <c r="V141" s="315">
        <f t="shared" si="136"/>
        <v>6536</v>
      </c>
      <c r="W141" s="315">
        <f t="shared" si="136"/>
        <v>8423</v>
      </c>
      <c r="X141" s="315">
        <f t="shared" si="136"/>
        <v>7164</v>
      </c>
      <c r="Y141" s="281">
        <f t="shared" si="136"/>
        <v>6081</v>
      </c>
      <c r="Z141" s="315">
        <f t="shared" si="136"/>
        <v>5692</v>
      </c>
      <c r="AA141" s="315">
        <f t="shared" si="136"/>
        <v>5550</v>
      </c>
      <c r="AB141" s="315">
        <f t="shared" si="136"/>
        <v>6693</v>
      </c>
      <c r="AC141" s="315">
        <f t="shared" si="136"/>
        <v>9098</v>
      </c>
      <c r="AD141" s="315">
        <f t="shared" si="136"/>
        <v>11833</v>
      </c>
      <c r="AE141" s="315">
        <f t="shared" si="136"/>
        <v>13644</v>
      </c>
      <c r="AF141" s="438">
        <f t="shared" si="136"/>
        <v>17003</v>
      </c>
      <c r="AG141" s="438">
        <f t="shared" si="136"/>
        <v>18971</v>
      </c>
      <c r="AH141" s="438">
        <f t="shared" si="136"/>
        <v>19183</v>
      </c>
      <c r="AI141" s="438">
        <f t="shared" si="136"/>
        <v>18324</v>
      </c>
      <c r="AJ141" s="438">
        <f t="shared" si="136"/>
        <v>16403</v>
      </c>
      <c r="AK141" s="226">
        <f t="shared" si="136"/>
        <v>14759</v>
      </c>
      <c r="AL141" s="438">
        <f t="shared" si="136"/>
        <v>14589</v>
      </c>
      <c r="AM141" s="438">
        <f t="shared" si="136"/>
        <v>14973</v>
      </c>
      <c r="AN141" s="438">
        <f t="shared" si="136"/>
        <v>14812</v>
      </c>
      <c r="AO141" s="438">
        <f t="shared" si="136"/>
        <v>13916</v>
      </c>
      <c r="AP141" s="438">
        <f t="shared" si="136"/>
        <v>15050</v>
      </c>
      <c r="AQ141" s="438">
        <f t="shared" si="136"/>
        <v>17297</v>
      </c>
      <c r="AR141" s="438">
        <f t="shared" si="136"/>
        <v>16925</v>
      </c>
      <c r="AS141" s="438">
        <f t="shared" si="136"/>
        <v>18089</v>
      </c>
      <c r="AT141" s="438">
        <f t="shared" si="136"/>
        <v>18597</v>
      </c>
      <c r="AU141" s="438">
        <f t="shared" si="136"/>
        <v>17501</v>
      </c>
      <c r="AV141" s="438">
        <f t="shared" si="136"/>
        <v>14123</v>
      </c>
      <c r="AW141" s="281"/>
      <c r="AX141" s="281"/>
      <c r="AY141" s="281"/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112">
        <f t="shared" si="135"/>
        <v>-775</v>
      </c>
      <c r="BJ141" s="114">
        <f t="shared" si="135"/>
        <v>-1531</v>
      </c>
      <c r="BK141" s="114">
        <f t="shared" si="135"/>
        <v>-4276</v>
      </c>
      <c r="BL141" s="114">
        <f t="shared" si="135"/>
        <v>-5272</v>
      </c>
      <c r="BM141" s="114">
        <f t="shared" si="135"/>
        <v>-4928</v>
      </c>
      <c r="BN141" s="114">
        <f t="shared" si="135"/>
        <v>-2609</v>
      </c>
      <c r="BO141" s="114">
        <f t="shared" si="135"/>
        <v>-1267</v>
      </c>
      <c r="BP141" s="114">
        <f t="shared" si="135"/>
        <v>-971</v>
      </c>
      <c r="BQ141" s="114">
        <f t="shared" si="135"/>
        <v>-99</v>
      </c>
      <c r="BR141" s="115">
        <f t="shared" si="135"/>
        <v>-604</v>
      </c>
    </row>
    <row r="142" spans="1:70" ht="15" thickTop="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98"/>
      <c r="AF142" s="447"/>
      <c r="AG142" s="447"/>
      <c r="AH142" s="447"/>
      <c r="AI142" s="447"/>
      <c r="AJ142" s="303"/>
      <c r="AK142" s="500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60"/>
      <c r="AA143" s="260"/>
      <c r="AB143" s="260"/>
      <c r="AC143" s="260"/>
      <c r="AD143" s="260"/>
      <c r="AE143" s="260">
        <v>466</v>
      </c>
      <c r="AF143" s="448">
        <v>779</v>
      </c>
      <c r="AG143" s="448">
        <v>1389</v>
      </c>
      <c r="AH143" s="448">
        <v>876</v>
      </c>
      <c r="AI143" s="448">
        <v>551</v>
      </c>
      <c r="AJ143" s="448">
        <v>429</v>
      </c>
      <c r="AK143" s="501">
        <v>159</v>
      </c>
      <c r="AL143" s="448">
        <v>355</v>
      </c>
      <c r="AM143" s="448">
        <v>1112</v>
      </c>
      <c r="AN143" s="448">
        <v>1396</v>
      </c>
      <c r="AO143" s="448">
        <v>866</v>
      </c>
      <c r="AP143" s="448">
        <v>1161</v>
      </c>
      <c r="AQ143" s="448">
        <v>1123</v>
      </c>
      <c r="AR143" s="448">
        <v>1799</v>
      </c>
      <c r="AS143" s="448">
        <v>2065</v>
      </c>
      <c r="AT143" s="448">
        <v>1936</v>
      </c>
      <c r="AU143" s="448">
        <v>975</v>
      </c>
      <c r="AV143" s="448">
        <v>191</v>
      </c>
      <c r="AW143" s="441"/>
      <c r="AX143" s="260"/>
      <c r="AY143" s="260"/>
      <c r="AZ143" s="260"/>
      <c r="BA143" s="260"/>
      <c r="BB143" s="260"/>
      <c r="BC143" s="260"/>
      <c r="BD143" s="260"/>
      <c r="BE143" s="260"/>
      <c r="BF143" s="260"/>
      <c r="BG143" s="260"/>
      <c r="BH143" s="260"/>
      <c r="BI143" s="108">
        <f t="shared" ref="BI143:BI148" si="137">O143-C143</f>
        <v>0</v>
      </c>
      <c r="BJ143" s="42">
        <f t="shared" ref="BJ143:BJ148" si="138">P143-D143</f>
        <v>0</v>
      </c>
      <c r="BK143" s="42">
        <f t="shared" ref="BK143:BK148" si="139">Q143-E143</f>
        <v>0</v>
      </c>
      <c r="BL143" s="42">
        <f t="shared" ref="BL143:BL148" si="140">R143-F143</f>
        <v>0</v>
      </c>
      <c r="BM143" s="42">
        <f t="shared" ref="BM143:BM148" si="141">S143-G143</f>
        <v>0</v>
      </c>
      <c r="BN143" s="42">
        <f t="shared" ref="BN143:BN148" si="142">T143-H143</f>
        <v>0</v>
      </c>
      <c r="BO143" s="42">
        <f t="shared" ref="BO143:BO148" si="143">U143-I143</f>
        <v>0</v>
      </c>
      <c r="BP143" s="42">
        <f t="shared" ref="BP143:BP148" si="144">V143-J143</f>
        <v>0</v>
      </c>
      <c r="BQ143" s="42">
        <f t="shared" ref="BQ143:BQ148" si="145">W143-K143</f>
        <v>0</v>
      </c>
      <c r="BR143" s="109">
        <f t="shared" ref="BR143:BR148" si="146">X143-L143</f>
        <v>0</v>
      </c>
    </row>
    <row r="144" spans="1:70" x14ac:dyDescent="0.3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26</v>
      </c>
      <c r="AF144" s="448">
        <v>424</v>
      </c>
      <c r="AG144" s="448">
        <v>659</v>
      </c>
      <c r="AH144" s="448">
        <v>367</v>
      </c>
      <c r="AI144" s="448">
        <v>163</v>
      </c>
      <c r="AJ144" s="448">
        <v>14</v>
      </c>
      <c r="AK144" s="501">
        <v>5</v>
      </c>
      <c r="AL144" s="448">
        <v>5</v>
      </c>
      <c r="AM144" s="448">
        <v>8</v>
      </c>
      <c r="AN144" s="448">
        <v>22</v>
      </c>
      <c r="AO144" s="448">
        <v>1253</v>
      </c>
      <c r="AP144" s="448">
        <v>597</v>
      </c>
      <c r="AQ144" s="448">
        <v>494</v>
      </c>
      <c r="AR144" s="448">
        <v>751</v>
      </c>
      <c r="AS144" s="448">
        <v>838</v>
      </c>
      <c r="AT144" s="448">
        <v>842</v>
      </c>
      <c r="AU144" s="448">
        <v>388</v>
      </c>
      <c r="AV144" s="448">
        <v>15</v>
      </c>
      <c r="AW144" s="441"/>
      <c r="AX144" s="260"/>
      <c r="AY144" s="260"/>
      <c r="AZ144" s="260"/>
      <c r="BA144" s="260"/>
      <c r="BB144" s="260"/>
      <c r="BC144" s="260"/>
      <c r="BD144" s="260"/>
      <c r="BE144" s="260"/>
      <c r="BF144" s="260"/>
      <c r="BG144" s="260"/>
      <c r="BH144" s="260"/>
      <c r="BI144" s="108">
        <f t="shared" si="137"/>
        <v>0</v>
      </c>
      <c r="BJ144" s="42">
        <f t="shared" si="138"/>
        <v>0</v>
      </c>
      <c r="BK144" s="42">
        <f t="shared" si="139"/>
        <v>0</v>
      </c>
      <c r="BL144" s="42">
        <f t="shared" si="140"/>
        <v>0</v>
      </c>
      <c r="BM144" s="42">
        <f t="shared" si="141"/>
        <v>0</v>
      </c>
      <c r="BN144" s="42">
        <f t="shared" si="142"/>
        <v>0</v>
      </c>
      <c r="BO144" s="42">
        <f t="shared" si="143"/>
        <v>0</v>
      </c>
      <c r="BP144" s="42">
        <f t="shared" si="144"/>
        <v>0</v>
      </c>
      <c r="BQ144" s="42">
        <f t="shared" si="145"/>
        <v>0</v>
      </c>
      <c r="BR144" s="109">
        <f t="shared" si="146"/>
        <v>0</v>
      </c>
    </row>
    <row r="145" spans="1:70" x14ac:dyDescent="0.3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40</v>
      </c>
      <c r="AF145" s="448">
        <v>35</v>
      </c>
      <c r="AG145" s="448">
        <v>26</v>
      </c>
      <c r="AH145" s="448">
        <v>16</v>
      </c>
      <c r="AI145" s="448">
        <v>51</v>
      </c>
      <c r="AJ145" s="448">
        <v>34</v>
      </c>
      <c r="AK145" s="501">
        <v>41</v>
      </c>
      <c r="AL145" s="448">
        <v>39</v>
      </c>
      <c r="AM145" s="448">
        <v>59</v>
      </c>
      <c r="AN145" s="448">
        <v>36</v>
      </c>
      <c r="AO145" s="448">
        <v>21</v>
      </c>
      <c r="AP145" s="448">
        <v>49</v>
      </c>
      <c r="AQ145" s="448">
        <v>32</v>
      </c>
      <c r="AR145" s="448">
        <v>35</v>
      </c>
      <c r="AS145" s="448">
        <v>18</v>
      </c>
      <c r="AT145" s="448">
        <v>29</v>
      </c>
      <c r="AU145" s="448">
        <v>60</v>
      </c>
      <c r="AV145" s="448">
        <v>53</v>
      </c>
      <c r="AW145" s="441"/>
      <c r="AX145" s="260"/>
      <c r="AY145" s="260"/>
      <c r="AZ145" s="260"/>
      <c r="BA145" s="260"/>
      <c r="BB145" s="260"/>
      <c r="BC145" s="260"/>
      <c r="BD145" s="260"/>
      <c r="BE145" s="260"/>
      <c r="BF145" s="260"/>
      <c r="BG145" s="260"/>
      <c r="BH145" s="260"/>
      <c r="BI145" s="108">
        <f t="shared" si="137"/>
        <v>0</v>
      </c>
      <c r="BJ145" s="42">
        <f t="shared" si="138"/>
        <v>0</v>
      </c>
      <c r="BK145" s="42">
        <f t="shared" si="139"/>
        <v>0</v>
      </c>
      <c r="BL145" s="42">
        <f t="shared" si="140"/>
        <v>0</v>
      </c>
      <c r="BM145" s="42">
        <f t="shared" si="141"/>
        <v>0</v>
      </c>
      <c r="BN145" s="42">
        <f t="shared" si="142"/>
        <v>0</v>
      </c>
      <c r="BO145" s="42">
        <f t="shared" si="143"/>
        <v>0</v>
      </c>
      <c r="BP145" s="42">
        <f t="shared" si="144"/>
        <v>0</v>
      </c>
      <c r="BQ145" s="42">
        <f t="shared" si="145"/>
        <v>0</v>
      </c>
      <c r="BR145" s="109">
        <f t="shared" si="146"/>
        <v>0</v>
      </c>
    </row>
    <row r="146" spans="1:70" x14ac:dyDescent="0.3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60"/>
      <c r="AA146" s="260"/>
      <c r="AB146" s="260"/>
      <c r="AC146" s="260"/>
      <c r="AD146" s="260"/>
      <c r="AE146" s="260">
        <v>0</v>
      </c>
      <c r="AF146" s="448">
        <v>0</v>
      </c>
      <c r="AG146" s="448">
        <v>0</v>
      </c>
      <c r="AH146" s="448">
        <v>0</v>
      </c>
      <c r="AI146" s="448">
        <v>0</v>
      </c>
      <c r="AJ146" s="448">
        <v>0</v>
      </c>
      <c r="AK146" s="501">
        <v>0</v>
      </c>
      <c r="AL146" s="448">
        <v>0</v>
      </c>
      <c r="AM146" s="448">
        <v>0</v>
      </c>
      <c r="AN146" s="448">
        <v>0</v>
      </c>
      <c r="AO146" s="448">
        <v>0</v>
      </c>
      <c r="AP146" s="448">
        <v>0</v>
      </c>
      <c r="AQ146" s="448">
        <v>0</v>
      </c>
      <c r="AR146" s="448">
        <v>0</v>
      </c>
      <c r="AS146" s="448">
        <v>0</v>
      </c>
      <c r="AT146" s="448">
        <v>0</v>
      </c>
      <c r="AU146" s="448">
        <v>0</v>
      </c>
      <c r="AV146" s="448">
        <v>0</v>
      </c>
      <c r="AW146" s="441"/>
      <c r="AX146" s="260"/>
      <c r="AY146" s="260"/>
      <c r="AZ146" s="260"/>
      <c r="BA146" s="260"/>
      <c r="BB146" s="260"/>
      <c r="BC146" s="260"/>
      <c r="BD146" s="260"/>
      <c r="BE146" s="260"/>
      <c r="BF146" s="260"/>
      <c r="BG146" s="260"/>
      <c r="BH146" s="260"/>
      <c r="BI146" s="108">
        <f t="shared" si="137"/>
        <v>0</v>
      </c>
      <c r="BJ146" s="42">
        <f t="shared" si="138"/>
        <v>0</v>
      </c>
      <c r="BK146" s="42">
        <f t="shared" si="139"/>
        <v>0</v>
      </c>
      <c r="BL146" s="42">
        <f t="shared" si="140"/>
        <v>0</v>
      </c>
      <c r="BM146" s="42">
        <f t="shared" si="141"/>
        <v>0</v>
      </c>
      <c r="BN146" s="42">
        <f t="shared" si="142"/>
        <v>0</v>
      </c>
      <c r="BO146" s="42">
        <f t="shared" si="143"/>
        <v>0</v>
      </c>
      <c r="BP146" s="42">
        <f t="shared" si="144"/>
        <v>0</v>
      </c>
      <c r="BQ146" s="42">
        <f t="shared" si="145"/>
        <v>0</v>
      </c>
      <c r="BR146" s="109">
        <f t="shared" si="146"/>
        <v>0</v>
      </c>
    </row>
    <row r="147" spans="1:70" ht="15" thickBot="1" x14ac:dyDescent="0.4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303">
        <v>0</v>
      </c>
      <c r="AF147" s="449">
        <v>0</v>
      </c>
      <c r="AG147" s="450">
        <v>0</v>
      </c>
      <c r="AH147" s="450">
        <v>0</v>
      </c>
      <c r="AI147" s="450">
        <v>0</v>
      </c>
      <c r="AJ147" s="450">
        <v>0</v>
      </c>
      <c r="AK147" s="502">
        <v>0</v>
      </c>
      <c r="AL147" s="450">
        <v>0</v>
      </c>
      <c r="AM147" s="450">
        <v>0</v>
      </c>
      <c r="AN147" s="450">
        <v>0</v>
      </c>
      <c r="AO147" s="450">
        <v>0</v>
      </c>
      <c r="AP147" s="450">
        <v>0</v>
      </c>
      <c r="AQ147" s="450">
        <v>0</v>
      </c>
      <c r="AR147" s="450">
        <v>0</v>
      </c>
      <c r="AS147" s="450">
        <v>0</v>
      </c>
      <c r="AT147" s="450">
        <v>0</v>
      </c>
      <c r="AU147" s="450">
        <v>0</v>
      </c>
      <c r="AV147" s="450">
        <v>0</v>
      </c>
      <c r="AW147" s="478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37"/>
        <v>0</v>
      </c>
      <c r="BJ147" s="279">
        <f t="shared" si="138"/>
        <v>0</v>
      </c>
      <c r="BK147" s="279">
        <f t="shared" si="139"/>
        <v>0</v>
      </c>
      <c r="BL147" s="279">
        <f t="shared" si="140"/>
        <v>0</v>
      </c>
      <c r="BM147" s="279">
        <f t="shared" si="141"/>
        <v>0</v>
      </c>
      <c r="BN147" s="279">
        <f t="shared" si="142"/>
        <v>0</v>
      </c>
      <c r="BO147" s="279">
        <f t="shared" si="143"/>
        <v>0</v>
      </c>
      <c r="BP147" s="279">
        <f t="shared" si="144"/>
        <v>0</v>
      </c>
      <c r="BQ147" s="279">
        <f t="shared" si="145"/>
        <v>0</v>
      </c>
      <c r="BR147" s="280">
        <f t="shared" si="146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532</v>
      </c>
      <c r="AF148" s="438">
        <v>1238</v>
      </c>
      <c r="AG148" s="315">
        <v>2074</v>
      </c>
      <c r="AH148" s="315">
        <f>SUM(AH143:AH147)</f>
        <v>1259</v>
      </c>
      <c r="AI148" s="315">
        <f>SUM(AI143:AI147)</f>
        <v>765</v>
      </c>
      <c r="AJ148" s="315">
        <v>477</v>
      </c>
      <c r="AK148" s="226">
        <v>205</v>
      </c>
      <c r="AL148" s="315">
        <v>399</v>
      </c>
      <c r="AM148" s="315">
        <v>1179</v>
      </c>
      <c r="AN148" s="315">
        <v>1454</v>
      </c>
      <c r="AO148" s="315">
        <v>2140</v>
      </c>
      <c r="AP148" s="315">
        <v>1807</v>
      </c>
      <c r="AQ148" s="315">
        <v>1649</v>
      </c>
      <c r="AR148" s="315">
        <v>2585</v>
      </c>
      <c r="AS148" s="315">
        <v>2921</v>
      </c>
      <c r="AT148" s="315">
        <v>2807</v>
      </c>
      <c r="AU148" s="315">
        <v>1423</v>
      </c>
      <c r="AV148" s="315">
        <v>259</v>
      </c>
      <c r="AW148" s="116"/>
      <c r="AX148" s="304"/>
      <c r="AY148" s="304"/>
      <c r="AZ148" s="304"/>
      <c r="BA148" s="304"/>
      <c r="BB148" s="304"/>
      <c r="BC148" s="304"/>
      <c r="BD148" s="304"/>
      <c r="BE148" s="304"/>
      <c r="BF148" s="304"/>
      <c r="BG148" s="304"/>
      <c r="BH148" s="304"/>
      <c r="BI148" s="112">
        <f t="shared" si="137"/>
        <v>0</v>
      </c>
      <c r="BJ148" s="114">
        <f t="shared" si="138"/>
        <v>0</v>
      </c>
      <c r="BK148" s="114">
        <f t="shared" si="139"/>
        <v>0</v>
      </c>
      <c r="BL148" s="114">
        <f t="shared" si="140"/>
        <v>0</v>
      </c>
      <c r="BM148" s="114">
        <f t="shared" si="141"/>
        <v>0</v>
      </c>
      <c r="BN148" s="114">
        <f t="shared" si="142"/>
        <v>0</v>
      </c>
      <c r="BO148" s="114">
        <f t="shared" si="143"/>
        <v>0</v>
      </c>
      <c r="BP148" s="114">
        <f t="shared" si="144"/>
        <v>0</v>
      </c>
      <c r="BQ148" s="114">
        <f t="shared" si="145"/>
        <v>0</v>
      </c>
      <c r="BR148" s="115">
        <f t="shared" si="146"/>
        <v>0</v>
      </c>
    </row>
    <row r="149" spans="1:70" ht="15" thickTop="1" x14ac:dyDescent="0.3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  <c r="BR149" s="332"/>
    </row>
    <row r="150" spans="1:70" x14ac:dyDescent="0.35">
      <c r="A150" s="3"/>
      <c r="B150" s="436"/>
      <c r="C150" s="332"/>
      <c r="D150" s="332"/>
      <c r="E150" s="332"/>
      <c r="F150" s="332"/>
      <c r="G150" s="332"/>
      <c r="H150" s="332"/>
      <c r="I150" s="332"/>
      <c r="J150" s="332"/>
      <c r="K150" s="332"/>
      <c r="L150" s="332"/>
      <c r="M150" s="332"/>
      <c r="N150" s="332"/>
      <c r="O150" s="332"/>
      <c r="P150" s="332"/>
      <c r="Q150" s="332"/>
      <c r="R150" s="332"/>
      <c r="S150" s="332"/>
      <c r="T150" s="332"/>
      <c r="U150" s="332"/>
      <c r="V150" s="332"/>
      <c r="W150" s="332"/>
      <c r="X150" s="332"/>
      <c r="Y150" s="332"/>
      <c r="Z150" s="332"/>
      <c r="AA150" s="332"/>
      <c r="AB150" s="332"/>
      <c r="AC150" s="332"/>
      <c r="AD150" s="332"/>
      <c r="AE150" s="332"/>
      <c r="AF150" s="332"/>
      <c r="AG150" s="332"/>
      <c r="AH150" s="332"/>
      <c r="AI150" s="332"/>
      <c r="AJ150" s="332"/>
      <c r="AK150" s="332"/>
      <c r="AL150" s="332"/>
      <c r="AM150" s="332"/>
      <c r="AN150" s="332"/>
      <c r="AO150" s="332"/>
      <c r="AP150" s="332"/>
      <c r="AQ150" s="332"/>
      <c r="AR150" s="332"/>
      <c r="AS150" s="332"/>
      <c r="AT150" s="332"/>
      <c r="AU150" s="332"/>
      <c r="AV150" s="332"/>
      <c r="BI150" s="332"/>
      <c r="BJ150" s="332"/>
      <c r="BK150" s="332"/>
      <c r="BL150" s="332"/>
      <c r="BM150" s="332"/>
      <c r="BN150" s="332"/>
      <c r="BO150" s="332"/>
      <c r="BP150" s="332"/>
      <c r="BQ150" s="332"/>
      <c r="BR150" s="332"/>
    </row>
    <row r="151" spans="1:70" x14ac:dyDescent="0.35">
      <c r="A151" s="3"/>
      <c r="B151" s="436"/>
      <c r="C151" s="332"/>
      <c r="D151" s="332"/>
      <c r="E151" s="332"/>
      <c r="F151" s="332"/>
      <c r="G151" s="332"/>
      <c r="H151" s="332"/>
      <c r="I151" s="332"/>
      <c r="J151" s="332"/>
      <c r="K151" s="332"/>
      <c r="L151" s="332"/>
      <c r="M151" s="332"/>
      <c r="N151" s="332"/>
      <c r="O151" s="332"/>
      <c r="P151" s="332"/>
      <c r="Q151" s="332"/>
      <c r="R151" s="332"/>
      <c r="S151" s="332"/>
      <c r="T151" s="332"/>
      <c r="U151" s="332"/>
      <c r="V151" s="332"/>
      <c r="W151" s="332"/>
      <c r="X151" s="332"/>
      <c r="Y151" s="332"/>
      <c r="Z151" s="332"/>
      <c r="AA151" s="332"/>
      <c r="AB151" s="332"/>
      <c r="AC151" s="332"/>
      <c r="AD151" s="332"/>
      <c r="AE151" s="332"/>
      <c r="AF151" s="332"/>
      <c r="AG151" s="332"/>
      <c r="AH151" s="332"/>
      <c r="AI151" s="332"/>
      <c r="AJ151" s="332"/>
      <c r="AK151" s="332"/>
      <c r="AL151" s="332"/>
      <c r="AM151" s="332"/>
      <c r="AN151" s="332"/>
      <c r="AO151" s="332"/>
      <c r="AP151" s="332"/>
      <c r="AQ151" s="332"/>
      <c r="AR151" s="332"/>
      <c r="AS151" s="332"/>
      <c r="AT151" s="332"/>
      <c r="AU151" s="332"/>
      <c r="AV151" s="332"/>
      <c r="BI151" s="332"/>
      <c r="BJ151" s="332"/>
      <c r="BK151" s="332"/>
      <c r="BL151" s="332"/>
      <c r="BM151" s="332"/>
      <c r="BN151" s="332"/>
      <c r="BO151" s="332"/>
      <c r="BP151" s="332"/>
      <c r="BQ151" s="332"/>
      <c r="BR151" s="332"/>
    </row>
    <row r="153" spans="1:70" x14ac:dyDescent="0.35">
      <c r="B153" s="1" t="s">
        <v>27</v>
      </c>
    </row>
    <row r="154" spans="1:70" x14ac:dyDescent="0.35">
      <c r="B154" s="12" t="s">
        <v>28</v>
      </c>
    </row>
    <row r="157" spans="1:70" x14ac:dyDescent="0.35">
      <c r="B157" s="26" t="s">
        <v>26</v>
      </c>
    </row>
    <row r="158" spans="1:70" x14ac:dyDescent="0.35">
      <c r="B158" t="s">
        <v>29</v>
      </c>
    </row>
    <row r="159" spans="1:70" x14ac:dyDescent="0.35">
      <c r="B159" t="s">
        <v>30</v>
      </c>
    </row>
    <row r="160" spans="1:70" x14ac:dyDescent="0.35">
      <c r="B160" t="s">
        <v>31</v>
      </c>
    </row>
    <row r="161" spans="2:2" x14ac:dyDescent="0.35">
      <c r="B161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Q9" activePane="bottomRight" state="frozen"/>
      <selection pane="topRight" activeCell="C1" sqref="C1"/>
      <selection pane="bottomLeft" activeCell="A9" sqref="A9"/>
      <selection pane="bottomRight" activeCell="AX110" sqref="AX110"/>
    </sheetView>
  </sheetViews>
  <sheetFormatPr defaultColWidth="9.26953125" defaultRowHeight="14.5" x14ac:dyDescent="0.35"/>
  <cols>
    <col min="1" max="1" width="5.7265625" customWidth="1"/>
    <col min="2" max="2" width="54.54296875" customWidth="1"/>
    <col min="3" max="6" width="14.81640625" bestFit="1" customWidth="1"/>
    <col min="7" max="7" width="14.453125" bestFit="1" customWidth="1"/>
    <col min="8" max="8" width="14.81640625" bestFit="1" customWidth="1"/>
    <col min="9" max="11" width="14.453125" bestFit="1" customWidth="1"/>
    <col min="12" max="12" width="14.81640625" bestFit="1" customWidth="1"/>
    <col min="13" max="13" width="14.453125" bestFit="1" customWidth="1"/>
    <col min="14" max="14" width="14.81640625" bestFit="1" customWidth="1"/>
    <col min="15" max="15" width="14.453125" bestFit="1" customWidth="1"/>
    <col min="16" max="16" width="16.26953125" bestFit="1" customWidth="1"/>
    <col min="17" max="18" width="14.81640625" bestFit="1" customWidth="1"/>
    <col min="19" max="19" width="14.453125" bestFit="1" customWidth="1"/>
    <col min="20" max="20" width="18.54296875" customWidth="1"/>
    <col min="21" max="23" width="18.1796875" customWidth="1"/>
    <col min="24" max="24" width="14.26953125" bestFit="1" customWidth="1"/>
    <col min="25" max="26" width="14.26953125" customWidth="1"/>
    <col min="27" max="27" width="14.81640625" bestFit="1" customWidth="1"/>
    <col min="28" max="28" width="14.81640625" customWidth="1"/>
    <col min="29" max="29" width="14.81640625" hidden="1" customWidth="1"/>
    <col min="30" max="38" width="14.81640625" customWidth="1"/>
    <col min="39" max="39" width="15.7265625" bestFit="1" customWidth="1"/>
    <col min="40" max="60" width="14.81640625" customWidth="1"/>
    <col min="61" max="61" width="13.81640625" bestFit="1" customWidth="1"/>
    <col min="62" max="62" width="15.7265625" bestFit="1" customWidth="1"/>
    <col min="63" max="64" width="14.81640625" bestFit="1" customWidth="1"/>
    <col min="65" max="65" width="14.453125" bestFit="1" customWidth="1"/>
    <col min="66" max="66" width="14.81640625" bestFit="1" customWidth="1"/>
    <col min="67" max="67" width="14.453125" bestFit="1" customWidth="1"/>
    <col min="68" max="69" width="14.453125" customWidth="1"/>
    <col min="70" max="70" width="14.453125" bestFit="1" customWidth="1"/>
    <col min="71" max="71" width="10.81640625" customWidth="1"/>
    <col min="72" max="72" width="45.7265625" bestFit="1" customWidth="1"/>
  </cols>
  <sheetData>
    <row r="1" spans="1:70" ht="15.5" thickTop="1" thickBot="1" x14ac:dyDescent="0.4">
      <c r="B1" s="540" t="s">
        <v>19</v>
      </c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541"/>
      <c r="AT1" s="541"/>
      <c r="AU1" s="541"/>
      <c r="AV1" s="541"/>
      <c r="AW1" s="541"/>
      <c r="AX1" s="541"/>
      <c r="AY1" s="541"/>
      <c r="AZ1" s="541"/>
      <c r="BA1" s="541"/>
      <c r="BB1" s="541"/>
      <c r="BC1" s="541"/>
      <c r="BD1" s="541"/>
      <c r="BE1" s="541"/>
      <c r="BF1" s="541"/>
      <c r="BG1" s="541"/>
      <c r="BH1" s="541"/>
      <c r="BI1" s="541"/>
      <c r="BJ1" s="541"/>
      <c r="BK1" s="30"/>
      <c r="BL1" s="30"/>
      <c r="BM1" s="30"/>
      <c r="BN1" s="30"/>
      <c r="BO1" s="31"/>
      <c r="BP1" s="31"/>
      <c r="BQ1" s="31"/>
      <c r="BR1" s="31"/>
    </row>
    <row r="2" spans="1:70" ht="27.65" customHeight="1" thickTop="1" thickBot="1" x14ac:dyDescent="0.4">
      <c r="B2" s="4" t="s">
        <v>0</v>
      </c>
      <c r="C2" s="542" t="s">
        <v>54</v>
      </c>
      <c r="D2" s="543"/>
      <c r="E2" s="543"/>
      <c r="F2" s="543"/>
      <c r="G2" s="543"/>
      <c r="H2" s="543"/>
      <c r="I2" s="543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5" customHeight="1" thickTop="1" thickBot="1" x14ac:dyDescent="0.4">
      <c r="B3" s="4" t="s">
        <v>1</v>
      </c>
      <c r="C3" s="542" t="s">
        <v>66</v>
      </c>
      <c r="D3" s="543"/>
      <c r="E3" s="543"/>
      <c r="F3" s="543"/>
      <c r="G3" s="543"/>
      <c r="H3" s="543"/>
      <c r="I3" s="54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5" customHeight="1" thickTop="1" thickBot="1" x14ac:dyDescent="0.4">
      <c r="B4" s="4" t="s">
        <v>2</v>
      </c>
      <c r="C4" s="544" t="s">
        <v>69</v>
      </c>
      <c r="D4" s="545"/>
      <c r="E4" s="545"/>
      <c r="F4" s="545"/>
      <c r="G4" s="545"/>
      <c r="H4" s="545"/>
      <c r="I4" s="54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" thickTop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29"/>
      <c r="AP5" s="529"/>
      <c r="AQ5" s="529"/>
      <c r="AR5" s="529"/>
      <c r="AS5" s="529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296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344"/>
      <c r="AK7" s="296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9"/>
      <c r="BP7" s="19"/>
      <c r="BQ7" s="19"/>
      <c r="BR7" s="19"/>
    </row>
    <row r="8" spans="1:70" ht="15" thickBot="1" x14ac:dyDescent="0.4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7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261" t="s">
        <v>13</v>
      </c>
      <c r="BP8" s="261" t="s">
        <v>4</v>
      </c>
      <c r="BQ8" s="261" t="s">
        <v>5</v>
      </c>
      <c r="BR8" s="261" t="s">
        <v>6</v>
      </c>
    </row>
    <row r="9" spans="1:70" x14ac:dyDescent="0.3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346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35">
      <c r="A10" s="3"/>
      <c r="B10" s="27" t="s">
        <v>41</v>
      </c>
      <c r="C10" s="153">
        <v>238794</v>
      </c>
      <c r="D10" s="130">
        <v>238398</v>
      </c>
      <c r="E10" s="130">
        <v>238181</v>
      </c>
      <c r="F10" s="130">
        <v>238238</v>
      </c>
      <c r="G10" s="130">
        <v>238172</v>
      </c>
      <c r="H10" s="130">
        <v>237837</v>
      </c>
      <c r="I10" s="130">
        <v>238101</v>
      </c>
      <c r="J10" s="130">
        <v>239059</v>
      </c>
      <c r="K10" s="130">
        <v>239858</v>
      </c>
      <c r="L10" s="130">
        <v>241099</v>
      </c>
      <c r="M10" s="130">
        <v>242579</v>
      </c>
      <c r="N10" s="123">
        <v>242120</v>
      </c>
      <c r="O10" s="264">
        <v>241657</v>
      </c>
      <c r="P10" s="187">
        <v>241634</v>
      </c>
      <c r="Q10" s="130">
        <v>241654</v>
      </c>
      <c r="R10" s="130">
        <v>241415</v>
      </c>
      <c r="S10" s="130">
        <v>241382</v>
      </c>
      <c r="T10" s="234">
        <v>240317</v>
      </c>
      <c r="U10" s="123">
        <v>240158</v>
      </c>
      <c r="V10" s="124">
        <v>240376</v>
      </c>
      <c r="W10" s="124">
        <v>240752</v>
      </c>
      <c r="X10" s="109">
        <v>243424</v>
      </c>
      <c r="Y10" s="260">
        <v>242553</v>
      </c>
      <c r="Z10" s="260">
        <v>242635</v>
      </c>
      <c r="AA10" s="427">
        <v>242201</v>
      </c>
      <c r="AB10" s="427">
        <v>242260</v>
      </c>
      <c r="AC10" s="427">
        <v>241781</v>
      </c>
      <c r="AD10" s="234">
        <v>241375</v>
      </c>
      <c r="AE10" s="427">
        <v>241124</v>
      </c>
      <c r="AF10" s="234">
        <v>240015</v>
      </c>
      <c r="AG10" s="427">
        <v>240601</v>
      </c>
      <c r="AH10" s="427">
        <v>239761</v>
      </c>
      <c r="AI10" s="184">
        <v>244178</v>
      </c>
      <c r="AJ10" s="456">
        <v>243374</v>
      </c>
      <c r="AK10" s="423">
        <v>243308</v>
      </c>
      <c r="AL10" s="423">
        <v>243095</v>
      </c>
      <c r="AM10" s="423">
        <v>242517</v>
      </c>
      <c r="AN10" s="423">
        <v>243430</v>
      </c>
      <c r="AO10" s="423">
        <v>242533</v>
      </c>
      <c r="AP10" s="423">
        <v>241930</v>
      </c>
      <c r="AQ10" s="234">
        <v>241775</v>
      </c>
      <c r="AR10" s="423">
        <v>241336</v>
      </c>
      <c r="AS10" s="423">
        <v>241989</v>
      </c>
      <c r="AT10" s="423">
        <v>243565</v>
      </c>
      <c r="AU10" s="423">
        <v>243728</v>
      </c>
      <c r="AV10" s="423">
        <v>244204</v>
      </c>
      <c r="AW10" s="530"/>
      <c r="AX10" s="340"/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2863</v>
      </c>
      <c r="BJ10" s="125">
        <f t="shared" si="0"/>
        <v>3236</v>
      </c>
      <c r="BK10" s="125">
        <f t="shared" si="0"/>
        <v>3473</v>
      </c>
      <c r="BL10" s="125">
        <f t="shared" si="0"/>
        <v>3177</v>
      </c>
      <c r="BM10" s="125">
        <f t="shared" si="0"/>
        <v>3210</v>
      </c>
      <c r="BN10" s="125">
        <f t="shared" si="0"/>
        <v>2480</v>
      </c>
      <c r="BO10" s="125">
        <f t="shared" si="0"/>
        <v>2057</v>
      </c>
      <c r="BP10" s="125">
        <f t="shared" si="0"/>
        <v>1317</v>
      </c>
      <c r="BQ10" s="125">
        <f t="shared" si="0"/>
        <v>894</v>
      </c>
      <c r="BR10" s="161">
        <f t="shared" si="0"/>
        <v>2325</v>
      </c>
    </row>
    <row r="11" spans="1:70" x14ac:dyDescent="0.35">
      <c r="A11" s="3"/>
      <c r="B11" s="27" t="s">
        <v>42</v>
      </c>
      <c r="C11" s="153">
        <v>30538</v>
      </c>
      <c r="D11" s="130">
        <v>30778</v>
      </c>
      <c r="E11" s="130">
        <v>30882</v>
      </c>
      <c r="F11" s="130">
        <v>30675</v>
      </c>
      <c r="G11" s="130">
        <v>30432</v>
      </c>
      <c r="H11" s="130">
        <v>30264</v>
      </c>
      <c r="I11" s="130">
        <v>30011</v>
      </c>
      <c r="J11" s="130">
        <v>30173</v>
      </c>
      <c r="K11" s="130">
        <v>29940</v>
      </c>
      <c r="L11" s="130">
        <v>29049</v>
      </c>
      <c r="M11" s="130">
        <v>29036</v>
      </c>
      <c r="N11" s="123">
        <v>29560</v>
      </c>
      <c r="O11" s="264">
        <v>29801</v>
      </c>
      <c r="P11" s="187">
        <v>30012</v>
      </c>
      <c r="Q11" s="130">
        <v>29948</v>
      </c>
      <c r="R11" s="130">
        <v>30099</v>
      </c>
      <c r="S11" s="130">
        <v>29967</v>
      </c>
      <c r="T11" s="234">
        <v>30820</v>
      </c>
      <c r="U11" s="123">
        <v>30531</v>
      </c>
      <c r="V11" s="124">
        <v>30987</v>
      </c>
      <c r="W11" s="124">
        <v>29748</v>
      </c>
      <c r="X11" s="109">
        <v>30378</v>
      </c>
      <c r="Y11" s="260">
        <v>30336</v>
      </c>
      <c r="Z11" s="260">
        <v>30706</v>
      </c>
      <c r="AA11" s="427">
        <v>31070</v>
      </c>
      <c r="AB11" s="427">
        <v>31316</v>
      </c>
      <c r="AC11" s="427">
        <v>31504</v>
      </c>
      <c r="AD11" s="234">
        <v>31713</v>
      </c>
      <c r="AE11" s="427">
        <v>31876</v>
      </c>
      <c r="AF11" s="234">
        <v>31917</v>
      </c>
      <c r="AG11" s="427">
        <v>31978</v>
      </c>
      <c r="AH11" s="427">
        <v>30935</v>
      </c>
      <c r="AI11" s="184">
        <v>30932</v>
      </c>
      <c r="AJ11" s="456">
        <v>30999</v>
      </c>
      <c r="AK11" s="423">
        <v>31261</v>
      </c>
      <c r="AL11" s="423">
        <v>31569</v>
      </c>
      <c r="AM11" s="423">
        <v>31903</v>
      </c>
      <c r="AN11" s="423">
        <v>32197</v>
      </c>
      <c r="AO11" s="423">
        <v>32447</v>
      </c>
      <c r="AP11" s="423">
        <v>32932</v>
      </c>
      <c r="AQ11" s="234">
        <v>32951</v>
      </c>
      <c r="AR11" s="423">
        <v>32975</v>
      </c>
      <c r="AS11" s="423">
        <v>32979</v>
      </c>
      <c r="AT11" s="423">
        <v>32288</v>
      </c>
      <c r="AU11" s="423">
        <v>32431</v>
      </c>
      <c r="AV11" s="423">
        <v>32637</v>
      </c>
      <c r="AW11" s="53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-737</v>
      </c>
      <c r="BJ11" s="125">
        <f t="shared" si="0"/>
        <v>-766</v>
      </c>
      <c r="BK11" s="125">
        <f t="shared" si="0"/>
        <v>-934</v>
      </c>
      <c r="BL11" s="125">
        <f t="shared" si="0"/>
        <v>-576</v>
      </c>
      <c r="BM11" s="125">
        <f t="shared" si="0"/>
        <v>-465</v>
      </c>
      <c r="BN11" s="125">
        <f t="shared" si="0"/>
        <v>556</v>
      </c>
      <c r="BO11" s="125">
        <f t="shared" si="0"/>
        <v>520</v>
      </c>
      <c r="BP11" s="125">
        <f t="shared" si="0"/>
        <v>814</v>
      </c>
      <c r="BQ11" s="125">
        <f t="shared" si="0"/>
        <v>-192</v>
      </c>
      <c r="BR11" s="161">
        <f t="shared" si="0"/>
        <v>1329</v>
      </c>
    </row>
    <row r="12" spans="1:70" x14ac:dyDescent="0.35">
      <c r="A12" s="3"/>
      <c r="B12" s="27" t="s">
        <v>43</v>
      </c>
      <c r="C12" s="153">
        <v>24816</v>
      </c>
      <c r="D12" s="130">
        <v>24779</v>
      </c>
      <c r="E12" s="130">
        <v>24728</v>
      </c>
      <c r="F12" s="130">
        <v>24515</v>
      </c>
      <c r="G12" s="130">
        <v>24461</v>
      </c>
      <c r="H12" s="130">
        <v>24349</v>
      </c>
      <c r="I12" s="130">
        <v>24281</v>
      </c>
      <c r="J12" s="130">
        <v>24429</v>
      </c>
      <c r="K12" s="130">
        <v>24534</v>
      </c>
      <c r="L12" s="130">
        <v>24651</v>
      </c>
      <c r="M12" s="130">
        <v>24802</v>
      </c>
      <c r="N12" s="123">
        <v>24719</v>
      </c>
      <c r="O12" s="264">
        <v>24746</v>
      </c>
      <c r="P12" s="187">
        <v>24642</v>
      </c>
      <c r="Q12" s="130">
        <v>24619</v>
      </c>
      <c r="R12" s="130">
        <v>24514</v>
      </c>
      <c r="S12" s="130">
        <v>24508</v>
      </c>
      <c r="T12" s="234">
        <v>24425</v>
      </c>
      <c r="U12" s="123">
        <v>24421</v>
      </c>
      <c r="V12" s="124">
        <v>24477</v>
      </c>
      <c r="W12" s="124">
        <v>24389</v>
      </c>
      <c r="X12" s="109">
        <v>24713</v>
      </c>
      <c r="Y12" s="260">
        <v>24620</v>
      </c>
      <c r="Z12" s="260">
        <v>24680</v>
      </c>
      <c r="AA12" s="427">
        <v>24647</v>
      </c>
      <c r="AB12" s="427">
        <v>24630</v>
      </c>
      <c r="AC12" s="427">
        <v>24486</v>
      </c>
      <c r="AD12" s="234">
        <v>24544</v>
      </c>
      <c r="AE12" s="427">
        <v>24445</v>
      </c>
      <c r="AF12" s="234">
        <v>24362</v>
      </c>
      <c r="AG12" s="427">
        <v>24349</v>
      </c>
      <c r="AH12" s="427">
        <v>24299</v>
      </c>
      <c r="AI12" s="184">
        <v>24403</v>
      </c>
      <c r="AJ12" s="456">
        <v>24535</v>
      </c>
      <c r="AK12" s="423">
        <v>24654</v>
      </c>
      <c r="AL12" s="423">
        <v>24649</v>
      </c>
      <c r="AM12" s="423">
        <v>24618</v>
      </c>
      <c r="AN12" s="423">
        <v>24620</v>
      </c>
      <c r="AO12" s="423">
        <v>24503</v>
      </c>
      <c r="AP12" s="423">
        <v>24500</v>
      </c>
      <c r="AQ12" s="234">
        <v>24375</v>
      </c>
      <c r="AR12" s="423">
        <v>24466</v>
      </c>
      <c r="AS12" s="423">
        <v>24375</v>
      </c>
      <c r="AT12" s="423">
        <v>24422</v>
      </c>
      <c r="AU12" s="423">
        <v>24433</v>
      </c>
      <c r="AV12" s="423">
        <v>24632</v>
      </c>
      <c r="AW12" s="530"/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-70</v>
      </c>
      <c r="BJ12" s="125">
        <f t="shared" si="0"/>
        <v>-137</v>
      </c>
      <c r="BK12" s="125">
        <f t="shared" si="0"/>
        <v>-109</v>
      </c>
      <c r="BL12" s="125">
        <f t="shared" si="0"/>
        <v>-1</v>
      </c>
      <c r="BM12" s="125">
        <f t="shared" si="0"/>
        <v>47</v>
      </c>
      <c r="BN12" s="125">
        <f t="shared" si="0"/>
        <v>76</v>
      </c>
      <c r="BO12" s="125">
        <f t="shared" si="0"/>
        <v>140</v>
      </c>
      <c r="BP12" s="125">
        <f t="shared" si="0"/>
        <v>48</v>
      </c>
      <c r="BQ12" s="125">
        <f t="shared" si="0"/>
        <v>-145</v>
      </c>
      <c r="BR12" s="161">
        <f t="shared" si="0"/>
        <v>62</v>
      </c>
    </row>
    <row r="13" spans="1:70" x14ac:dyDescent="0.35">
      <c r="A13" s="3"/>
      <c r="B13" s="27" t="s">
        <v>44</v>
      </c>
      <c r="C13" s="153">
        <v>3885</v>
      </c>
      <c r="D13" s="130">
        <v>3898</v>
      </c>
      <c r="E13" s="130">
        <v>3912</v>
      </c>
      <c r="F13" s="130">
        <v>3883</v>
      </c>
      <c r="G13" s="130">
        <v>3855</v>
      </c>
      <c r="H13" s="130">
        <v>3879</v>
      </c>
      <c r="I13" s="130">
        <v>3851</v>
      </c>
      <c r="J13" s="130">
        <v>3851</v>
      </c>
      <c r="K13" s="130">
        <v>3907</v>
      </c>
      <c r="L13" s="130">
        <v>3875</v>
      </c>
      <c r="M13" s="130">
        <v>3930</v>
      </c>
      <c r="N13" s="123">
        <v>3898</v>
      </c>
      <c r="O13" s="264">
        <v>3887</v>
      </c>
      <c r="P13" s="187">
        <v>3868</v>
      </c>
      <c r="Q13" s="130">
        <v>3907</v>
      </c>
      <c r="R13" s="130">
        <v>3876</v>
      </c>
      <c r="S13" s="130">
        <v>3915</v>
      </c>
      <c r="T13" s="234">
        <v>3866</v>
      </c>
      <c r="U13" s="123">
        <v>3900</v>
      </c>
      <c r="V13" s="124">
        <v>3883</v>
      </c>
      <c r="W13" s="124">
        <v>3836</v>
      </c>
      <c r="X13" s="109">
        <v>3926</v>
      </c>
      <c r="Y13" s="260">
        <v>3895</v>
      </c>
      <c r="Z13" s="260">
        <v>3889</v>
      </c>
      <c r="AA13" s="427">
        <v>3915</v>
      </c>
      <c r="AB13" s="427">
        <v>3885</v>
      </c>
      <c r="AC13" s="427">
        <v>3894</v>
      </c>
      <c r="AD13" s="234">
        <v>3887</v>
      </c>
      <c r="AE13" s="427">
        <v>3874</v>
      </c>
      <c r="AF13" s="234">
        <v>3844</v>
      </c>
      <c r="AG13" s="427">
        <v>3913</v>
      </c>
      <c r="AH13" s="427">
        <v>3842</v>
      </c>
      <c r="AI13" s="184">
        <v>3894</v>
      </c>
      <c r="AJ13" s="456">
        <v>3862</v>
      </c>
      <c r="AK13" s="423">
        <v>3887</v>
      </c>
      <c r="AL13" s="423">
        <v>3873</v>
      </c>
      <c r="AM13" s="423">
        <v>3907</v>
      </c>
      <c r="AN13" s="423">
        <v>3864</v>
      </c>
      <c r="AO13" s="423">
        <v>3870</v>
      </c>
      <c r="AP13" s="423">
        <v>3842</v>
      </c>
      <c r="AQ13" s="234">
        <v>3880</v>
      </c>
      <c r="AR13" s="423">
        <v>3866</v>
      </c>
      <c r="AS13" s="423">
        <v>3881</v>
      </c>
      <c r="AT13" s="423">
        <v>3881</v>
      </c>
      <c r="AU13" s="423">
        <v>3867</v>
      </c>
      <c r="AV13" s="423">
        <v>3868</v>
      </c>
      <c r="AW13" s="530"/>
      <c r="AX13" s="340"/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2</v>
      </c>
      <c r="BJ13" s="125">
        <f t="shared" si="0"/>
        <v>-30</v>
      </c>
      <c r="BK13" s="125">
        <f t="shared" si="0"/>
        <v>-5</v>
      </c>
      <c r="BL13" s="125">
        <f t="shared" si="0"/>
        <v>-7</v>
      </c>
      <c r="BM13" s="125">
        <f t="shared" si="0"/>
        <v>60</v>
      </c>
      <c r="BN13" s="125">
        <f t="shared" si="0"/>
        <v>-13</v>
      </c>
      <c r="BO13" s="125">
        <f t="shared" si="0"/>
        <v>49</v>
      </c>
      <c r="BP13" s="125">
        <f t="shared" si="0"/>
        <v>32</v>
      </c>
      <c r="BQ13" s="125">
        <f t="shared" si="0"/>
        <v>-71</v>
      </c>
      <c r="BR13" s="161">
        <f t="shared" si="0"/>
        <v>51</v>
      </c>
    </row>
    <row r="14" spans="1:70" x14ac:dyDescent="0.35">
      <c r="A14" s="3"/>
      <c r="B14" s="27" t="s">
        <v>45</v>
      </c>
      <c r="C14" s="153">
        <v>194</v>
      </c>
      <c r="D14" s="130">
        <v>338</v>
      </c>
      <c r="E14" s="130">
        <v>492</v>
      </c>
      <c r="F14" s="130">
        <v>363</v>
      </c>
      <c r="G14" s="130">
        <v>149</v>
      </c>
      <c r="H14" s="130">
        <v>342</v>
      </c>
      <c r="I14" s="130">
        <v>308</v>
      </c>
      <c r="J14" s="130">
        <v>322</v>
      </c>
      <c r="K14" s="130">
        <v>523</v>
      </c>
      <c r="L14" s="130">
        <v>146</v>
      </c>
      <c r="M14" s="130">
        <v>516</v>
      </c>
      <c r="N14" s="123">
        <v>334</v>
      </c>
      <c r="O14" s="264">
        <v>148</v>
      </c>
      <c r="P14" s="187">
        <v>351</v>
      </c>
      <c r="Q14" s="130">
        <v>486</v>
      </c>
      <c r="R14" s="130">
        <v>205</v>
      </c>
      <c r="S14" s="130">
        <v>328</v>
      </c>
      <c r="T14" s="234">
        <v>340</v>
      </c>
      <c r="U14" s="123">
        <v>336</v>
      </c>
      <c r="V14" s="124">
        <v>344</v>
      </c>
      <c r="W14" s="124">
        <v>323</v>
      </c>
      <c r="X14" s="109">
        <v>350</v>
      </c>
      <c r="Y14" s="260">
        <v>340</v>
      </c>
      <c r="Z14" s="260">
        <v>515</v>
      </c>
      <c r="AA14" s="427">
        <v>182</v>
      </c>
      <c r="AB14" s="427">
        <v>342</v>
      </c>
      <c r="AC14" s="427">
        <v>326</v>
      </c>
      <c r="AD14" s="234">
        <v>333</v>
      </c>
      <c r="AE14" s="427">
        <v>347</v>
      </c>
      <c r="AF14" s="234">
        <v>337</v>
      </c>
      <c r="AG14" s="427">
        <v>342</v>
      </c>
      <c r="AH14" s="427">
        <v>338</v>
      </c>
      <c r="AI14" s="184">
        <v>330</v>
      </c>
      <c r="AJ14" s="456">
        <v>340</v>
      </c>
      <c r="AK14" s="423">
        <v>341</v>
      </c>
      <c r="AL14" s="423">
        <v>358</v>
      </c>
      <c r="AM14" s="423">
        <v>343</v>
      </c>
      <c r="AN14" s="423">
        <v>332</v>
      </c>
      <c r="AO14" s="423">
        <v>334</v>
      </c>
      <c r="AP14" s="423">
        <v>329</v>
      </c>
      <c r="AQ14" s="234">
        <v>343</v>
      </c>
      <c r="AR14" s="423">
        <v>336</v>
      </c>
      <c r="AS14" s="423">
        <v>336</v>
      </c>
      <c r="AT14" s="423">
        <v>339</v>
      </c>
      <c r="AU14" s="423">
        <v>329</v>
      </c>
      <c r="AV14" s="423">
        <v>323</v>
      </c>
      <c r="AW14" s="530"/>
      <c r="AX14" s="340"/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-46</v>
      </c>
      <c r="BJ14" s="125">
        <f t="shared" si="0"/>
        <v>13</v>
      </c>
      <c r="BK14" s="125">
        <f t="shared" si="0"/>
        <v>-6</v>
      </c>
      <c r="BL14" s="125">
        <f t="shared" si="0"/>
        <v>-158</v>
      </c>
      <c r="BM14" s="125">
        <f t="shared" si="0"/>
        <v>179</v>
      </c>
      <c r="BN14" s="125">
        <f t="shared" si="0"/>
        <v>-2</v>
      </c>
      <c r="BO14" s="125">
        <f t="shared" si="0"/>
        <v>28</v>
      </c>
      <c r="BP14" s="125">
        <f t="shared" si="0"/>
        <v>22</v>
      </c>
      <c r="BQ14" s="125">
        <f t="shared" si="0"/>
        <v>-200</v>
      </c>
      <c r="BR14" s="161">
        <f t="shared" si="0"/>
        <v>204</v>
      </c>
    </row>
    <row r="15" spans="1:70" ht="15" thickBot="1" x14ac:dyDescent="0.4">
      <c r="A15" s="3"/>
      <c r="B15" s="29" t="s">
        <v>46</v>
      </c>
      <c r="C15" s="126">
        <v>298227</v>
      </c>
      <c r="D15" s="129">
        <v>298191</v>
      </c>
      <c r="E15" s="129">
        <v>298195</v>
      </c>
      <c r="F15" s="129">
        <v>297674</v>
      </c>
      <c r="G15" s="129">
        <v>297069</v>
      </c>
      <c r="H15" s="129">
        <v>296671</v>
      </c>
      <c r="I15" s="129">
        <v>296552</v>
      </c>
      <c r="J15" s="129">
        <v>297834</v>
      </c>
      <c r="K15" s="129">
        <v>298762</v>
      </c>
      <c r="L15" s="129">
        <v>298820</v>
      </c>
      <c r="M15" s="129">
        <v>300863</v>
      </c>
      <c r="N15" s="127">
        <v>300631</v>
      </c>
      <c r="O15" s="265">
        <v>300239</v>
      </c>
      <c r="P15" s="129">
        <v>300507</v>
      </c>
      <c r="Q15" s="129">
        <v>300614</v>
      </c>
      <c r="R15" s="129">
        <v>300109</v>
      </c>
      <c r="S15" s="129">
        <v>300100</v>
      </c>
      <c r="T15" s="235">
        <f>SUM(T10:T14)</f>
        <v>299768</v>
      </c>
      <c r="U15" s="127">
        <v>299346</v>
      </c>
      <c r="V15" s="128">
        <v>300067</v>
      </c>
      <c r="W15" s="128">
        <v>299048</v>
      </c>
      <c r="X15" s="98">
        <v>302791</v>
      </c>
      <c r="Y15" s="246">
        <v>301744</v>
      </c>
      <c r="Z15" s="246">
        <v>302425</v>
      </c>
      <c r="AA15" s="235">
        <f>SUM(AA10:AA14)</f>
        <v>302015</v>
      </c>
      <c r="AB15" s="235">
        <v>302433</v>
      </c>
      <c r="AC15" s="235">
        <v>301991</v>
      </c>
      <c r="AD15" s="235">
        <f>SUM(AD10:AD14)</f>
        <v>301852</v>
      </c>
      <c r="AE15" s="235">
        <v>301666</v>
      </c>
      <c r="AF15" s="235">
        <f>SUM(AF10:AF14)</f>
        <v>300475</v>
      </c>
      <c r="AG15" s="235">
        <v>301183</v>
      </c>
      <c r="AH15" s="235">
        <v>299175</v>
      </c>
      <c r="AI15" s="228">
        <f t="shared" ref="AI15" si="1">SUM(AI10:AI14)</f>
        <v>303737</v>
      </c>
      <c r="AJ15" s="457">
        <v>303110</v>
      </c>
      <c r="AK15" s="424">
        <v>303451</v>
      </c>
      <c r="AL15" s="424">
        <v>303544</v>
      </c>
      <c r="AM15" s="424">
        <v>303288</v>
      </c>
      <c r="AN15" s="424">
        <v>304443</v>
      </c>
      <c r="AO15" s="424">
        <v>303687</v>
      </c>
      <c r="AP15" s="424">
        <v>303533</v>
      </c>
      <c r="AQ15" s="235">
        <f t="shared" ref="AQ15" si="2">SUM(AQ10:AQ14)</f>
        <v>303324</v>
      </c>
      <c r="AR15" s="424">
        <v>302979</v>
      </c>
      <c r="AS15" s="424">
        <v>303560</v>
      </c>
      <c r="AT15" s="424">
        <v>304495</v>
      </c>
      <c r="AU15" s="424">
        <v>304788</v>
      </c>
      <c r="AV15" s="424">
        <v>305664</v>
      </c>
      <c r="AW15" s="491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2012</v>
      </c>
      <c r="BJ15" s="129">
        <f t="shared" si="0"/>
        <v>2316</v>
      </c>
      <c r="BK15" s="129">
        <f t="shared" si="0"/>
        <v>2419</v>
      </c>
      <c r="BL15" s="129">
        <f t="shared" si="0"/>
        <v>2435</v>
      </c>
      <c r="BM15" s="129">
        <f t="shared" si="0"/>
        <v>3031</v>
      </c>
      <c r="BN15" s="129">
        <f t="shared" si="0"/>
        <v>3097</v>
      </c>
      <c r="BO15" s="129">
        <f t="shared" si="0"/>
        <v>2794</v>
      </c>
      <c r="BP15" s="129">
        <f t="shared" si="0"/>
        <v>2233</v>
      </c>
      <c r="BQ15" s="129">
        <f t="shared" si="0"/>
        <v>286</v>
      </c>
      <c r="BR15" s="156">
        <f t="shared" si="0"/>
        <v>3971</v>
      </c>
    </row>
    <row r="16" spans="1:70" x14ac:dyDescent="0.35">
      <c r="A16" s="3">
        <v>2</v>
      </c>
      <c r="B16" s="33" t="s">
        <v>18</v>
      </c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8"/>
      <c r="O16" s="306"/>
      <c r="P16" s="130"/>
      <c r="Q16" s="130"/>
      <c r="R16" s="130"/>
      <c r="S16" s="130"/>
      <c r="T16" s="130"/>
      <c r="U16" s="255"/>
      <c r="V16" s="124"/>
      <c r="W16" s="124"/>
      <c r="X16" s="375"/>
      <c r="Y16" s="290"/>
      <c r="Z16" s="290"/>
      <c r="AA16" s="427"/>
      <c r="AB16" s="427"/>
      <c r="AC16" s="427"/>
      <c r="AD16" s="234"/>
      <c r="AE16" s="427"/>
      <c r="AF16" s="234"/>
      <c r="AG16" s="427"/>
      <c r="AH16" s="427"/>
      <c r="AI16" s="452"/>
      <c r="AJ16" s="456"/>
      <c r="AK16" s="423"/>
      <c r="AL16" s="423"/>
      <c r="AM16" s="423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35">
      <c r="A17" s="3"/>
      <c r="B17" s="27" t="s">
        <v>41</v>
      </c>
      <c r="C17" s="171">
        <v>47010</v>
      </c>
      <c r="D17" s="172">
        <v>49349</v>
      </c>
      <c r="E17" s="172">
        <v>49424</v>
      </c>
      <c r="F17" s="172">
        <v>48774</v>
      </c>
      <c r="G17" s="172">
        <v>47248</v>
      </c>
      <c r="H17" s="172">
        <v>46698</v>
      </c>
      <c r="I17" s="172">
        <v>45136</v>
      </c>
      <c r="J17" s="172">
        <v>43109</v>
      </c>
      <c r="K17" s="172">
        <v>40909</v>
      </c>
      <c r="L17" s="172">
        <v>43675</v>
      </c>
      <c r="M17" s="172">
        <v>43307</v>
      </c>
      <c r="N17" s="180">
        <v>45999</v>
      </c>
      <c r="O17" s="307">
        <v>50429</v>
      </c>
      <c r="P17" s="188">
        <v>48902</v>
      </c>
      <c r="Q17" s="154">
        <v>46198</v>
      </c>
      <c r="R17" s="154">
        <v>45780</v>
      </c>
      <c r="S17" s="154">
        <v>44148</v>
      </c>
      <c r="T17" s="188">
        <f>+T24+T31+T38</f>
        <v>44099</v>
      </c>
      <c r="U17" s="133">
        <v>43936</v>
      </c>
      <c r="V17" s="134">
        <v>42510</v>
      </c>
      <c r="W17" s="134">
        <v>42292</v>
      </c>
      <c r="X17" s="406">
        <v>41460</v>
      </c>
      <c r="Y17" s="288">
        <v>41180</v>
      </c>
      <c r="Z17" s="288">
        <v>44868</v>
      </c>
      <c r="AA17" s="423">
        <f>+AA24+AA31+AA38</f>
        <v>44838</v>
      </c>
      <c r="AB17" s="423">
        <v>44413</v>
      </c>
      <c r="AC17" s="423">
        <v>44721</v>
      </c>
      <c r="AD17" s="188">
        <f>+AD24+AD31+AD38</f>
        <v>45768</v>
      </c>
      <c r="AE17" s="236">
        <v>44049</v>
      </c>
      <c r="AF17" s="188">
        <f>+AF24+AF31+AF38</f>
        <v>44107</v>
      </c>
      <c r="AG17" s="236">
        <v>43444</v>
      </c>
      <c r="AH17" s="236">
        <v>41773</v>
      </c>
      <c r="AI17" s="229">
        <f t="shared" ref="AI17:AI21" si="3">+AI24+AI31+AI38</f>
        <v>40644</v>
      </c>
      <c r="AJ17" s="458">
        <v>41616</v>
      </c>
      <c r="AK17" s="425">
        <v>42308</v>
      </c>
      <c r="AL17" s="425">
        <v>44994</v>
      </c>
      <c r="AM17" s="425">
        <v>47286</v>
      </c>
      <c r="AN17" s="425">
        <v>46937</v>
      </c>
      <c r="AO17" s="425">
        <v>47445</v>
      </c>
      <c r="AP17" s="425">
        <v>47161</v>
      </c>
      <c r="AQ17" s="188">
        <f t="shared" ref="AQ17:AQ21" si="4">+AQ24+AQ31+AQ38</f>
        <v>42012</v>
      </c>
      <c r="AR17" s="425">
        <v>42517</v>
      </c>
      <c r="AS17" s="425">
        <v>43174</v>
      </c>
      <c r="AT17" s="425">
        <v>41309</v>
      </c>
      <c r="AU17" s="425">
        <v>39839</v>
      </c>
      <c r="AV17" s="425">
        <v>39645</v>
      </c>
      <c r="AW17" s="532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5">O17-C17</f>
        <v>3419</v>
      </c>
      <c r="BJ17" s="131">
        <f t="shared" si="5"/>
        <v>-447</v>
      </c>
      <c r="BK17" s="131">
        <f t="shared" si="5"/>
        <v>-3226</v>
      </c>
      <c r="BL17" s="131">
        <f t="shared" si="5"/>
        <v>-2994</v>
      </c>
      <c r="BM17" s="131">
        <f t="shared" si="5"/>
        <v>-3100</v>
      </c>
      <c r="BN17" s="131">
        <f t="shared" si="5"/>
        <v>-2599</v>
      </c>
      <c r="BO17" s="131">
        <f t="shared" si="5"/>
        <v>-1200</v>
      </c>
      <c r="BP17" s="131">
        <f t="shared" si="5"/>
        <v>-599</v>
      </c>
      <c r="BQ17" s="131">
        <f t="shared" si="5"/>
        <v>1383</v>
      </c>
      <c r="BR17" s="155">
        <f t="shared" si="5"/>
        <v>-2215</v>
      </c>
    </row>
    <row r="18" spans="1:70" x14ac:dyDescent="0.35">
      <c r="A18" s="3"/>
      <c r="B18" s="27" t="s">
        <v>42</v>
      </c>
      <c r="C18" s="171">
        <v>14032</v>
      </c>
      <c r="D18" s="172">
        <v>14135</v>
      </c>
      <c r="E18" s="172">
        <v>15836</v>
      </c>
      <c r="F18" s="172">
        <v>16601</v>
      </c>
      <c r="G18" s="172">
        <v>16425</v>
      </c>
      <c r="H18" s="172">
        <v>16146</v>
      </c>
      <c r="I18" s="172">
        <v>15578</v>
      </c>
      <c r="J18" s="172">
        <v>15429</v>
      </c>
      <c r="K18" s="172">
        <v>15638</v>
      </c>
      <c r="L18" s="172">
        <v>16725</v>
      </c>
      <c r="M18" s="172">
        <v>15057</v>
      </c>
      <c r="N18" s="180">
        <v>14022</v>
      </c>
      <c r="O18" s="307">
        <v>15080</v>
      </c>
      <c r="P18" s="188">
        <v>15001</v>
      </c>
      <c r="Q18" s="154">
        <v>13851</v>
      </c>
      <c r="R18" s="154">
        <v>15615</v>
      </c>
      <c r="S18" s="154">
        <v>15597</v>
      </c>
      <c r="T18" s="188">
        <f>+T25+T32+T39</f>
        <v>15322</v>
      </c>
      <c r="U18" s="133">
        <v>15167</v>
      </c>
      <c r="V18" s="134">
        <v>15316</v>
      </c>
      <c r="W18" s="134">
        <v>15178</v>
      </c>
      <c r="X18" s="406">
        <v>15710</v>
      </c>
      <c r="Y18" s="288">
        <v>15464</v>
      </c>
      <c r="Z18" s="288">
        <v>16276</v>
      </c>
      <c r="AA18" s="423">
        <f>+AA25+AA32+AA39</f>
        <v>17628</v>
      </c>
      <c r="AB18" s="423">
        <v>14868</v>
      </c>
      <c r="AC18" s="423">
        <v>16021</v>
      </c>
      <c r="AD18" s="188">
        <f>+AD25+AD32+AD39</f>
        <v>16938</v>
      </c>
      <c r="AE18" s="236">
        <v>16212</v>
      </c>
      <c r="AF18" s="188">
        <f>+AF25+AF32+AF39</f>
        <v>15778</v>
      </c>
      <c r="AG18" s="236">
        <v>15421</v>
      </c>
      <c r="AH18" s="236">
        <v>14783</v>
      </c>
      <c r="AI18" s="229">
        <f t="shared" si="3"/>
        <v>11690</v>
      </c>
      <c r="AJ18" s="458">
        <v>12054</v>
      </c>
      <c r="AK18" s="425">
        <v>12732</v>
      </c>
      <c r="AL18" s="425">
        <v>14617</v>
      </c>
      <c r="AM18" s="425">
        <v>15362</v>
      </c>
      <c r="AN18" s="425">
        <v>15822</v>
      </c>
      <c r="AO18" s="425">
        <v>15746</v>
      </c>
      <c r="AP18" s="425">
        <v>14828</v>
      </c>
      <c r="AQ18" s="188">
        <f t="shared" si="4"/>
        <v>14093</v>
      </c>
      <c r="AR18" s="425">
        <v>13918</v>
      </c>
      <c r="AS18" s="425">
        <v>13648</v>
      </c>
      <c r="AT18" s="425">
        <v>13012</v>
      </c>
      <c r="AU18" s="425">
        <v>13158</v>
      </c>
      <c r="AV18" s="425">
        <v>13515</v>
      </c>
      <c r="AW18" s="532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5"/>
        <v>1048</v>
      </c>
      <c r="BJ18" s="131">
        <f t="shared" si="5"/>
        <v>866</v>
      </c>
      <c r="BK18" s="131">
        <f t="shared" si="5"/>
        <v>-1985</v>
      </c>
      <c r="BL18" s="131">
        <f t="shared" si="5"/>
        <v>-986</v>
      </c>
      <c r="BM18" s="131">
        <f t="shared" si="5"/>
        <v>-828</v>
      </c>
      <c r="BN18" s="131">
        <f t="shared" si="5"/>
        <v>-824</v>
      </c>
      <c r="BO18" s="131">
        <f t="shared" si="5"/>
        <v>-411</v>
      </c>
      <c r="BP18" s="131">
        <f t="shared" si="5"/>
        <v>-113</v>
      </c>
      <c r="BQ18" s="131">
        <f t="shared" si="5"/>
        <v>-460</v>
      </c>
      <c r="BR18" s="155">
        <f t="shared" si="5"/>
        <v>-1015</v>
      </c>
    </row>
    <row r="19" spans="1:70" x14ac:dyDescent="0.35">
      <c r="A19" s="3"/>
      <c r="B19" s="27" t="s">
        <v>57</v>
      </c>
      <c r="C19" s="171">
        <v>4194</v>
      </c>
      <c r="D19" s="172">
        <v>4146</v>
      </c>
      <c r="E19" s="172">
        <v>4064</v>
      </c>
      <c r="F19" s="172">
        <v>3848</v>
      </c>
      <c r="G19" s="172">
        <v>3935</v>
      </c>
      <c r="H19" s="172">
        <v>3841</v>
      </c>
      <c r="I19" s="172">
        <v>3504</v>
      </c>
      <c r="J19" s="172">
        <v>3342</v>
      </c>
      <c r="K19" s="172">
        <v>3401</v>
      </c>
      <c r="L19" s="172">
        <v>3895</v>
      </c>
      <c r="M19" s="172">
        <v>3552</v>
      </c>
      <c r="N19" s="180">
        <v>3799</v>
      </c>
      <c r="O19" s="307">
        <v>4980</v>
      </c>
      <c r="P19" s="188">
        <v>5939</v>
      </c>
      <c r="Q19" s="154">
        <v>5073</v>
      </c>
      <c r="R19" s="154">
        <v>4511</v>
      </c>
      <c r="S19" s="154">
        <v>4265</v>
      </c>
      <c r="T19" s="188">
        <f>+T26+T33+T40</f>
        <v>4195</v>
      </c>
      <c r="U19" s="133">
        <v>4039</v>
      </c>
      <c r="V19" s="134">
        <v>3693</v>
      </c>
      <c r="W19" s="134">
        <v>3715</v>
      </c>
      <c r="X19" s="406">
        <v>4054</v>
      </c>
      <c r="Y19" s="288">
        <v>4222</v>
      </c>
      <c r="Z19" s="288">
        <v>4153</v>
      </c>
      <c r="AA19" s="423">
        <f>+AA26+AA33+AA40</f>
        <v>3668</v>
      </c>
      <c r="AB19" s="423">
        <v>3603</v>
      </c>
      <c r="AC19" s="423">
        <v>3568</v>
      </c>
      <c r="AD19" s="188">
        <f>+AD26+AD33+AD40</f>
        <v>3539</v>
      </c>
      <c r="AE19" s="236">
        <v>3291</v>
      </c>
      <c r="AF19" s="188">
        <f>+AF26+AF33+AF40</f>
        <v>3329</v>
      </c>
      <c r="AG19" s="236">
        <v>3507</v>
      </c>
      <c r="AH19" s="236">
        <v>3422</v>
      </c>
      <c r="AI19" s="229">
        <f t="shared" si="3"/>
        <v>3940</v>
      </c>
      <c r="AJ19" s="458">
        <v>3671</v>
      </c>
      <c r="AK19" s="425">
        <v>4415</v>
      </c>
      <c r="AL19" s="425">
        <v>4335</v>
      </c>
      <c r="AM19" s="425">
        <v>4031</v>
      </c>
      <c r="AN19" s="425">
        <v>3650</v>
      </c>
      <c r="AO19" s="425">
        <v>3543</v>
      </c>
      <c r="AP19" s="425">
        <v>3432</v>
      </c>
      <c r="AQ19" s="188">
        <f t="shared" si="4"/>
        <v>3374</v>
      </c>
      <c r="AR19" s="425">
        <v>3468</v>
      </c>
      <c r="AS19" s="425">
        <v>3383</v>
      </c>
      <c r="AT19" s="425">
        <v>3618</v>
      </c>
      <c r="AU19" s="425">
        <v>3533</v>
      </c>
      <c r="AV19" s="425">
        <v>3322</v>
      </c>
      <c r="AW19" s="532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5"/>
        <v>786</v>
      </c>
      <c r="BJ19" s="131">
        <f t="shared" si="5"/>
        <v>1793</v>
      </c>
      <c r="BK19" s="131">
        <f t="shared" si="5"/>
        <v>1009</v>
      </c>
      <c r="BL19" s="131">
        <f t="shared" si="5"/>
        <v>663</v>
      </c>
      <c r="BM19" s="131">
        <f t="shared" si="5"/>
        <v>330</v>
      </c>
      <c r="BN19" s="131">
        <f t="shared" si="5"/>
        <v>354</v>
      </c>
      <c r="BO19" s="131">
        <f t="shared" si="5"/>
        <v>535</v>
      </c>
      <c r="BP19" s="131">
        <f t="shared" si="5"/>
        <v>351</v>
      </c>
      <c r="BQ19" s="131">
        <f t="shared" si="5"/>
        <v>314</v>
      </c>
      <c r="BR19" s="155">
        <f t="shared" si="5"/>
        <v>159</v>
      </c>
    </row>
    <row r="20" spans="1:70" x14ac:dyDescent="0.35">
      <c r="A20" s="3"/>
      <c r="B20" s="27" t="s">
        <v>61</v>
      </c>
      <c r="C20" s="171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80">
        <v>0</v>
      </c>
      <c r="O20" s="307">
        <v>0</v>
      </c>
      <c r="P20" s="154">
        <v>0</v>
      </c>
      <c r="Q20" s="154">
        <v>0</v>
      </c>
      <c r="R20" s="154">
        <v>0</v>
      </c>
      <c r="S20" s="154">
        <v>0</v>
      </c>
      <c r="T20" s="188">
        <f>+T27+T34+T41</f>
        <v>0</v>
      </c>
      <c r="U20" s="133">
        <v>0</v>
      </c>
      <c r="V20" s="134">
        <v>0</v>
      </c>
      <c r="W20" s="134">
        <v>0</v>
      </c>
      <c r="X20" s="406">
        <v>0</v>
      </c>
      <c r="Y20" s="288">
        <v>0</v>
      </c>
      <c r="Z20" s="288">
        <v>0</v>
      </c>
      <c r="AA20" s="423">
        <f>+AA27+AA34+AA41</f>
        <v>0</v>
      </c>
      <c r="AB20" s="423">
        <v>0</v>
      </c>
      <c r="AC20" s="423">
        <v>0</v>
      </c>
      <c r="AD20" s="188">
        <f>+AD27+AD34+AD41</f>
        <v>0</v>
      </c>
      <c r="AE20" s="236">
        <v>0</v>
      </c>
      <c r="AF20" s="188">
        <f>+AF27+AF34+AF41</f>
        <v>0</v>
      </c>
      <c r="AG20" s="236">
        <v>0</v>
      </c>
      <c r="AH20" s="236">
        <v>0</v>
      </c>
      <c r="AI20" s="229">
        <f t="shared" si="3"/>
        <v>0</v>
      </c>
      <c r="AJ20" s="458">
        <v>0</v>
      </c>
      <c r="AK20" s="425">
        <v>0</v>
      </c>
      <c r="AL20" s="425">
        <v>0</v>
      </c>
      <c r="AM20" s="425">
        <v>0</v>
      </c>
      <c r="AN20" s="425">
        <v>0</v>
      </c>
      <c r="AO20" s="425">
        <v>0</v>
      </c>
      <c r="AP20" s="425">
        <v>0</v>
      </c>
      <c r="AQ20" s="188">
        <f t="shared" si="4"/>
        <v>0</v>
      </c>
      <c r="AR20" s="425">
        <v>0</v>
      </c>
      <c r="AS20" s="425">
        <v>0</v>
      </c>
      <c r="AT20" s="425">
        <v>0</v>
      </c>
      <c r="AU20" s="425">
        <v>0</v>
      </c>
      <c r="AV20" s="425">
        <v>0</v>
      </c>
      <c r="AW20" s="532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5"/>
        <v>0</v>
      </c>
      <c r="BJ20" s="131">
        <f t="shared" si="5"/>
        <v>0</v>
      </c>
      <c r="BK20" s="131">
        <f t="shared" si="5"/>
        <v>0</v>
      </c>
      <c r="BL20" s="131">
        <f t="shared" si="5"/>
        <v>0</v>
      </c>
      <c r="BM20" s="131">
        <f t="shared" si="5"/>
        <v>0</v>
      </c>
      <c r="BN20" s="131">
        <f t="shared" si="5"/>
        <v>0</v>
      </c>
      <c r="BO20" s="131">
        <f t="shared" si="5"/>
        <v>0</v>
      </c>
      <c r="BP20" s="131">
        <f t="shared" si="5"/>
        <v>0</v>
      </c>
      <c r="BQ20" s="131">
        <f t="shared" si="5"/>
        <v>0</v>
      </c>
      <c r="BR20" s="155">
        <f t="shared" si="5"/>
        <v>0</v>
      </c>
    </row>
    <row r="21" spans="1:70" x14ac:dyDescent="0.35">
      <c r="A21" s="3"/>
      <c r="B21" s="27" t="s">
        <v>62</v>
      </c>
      <c r="C21" s="171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80">
        <v>0</v>
      </c>
      <c r="O21" s="307">
        <v>0</v>
      </c>
      <c r="P21" s="154">
        <v>0</v>
      </c>
      <c r="Q21" s="154">
        <v>0</v>
      </c>
      <c r="R21" s="154">
        <v>0</v>
      </c>
      <c r="S21" s="154">
        <v>0</v>
      </c>
      <c r="T21" s="188">
        <f>+T28+T35+T42</f>
        <v>0</v>
      </c>
      <c r="U21" s="133">
        <v>0</v>
      </c>
      <c r="V21" s="134">
        <v>0</v>
      </c>
      <c r="W21" s="134">
        <v>0</v>
      </c>
      <c r="X21" s="406">
        <v>0</v>
      </c>
      <c r="Y21" s="288">
        <v>0</v>
      </c>
      <c r="Z21" s="288">
        <v>0</v>
      </c>
      <c r="AA21" s="423">
        <f>+AA28+AA35+AA42</f>
        <v>0</v>
      </c>
      <c r="AB21" s="423">
        <v>0</v>
      </c>
      <c r="AC21" s="423">
        <v>0</v>
      </c>
      <c r="AD21" s="188">
        <f>+AD28+AD35+AD42</f>
        <v>0</v>
      </c>
      <c r="AE21" s="236">
        <v>0</v>
      </c>
      <c r="AF21" s="188">
        <f>+AF28+AF35+AF42</f>
        <v>0</v>
      </c>
      <c r="AG21" s="236">
        <v>0</v>
      </c>
      <c r="AH21" s="236">
        <v>0</v>
      </c>
      <c r="AI21" s="229">
        <f t="shared" si="3"/>
        <v>0</v>
      </c>
      <c r="AJ21" s="458">
        <v>0</v>
      </c>
      <c r="AK21" s="425">
        <v>0</v>
      </c>
      <c r="AL21" s="425">
        <v>0</v>
      </c>
      <c r="AM21" s="425">
        <v>0</v>
      </c>
      <c r="AN21" s="425">
        <v>0</v>
      </c>
      <c r="AO21" s="425">
        <v>0</v>
      </c>
      <c r="AP21" s="425">
        <v>0</v>
      </c>
      <c r="AQ21" s="188">
        <f t="shared" si="4"/>
        <v>0</v>
      </c>
      <c r="AR21" s="425">
        <v>0</v>
      </c>
      <c r="AS21" s="425">
        <v>0</v>
      </c>
      <c r="AT21" s="425">
        <v>0</v>
      </c>
      <c r="AU21" s="425">
        <v>0</v>
      </c>
      <c r="AV21" s="425">
        <v>0</v>
      </c>
      <c r="AW21" s="532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5"/>
        <v>0</v>
      </c>
      <c r="BJ21" s="131">
        <f t="shared" si="5"/>
        <v>0</v>
      </c>
      <c r="BK21" s="131">
        <f t="shared" si="5"/>
        <v>0</v>
      </c>
      <c r="BL21" s="131">
        <f t="shared" si="5"/>
        <v>0</v>
      </c>
      <c r="BM21" s="131">
        <f t="shared" si="5"/>
        <v>0</v>
      </c>
      <c r="BN21" s="131">
        <f t="shared" si="5"/>
        <v>0</v>
      </c>
      <c r="BO21" s="131">
        <f t="shared" si="5"/>
        <v>0</v>
      </c>
      <c r="BP21" s="131">
        <f t="shared" si="5"/>
        <v>0</v>
      </c>
      <c r="BQ21" s="131">
        <f t="shared" si="5"/>
        <v>0</v>
      </c>
      <c r="BR21" s="155">
        <f t="shared" si="5"/>
        <v>0</v>
      </c>
    </row>
    <row r="22" spans="1:70" x14ac:dyDescent="0.35">
      <c r="B22" s="27" t="s">
        <v>46</v>
      </c>
      <c r="C22" s="171">
        <v>65236</v>
      </c>
      <c r="D22" s="173">
        <v>67630</v>
      </c>
      <c r="E22" s="173">
        <v>69324</v>
      </c>
      <c r="F22" s="173">
        <v>69223</v>
      </c>
      <c r="G22" s="173">
        <v>67608</v>
      </c>
      <c r="H22" s="173">
        <v>66685</v>
      </c>
      <c r="I22" s="173">
        <v>64218</v>
      </c>
      <c r="J22" s="173">
        <v>61880</v>
      </c>
      <c r="K22" s="173">
        <v>59948</v>
      </c>
      <c r="L22" s="173">
        <v>64295</v>
      </c>
      <c r="M22" s="173">
        <v>61916</v>
      </c>
      <c r="N22" s="180">
        <v>63820</v>
      </c>
      <c r="O22" s="307">
        <v>70489</v>
      </c>
      <c r="P22" s="131">
        <v>69842</v>
      </c>
      <c r="Q22" s="131">
        <v>65122</v>
      </c>
      <c r="R22" s="131">
        <v>65906</v>
      </c>
      <c r="S22" s="131">
        <v>64010</v>
      </c>
      <c r="T22" s="236">
        <f>SUM(T17:T21)</f>
        <v>63616</v>
      </c>
      <c r="U22" s="133">
        <v>63142</v>
      </c>
      <c r="V22" s="134">
        <v>61519</v>
      </c>
      <c r="W22" s="134">
        <v>61185</v>
      </c>
      <c r="X22" s="406">
        <v>61224</v>
      </c>
      <c r="Y22" s="288">
        <v>60866</v>
      </c>
      <c r="Z22" s="288">
        <v>65297</v>
      </c>
      <c r="AA22" s="236">
        <f>SUM(AA17:AA21)</f>
        <v>66134</v>
      </c>
      <c r="AB22" s="236">
        <v>62884</v>
      </c>
      <c r="AC22" s="236">
        <v>64310</v>
      </c>
      <c r="AD22" s="236">
        <f>SUM(AD17:AD21)</f>
        <v>66245</v>
      </c>
      <c r="AE22" s="236">
        <v>63552</v>
      </c>
      <c r="AF22" s="236">
        <f>SUM(AF17:AF21)</f>
        <v>63214</v>
      </c>
      <c r="AG22" s="236">
        <v>62372</v>
      </c>
      <c r="AH22" s="236">
        <v>59978</v>
      </c>
      <c r="AI22" s="229">
        <f t="shared" ref="AI22" si="6">SUM(AI17:AI21)</f>
        <v>56274</v>
      </c>
      <c r="AJ22" s="458">
        <v>57341</v>
      </c>
      <c r="AK22" s="425">
        <v>59455</v>
      </c>
      <c r="AL22" s="425">
        <v>63946</v>
      </c>
      <c r="AM22" s="425">
        <v>66679</v>
      </c>
      <c r="AN22" s="425">
        <v>66409</v>
      </c>
      <c r="AO22" s="425">
        <v>66734</v>
      </c>
      <c r="AP22" s="425">
        <v>65421</v>
      </c>
      <c r="AQ22" s="236">
        <f t="shared" ref="AQ22" si="7">SUM(AQ17:AQ21)</f>
        <v>59479</v>
      </c>
      <c r="AR22" s="425">
        <v>59903</v>
      </c>
      <c r="AS22" s="425">
        <v>60205</v>
      </c>
      <c r="AT22" s="425">
        <v>57939</v>
      </c>
      <c r="AU22" s="425">
        <v>56530</v>
      </c>
      <c r="AV22" s="425">
        <v>56482</v>
      </c>
      <c r="AW22" s="532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5"/>
        <v>5253</v>
      </c>
      <c r="BJ22" s="131">
        <f t="shared" si="5"/>
        <v>2212</v>
      </c>
      <c r="BK22" s="131">
        <f t="shared" si="5"/>
        <v>-4202</v>
      </c>
      <c r="BL22" s="131">
        <f t="shared" si="5"/>
        <v>-3317</v>
      </c>
      <c r="BM22" s="131">
        <f t="shared" si="5"/>
        <v>-3598</v>
      </c>
      <c r="BN22" s="131">
        <f t="shared" si="5"/>
        <v>-3069</v>
      </c>
      <c r="BO22" s="131">
        <f t="shared" si="5"/>
        <v>-1076</v>
      </c>
      <c r="BP22" s="131">
        <f t="shared" si="5"/>
        <v>-361</v>
      </c>
      <c r="BQ22" s="131">
        <f t="shared" si="5"/>
        <v>1237</v>
      </c>
      <c r="BR22" s="155">
        <f t="shared" si="5"/>
        <v>-3071</v>
      </c>
    </row>
    <row r="23" spans="1:70" x14ac:dyDescent="0.35">
      <c r="A23" s="3">
        <v>3</v>
      </c>
      <c r="B23" s="34" t="s">
        <v>21</v>
      </c>
      <c r="C23" s="174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80"/>
      <c r="O23" s="307"/>
      <c r="P23" s="154"/>
      <c r="Q23" s="154"/>
      <c r="R23" s="154"/>
      <c r="S23" s="154"/>
      <c r="T23" s="188"/>
      <c r="U23" s="133"/>
      <c r="V23" s="134"/>
      <c r="W23" s="134"/>
      <c r="X23" s="406"/>
      <c r="Y23" s="288"/>
      <c r="Z23" s="288"/>
      <c r="AA23" s="236"/>
      <c r="AB23" s="236"/>
      <c r="AC23" s="236"/>
      <c r="AD23" s="188"/>
      <c r="AE23" s="236"/>
      <c r="AF23" s="188"/>
      <c r="AG23" s="236"/>
      <c r="AH23" s="236"/>
      <c r="AI23" s="229"/>
      <c r="AJ23" s="458"/>
      <c r="AK23" s="425"/>
      <c r="AL23" s="425"/>
      <c r="AM23" s="425"/>
      <c r="AN23" s="425"/>
      <c r="AO23" s="425"/>
      <c r="AP23" s="425"/>
      <c r="AQ23" s="188"/>
      <c r="AR23" s="425"/>
      <c r="AS23" s="425"/>
      <c r="AT23" s="425"/>
      <c r="AU23" s="425"/>
      <c r="AV23" s="425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35">
      <c r="B24" s="27" t="s">
        <v>41</v>
      </c>
      <c r="C24" s="174">
        <v>18903</v>
      </c>
      <c r="D24" s="172">
        <v>18749</v>
      </c>
      <c r="E24" s="172">
        <v>15271</v>
      </c>
      <c r="F24" s="172">
        <v>12977</v>
      </c>
      <c r="G24" s="172">
        <v>12587</v>
      </c>
      <c r="H24" s="172">
        <v>12726</v>
      </c>
      <c r="I24" s="172">
        <v>11799</v>
      </c>
      <c r="J24" s="172">
        <v>12815</v>
      </c>
      <c r="K24" s="172">
        <v>12068</v>
      </c>
      <c r="L24" s="172">
        <v>15241</v>
      </c>
      <c r="M24" s="172">
        <v>16959</v>
      </c>
      <c r="N24" s="180">
        <v>18552</v>
      </c>
      <c r="O24" s="307">
        <v>19018</v>
      </c>
      <c r="P24" s="189">
        <v>15038</v>
      </c>
      <c r="Q24" s="154">
        <v>12033</v>
      </c>
      <c r="R24" s="154">
        <v>11113</v>
      </c>
      <c r="S24" s="154">
        <v>9860</v>
      </c>
      <c r="T24" s="188">
        <v>10158</v>
      </c>
      <c r="U24" s="133">
        <v>9691</v>
      </c>
      <c r="V24" s="134">
        <v>10558</v>
      </c>
      <c r="W24" s="134">
        <v>10655</v>
      </c>
      <c r="X24" s="406">
        <v>10889</v>
      </c>
      <c r="Y24" s="288">
        <v>12913</v>
      </c>
      <c r="Z24" s="288">
        <v>15440</v>
      </c>
      <c r="AA24" s="236">
        <v>14805</v>
      </c>
      <c r="AB24" s="236">
        <v>13294</v>
      </c>
      <c r="AC24" s="236">
        <v>12999</v>
      </c>
      <c r="AD24" s="188">
        <v>11426</v>
      </c>
      <c r="AE24" s="236">
        <v>9827</v>
      </c>
      <c r="AF24" s="188">
        <v>10450</v>
      </c>
      <c r="AG24" s="236">
        <v>10783</v>
      </c>
      <c r="AH24" s="236">
        <v>11664</v>
      </c>
      <c r="AI24" s="229">
        <v>11517</v>
      </c>
      <c r="AJ24" s="458">
        <v>13443</v>
      </c>
      <c r="AK24" s="425">
        <v>15738</v>
      </c>
      <c r="AL24" s="425">
        <v>17026</v>
      </c>
      <c r="AM24" s="425">
        <v>17848</v>
      </c>
      <c r="AN24" s="425">
        <v>14662</v>
      </c>
      <c r="AO24" s="425">
        <v>12817</v>
      </c>
      <c r="AP24" s="425">
        <v>11611</v>
      </c>
      <c r="AQ24" s="188">
        <v>10570</v>
      </c>
      <c r="AR24" s="425">
        <v>12391</v>
      </c>
      <c r="AS24" s="425">
        <v>11876</v>
      </c>
      <c r="AT24" s="425">
        <v>12119</v>
      </c>
      <c r="AU24" s="425">
        <v>12286</v>
      </c>
      <c r="AV24" s="425">
        <v>12524</v>
      </c>
      <c r="AW24" s="532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8">O24-C24</f>
        <v>115</v>
      </c>
      <c r="BJ24" s="131">
        <f t="shared" si="8"/>
        <v>-3711</v>
      </c>
      <c r="BK24" s="131">
        <f t="shared" si="8"/>
        <v>-3238</v>
      </c>
      <c r="BL24" s="131">
        <f t="shared" si="8"/>
        <v>-1864</v>
      </c>
      <c r="BM24" s="131">
        <f t="shared" si="8"/>
        <v>-2727</v>
      </c>
      <c r="BN24" s="131">
        <f t="shared" si="8"/>
        <v>-2568</v>
      </c>
      <c r="BO24" s="131">
        <f t="shared" si="8"/>
        <v>-2108</v>
      </c>
      <c r="BP24" s="131">
        <f t="shared" si="8"/>
        <v>-2257</v>
      </c>
      <c r="BQ24" s="131">
        <f t="shared" si="8"/>
        <v>-1413</v>
      </c>
      <c r="BR24" s="155">
        <f t="shared" si="8"/>
        <v>-4352</v>
      </c>
    </row>
    <row r="25" spans="1:70" x14ac:dyDescent="0.35">
      <c r="B25" s="27" t="s">
        <v>42</v>
      </c>
      <c r="C25" s="174">
        <v>2434</v>
      </c>
      <c r="D25" s="172">
        <v>2895</v>
      </c>
      <c r="E25" s="172">
        <v>3700</v>
      </c>
      <c r="F25" s="172">
        <v>4337</v>
      </c>
      <c r="G25" s="172">
        <v>1750</v>
      </c>
      <c r="H25" s="172">
        <v>1763</v>
      </c>
      <c r="I25" s="172">
        <v>1634</v>
      </c>
      <c r="J25" s="172">
        <v>1873</v>
      </c>
      <c r="K25" s="172">
        <v>2213</v>
      </c>
      <c r="L25" s="172">
        <v>3278</v>
      </c>
      <c r="M25" s="172">
        <v>3032</v>
      </c>
      <c r="N25" s="180">
        <v>2494</v>
      </c>
      <c r="O25" s="307">
        <v>3176</v>
      </c>
      <c r="P25" s="189">
        <v>2698</v>
      </c>
      <c r="Q25" s="154">
        <v>2451</v>
      </c>
      <c r="R25" s="154">
        <v>3902</v>
      </c>
      <c r="S25" s="154">
        <v>1458</v>
      </c>
      <c r="T25" s="188">
        <v>1563</v>
      </c>
      <c r="U25" s="133">
        <v>1544</v>
      </c>
      <c r="V25" s="134">
        <v>1702</v>
      </c>
      <c r="W25" s="134">
        <v>1899</v>
      </c>
      <c r="X25" s="406">
        <v>2526</v>
      </c>
      <c r="Y25" s="288">
        <v>2806</v>
      </c>
      <c r="Z25" s="288">
        <v>3232</v>
      </c>
      <c r="AA25" s="236">
        <v>4032</v>
      </c>
      <c r="AB25" s="236">
        <v>2557</v>
      </c>
      <c r="AC25" s="236">
        <v>3401</v>
      </c>
      <c r="AD25" s="188">
        <v>2713</v>
      </c>
      <c r="AE25" s="236">
        <v>1572</v>
      </c>
      <c r="AF25" s="188">
        <v>1572</v>
      </c>
      <c r="AG25" s="236">
        <v>1689</v>
      </c>
      <c r="AH25" s="236">
        <v>1870</v>
      </c>
      <c r="AI25" s="229">
        <v>1603</v>
      </c>
      <c r="AJ25" s="458">
        <v>2097</v>
      </c>
      <c r="AK25" s="425">
        <v>2950</v>
      </c>
      <c r="AL25" s="425">
        <v>3929</v>
      </c>
      <c r="AM25" s="425">
        <v>3836</v>
      </c>
      <c r="AN25" s="425">
        <v>2765</v>
      </c>
      <c r="AO25" s="425">
        <v>2219</v>
      </c>
      <c r="AP25" s="425">
        <v>1966</v>
      </c>
      <c r="AQ25" s="188">
        <v>1521</v>
      </c>
      <c r="AR25" s="425">
        <v>1845</v>
      </c>
      <c r="AS25" s="425">
        <v>1764</v>
      </c>
      <c r="AT25" s="425">
        <v>1741</v>
      </c>
      <c r="AU25" s="425">
        <v>2144</v>
      </c>
      <c r="AV25" s="425">
        <v>2415</v>
      </c>
      <c r="AW25" s="532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8"/>
        <v>742</v>
      </c>
      <c r="BJ25" s="131">
        <f t="shared" si="8"/>
        <v>-197</v>
      </c>
      <c r="BK25" s="131">
        <f t="shared" si="8"/>
        <v>-1249</v>
      </c>
      <c r="BL25" s="131">
        <f t="shared" si="8"/>
        <v>-435</v>
      </c>
      <c r="BM25" s="131">
        <f t="shared" si="8"/>
        <v>-292</v>
      </c>
      <c r="BN25" s="131">
        <f t="shared" si="8"/>
        <v>-200</v>
      </c>
      <c r="BO25" s="131">
        <f t="shared" si="8"/>
        <v>-90</v>
      </c>
      <c r="BP25" s="131">
        <f t="shared" si="8"/>
        <v>-171</v>
      </c>
      <c r="BQ25" s="131">
        <f t="shared" si="8"/>
        <v>-314</v>
      </c>
      <c r="BR25" s="155">
        <f t="shared" si="8"/>
        <v>-752</v>
      </c>
    </row>
    <row r="26" spans="1:70" x14ac:dyDescent="0.35">
      <c r="B26" s="27" t="s">
        <v>57</v>
      </c>
      <c r="C26" s="174">
        <v>2505</v>
      </c>
      <c r="D26" s="172">
        <v>2316</v>
      </c>
      <c r="E26" s="172">
        <v>2131</v>
      </c>
      <c r="F26" s="172">
        <v>1780</v>
      </c>
      <c r="G26" s="172">
        <v>1865</v>
      </c>
      <c r="H26" s="172">
        <v>1727</v>
      </c>
      <c r="I26" s="172">
        <v>1542</v>
      </c>
      <c r="J26" s="172">
        <v>1525</v>
      </c>
      <c r="K26" s="172">
        <v>1668</v>
      </c>
      <c r="L26" s="172">
        <v>2147</v>
      </c>
      <c r="M26" s="172">
        <v>1977</v>
      </c>
      <c r="N26" s="180">
        <v>2264</v>
      </c>
      <c r="O26" s="307">
        <v>2912</v>
      </c>
      <c r="P26" s="189">
        <v>2889</v>
      </c>
      <c r="Q26" s="154">
        <v>1716</v>
      </c>
      <c r="R26" s="154">
        <v>1522</v>
      </c>
      <c r="S26" s="154">
        <v>1415</v>
      </c>
      <c r="T26" s="188">
        <v>1424</v>
      </c>
      <c r="U26" s="133">
        <v>1346</v>
      </c>
      <c r="V26" s="134">
        <v>1295</v>
      </c>
      <c r="W26" s="134">
        <v>1415</v>
      </c>
      <c r="X26" s="406">
        <v>2044</v>
      </c>
      <c r="Y26" s="288">
        <v>2295</v>
      </c>
      <c r="Z26" s="288">
        <v>2397</v>
      </c>
      <c r="AA26" s="236">
        <v>2018</v>
      </c>
      <c r="AB26" s="236">
        <v>1756</v>
      </c>
      <c r="AC26" s="236">
        <v>1732</v>
      </c>
      <c r="AD26" s="188">
        <v>1616</v>
      </c>
      <c r="AE26" s="236">
        <v>1443</v>
      </c>
      <c r="AF26" s="188">
        <v>1514</v>
      </c>
      <c r="AG26" s="236">
        <v>1687</v>
      </c>
      <c r="AH26" s="236">
        <v>1627</v>
      </c>
      <c r="AI26" s="229">
        <v>2192</v>
      </c>
      <c r="AJ26" s="458">
        <v>2074</v>
      </c>
      <c r="AK26" s="425">
        <v>2764</v>
      </c>
      <c r="AL26" s="425">
        <v>2755</v>
      </c>
      <c r="AM26" s="425">
        <v>2408</v>
      </c>
      <c r="AN26" s="425">
        <v>1894</v>
      </c>
      <c r="AO26" s="425">
        <v>1689</v>
      </c>
      <c r="AP26" s="425">
        <v>1554</v>
      </c>
      <c r="AQ26" s="188">
        <v>1518</v>
      </c>
      <c r="AR26" s="425">
        <v>1640</v>
      </c>
      <c r="AS26" s="425">
        <v>1524</v>
      </c>
      <c r="AT26" s="425">
        <v>1756</v>
      </c>
      <c r="AU26" s="425">
        <v>1720</v>
      </c>
      <c r="AV26" s="425">
        <v>1645</v>
      </c>
      <c r="AW26" s="532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8"/>
        <v>407</v>
      </c>
      <c r="BJ26" s="131">
        <f t="shared" si="8"/>
        <v>573</v>
      </c>
      <c r="BK26" s="131">
        <f t="shared" si="8"/>
        <v>-415</v>
      </c>
      <c r="BL26" s="131">
        <f t="shared" si="8"/>
        <v>-258</v>
      </c>
      <c r="BM26" s="131">
        <f t="shared" si="8"/>
        <v>-450</v>
      </c>
      <c r="BN26" s="131">
        <f t="shared" si="8"/>
        <v>-303</v>
      </c>
      <c r="BO26" s="131">
        <f t="shared" si="8"/>
        <v>-196</v>
      </c>
      <c r="BP26" s="131">
        <f t="shared" si="8"/>
        <v>-230</v>
      </c>
      <c r="BQ26" s="131">
        <f t="shared" si="8"/>
        <v>-253</v>
      </c>
      <c r="BR26" s="155">
        <f t="shared" si="8"/>
        <v>-103</v>
      </c>
    </row>
    <row r="27" spans="1:70" x14ac:dyDescent="0.35">
      <c r="B27" s="27" t="s">
        <v>61</v>
      </c>
      <c r="C27" s="174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80"/>
      <c r="O27" s="307"/>
      <c r="P27" s="154"/>
      <c r="Q27" s="154"/>
      <c r="R27" s="154"/>
      <c r="S27" s="154"/>
      <c r="T27" s="188"/>
      <c r="U27" s="133"/>
      <c r="V27" s="134"/>
      <c r="W27" s="134"/>
      <c r="X27" s="406"/>
      <c r="Y27" s="288"/>
      <c r="Z27" s="288"/>
      <c r="AA27" s="236"/>
      <c r="AB27" s="236"/>
      <c r="AC27" s="236"/>
      <c r="AD27" s="188"/>
      <c r="AE27" s="236"/>
      <c r="AF27" s="188"/>
      <c r="AG27" s="236"/>
      <c r="AH27" s="236"/>
      <c r="AI27" s="229"/>
      <c r="AJ27" s="458"/>
      <c r="AK27" s="425"/>
      <c r="AL27" s="425"/>
      <c r="AM27" s="425"/>
      <c r="AN27" s="425"/>
      <c r="AO27" s="425"/>
      <c r="AP27" s="425"/>
      <c r="AQ27" s="188"/>
      <c r="AR27" s="425"/>
      <c r="AS27" s="425"/>
      <c r="AT27" s="425"/>
      <c r="AU27" s="425"/>
      <c r="AV27" s="425"/>
      <c r="AW27" s="532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8"/>
        <v>0</v>
      </c>
      <c r="BJ27" s="131">
        <f t="shared" si="8"/>
        <v>0</v>
      </c>
      <c r="BK27" s="131">
        <f t="shared" si="8"/>
        <v>0</v>
      </c>
      <c r="BL27" s="131">
        <f t="shared" si="8"/>
        <v>0</v>
      </c>
      <c r="BM27" s="131">
        <f t="shared" si="8"/>
        <v>0</v>
      </c>
      <c r="BN27" s="131">
        <f t="shared" si="8"/>
        <v>0</v>
      </c>
      <c r="BO27" s="131">
        <f t="shared" si="8"/>
        <v>0</v>
      </c>
      <c r="BP27" s="131">
        <f t="shared" si="8"/>
        <v>0</v>
      </c>
      <c r="BQ27" s="131">
        <f t="shared" si="8"/>
        <v>0</v>
      </c>
      <c r="BR27" s="155">
        <f t="shared" si="8"/>
        <v>0</v>
      </c>
    </row>
    <row r="28" spans="1:70" x14ac:dyDescent="0.35">
      <c r="B28" s="27" t="s">
        <v>62</v>
      </c>
      <c r="C28" s="174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80"/>
      <c r="O28" s="307"/>
      <c r="P28" s="154"/>
      <c r="Q28" s="154"/>
      <c r="R28" s="154"/>
      <c r="S28" s="154"/>
      <c r="T28" s="188"/>
      <c r="U28" s="133"/>
      <c r="V28" s="134"/>
      <c r="W28" s="134"/>
      <c r="X28" s="406"/>
      <c r="Y28" s="288"/>
      <c r="Z28" s="288"/>
      <c r="AA28" s="236"/>
      <c r="AB28" s="236"/>
      <c r="AC28" s="236"/>
      <c r="AD28" s="188"/>
      <c r="AE28" s="236"/>
      <c r="AF28" s="188"/>
      <c r="AG28" s="236"/>
      <c r="AH28" s="236"/>
      <c r="AI28" s="229"/>
      <c r="AJ28" s="458"/>
      <c r="AK28" s="425"/>
      <c r="AL28" s="425"/>
      <c r="AM28" s="425"/>
      <c r="AN28" s="425"/>
      <c r="AO28" s="425"/>
      <c r="AP28" s="425"/>
      <c r="AQ28" s="188"/>
      <c r="AR28" s="425"/>
      <c r="AS28" s="425"/>
      <c r="AT28" s="425"/>
      <c r="AU28" s="425"/>
      <c r="AV28" s="425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8"/>
        <v>0</v>
      </c>
      <c r="BJ28" s="131">
        <f t="shared" si="8"/>
        <v>0</v>
      </c>
      <c r="BK28" s="131">
        <f t="shared" si="8"/>
        <v>0</v>
      </c>
      <c r="BL28" s="131">
        <f t="shared" si="8"/>
        <v>0</v>
      </c>
      <c r="BM28" s="131">
        <f t="shared" si="8"/>
        <v>0</v>
      </c>
      <c r="BN28" s="131">
        <f t="shared" si="8"/>
        <v>0</v>
      </c>
      <c r="BO28" s="131">
        <f t="shared" si="8"/>
        <v>0</v>
      </c>
      <c r="BP28" s="131">
        <f t="shared" si="8"/>
        <v>0</v>
      </c>
      <c r="BQ28" s="131">
        <f t="shared" si="8"/>
        <v>0</v>
      </c>
      <c r="BR28" s="155">
        <f t="shared" si="8"/>
        <v>0</v>
      </c>
    </row>
    <row r="29" spans="1:70" x14ac:dyDescent="0.35">
      <c r="B29" s="27" t="s">
        <v>46</v>
      </c>
      <c r="C29" s="171">
        <v>23842</v>
      </c>
      <c r="D29" s="173">
        <v>23960</v>
      </c>
      <c r="E29" s="173">
        <v>21102</v>
      </c>
      <c r="F29" s="173">
        <v>19094</v>
      </c>
      <c r="G29" s="173">
        <v>16202</v>
      </c>
      <c r="H29" s="173">
        <v>16216</v>
      </c>
      <c r="I29" s="173">
        <v>14975</v>
      </c>
      <c r="J29" s="173">
        <v>16213</v>
      </c>
      <c r="K29" s="173">
        <v>15949</v>
      </c>
      <c r="L29" s="173">
        <v>20666</v>
      </c>
      <c r="M29" s="173">
        <v>21968</v>
      </c>
      <c r="N29" s="181">
        <v>23310</v>
      </c>
      <c r="O29" s="307">
        <v>25106</v>
      </c>
      <c r="P29" s="131">
        <v>20625</v>
      </c>
      <c r="Q29" s="131">
        <v>16200</v>
      </c>
      <c r="R29" s="131">
        <v>16537</v>
      </c>
      <c r="S29" s="131">
        <v>12733</v>
      </c>
      <c r="T29" s="236">
        <f>SUM(T24:T28)</f>
        <v>13145</v>
      </c>
      <c r="U29" s="134">
        <v>12581</v>
      </c>
      <c r="V29" s="134">
        <v>13555</v>
      </c>
      <c r="W29" s="134">
        <v>13969</v>
      </c>
      <c r="X29" s="406">
        <v>15459</v>
      </c>
      <c r="Y29" s="288">
        <v>18014</v>
      </c>
      <c r="Z29" s="288">
        <v>21069</v>
      </c>
      <c r="AA29" s="236">
        <f>SUM(AA24:AA28)</f>
        <v>20855</v>
      </c>
      <c r="AB29" s="236">
        <v>17607</v>
      </c>
      <c r="AC29" s="236">
        <v>18132</v>
      </c>
      <c r="AD29" s="236">
        <f>SUM(AD24:AD28)</f>
        <v>15755</v>
      </c>
      <c r="AE29" s="236">
        <v>12842</v>
      </c>
      <c r="AF29" s="236">
        <f>SUM(AF24:AF28)</f>
        <v>13536</v>
      </c>
      <c r="AG29" s="236">
        <v>14159</v>
      </c>
      <c r="AH29" s="236">
        <v>15161</v>
      </c>
      <c r="AI29" s="425">
        <f t="shared" ref="AI29" si="9">SUM(AI24:AI28)</f>
        <v>15312</v>
      </c>
      <c r="AJ29" s="458">
        <v>17614</v>
      </c>
      <c r="AK29" s="425">
        <v>21452</v>
      </c>
      <c r="AL29" s="425">
        <v>23710</v>
      </c>
      <c r="AM29" s="425">
        <v>24092</v>
      </c>
      <c r="AN29" s="425">
        <v>19321</v>
      </c>
      <c r="AO29" s="425">
        <v>16725</v>
      </c>
      <c r="AP29" s="425">
        <v>15131</v>
      </c>
      <c r="AQ29" s="236">
        <f t="shared" ref="AQ29" si="10">SUM(AQ24:AQ28)</f>
        <v>13609</v>
      </c>
      <c r="AR29" s="425">
        <v>15876</v>
      </c>
      <c r="AS29" s="425">
        <v>15164</v>
      </c>
      <c r="AT29" s="425">
        <v>15616</v>
      </c>
      <c r="AU29" s="425">
        <v>16150</v>
      </c>
      <c r="AV29" s="425">
        <v>16584</v>
      </c>
      <c r="AW29" s="532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8"/>
        <v>1264</v>
      </c>
      <c r="BJ29" s="131">
        <f t="shared" si="8"/>
        <v>-3335</v>
      </c>
      <c r="BK29" s="131">
        <f t="shared" si="8"/>
        <v>-4902</v>
      </c>
      <c r="BL29" s="131">
        <f t="shared" si="8"/>
        <v>-2557</v>
      </c>
      <c r="BM29" s="131">
        <f t="shared" si="8"/>
        <v>-3469</v>
      </c>
      <c r="BN29" s="131">
        <f t="shared" si="8"/>
        <v>-3071</v>
      </c>
      <c r="BO29" s="131">
        <f t="shared" si="8"/>
        <v>-2394</v>
      </c>
      <c r="BP29" s="131">
        <f t="shared" si="8"/>
        <v>-2658</v>
      </c>
      <c r="BQ29" s="131">
        <f t="shared" si="8"/>
        <v>-1980</v>
      </c>
      <c r="BR29" s="155">
        <f t="shared" si="8"/>
        <v>-5207</v>
      </c>
    </row>
    <row r="30" spans="1:70" x14ac:dyDescent="0.35">
      <c r="A30" s="3">
        <v>4</v>
      </c>
      <c r="B30" s="34" t="s">
        <v>22</v>
      </c>
      <c r="C30" s="171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81"/>
      <c r="O30" s="307"/>
      <c r="P30" s="131"/>
      <c r="Q30" s="131"/>
      <c r="R30" s="131"/>
      <c r="S30" s="131"/>
      <c r="T30" s="236"/>
      <c r="U30" s="134"/>
      <c r="V30" s="134"/>
      <c r="W30" s="134"/>
      <c r="X30" s="406"/>
      <c r="Y30" s="288"/>
      <c r="Z30" s="288"/>
      <c r="AA30" s="236"/>
      <c r="AB30" s="236"/>
      <c r="AC30" s="236"/>
      <c r="AD30" s="236"/>
      <c r="AE30" s="236"/>
      <c r="AF30" s="236"/>
      <c r="AG30" s="236"/>
      <c r="AH30" s="236"/>
      <c r="AI30" s="425"/>
      <c r="AJ30" s="458"/>
      <c r="AK30" s="425"/>
      <c r="AL30" s="425"/>
      <c r="AM30" s="425"/>
      <c r="AN30" s="425"/>
      <c r="AO30" s="425"/>
      <c r="AP30" s="425"/>
      <c r="AQ30" s="236"/>
      <c r="AR30" s="425"/>
      <c r="AS30" s="425"/>
      <c r="AT30" s="425"/>
      <c r="AU30" s="425"/>
      <c r="AV30" s="425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35">
      <c r="A31" s="3"/>
      <c r="B31" s="27" t="s">
        <v>41</v>
      </c>
      <c r="C31" s="171">
        <v>9303</v>
      </c>
      <c r="D31" s="173">
        <v>10281</v>
      </c>
      <c r="E31" s="173">
        <v>10891</v>
      </c>
      <c r="F31" s="173">
        <v>8611</v>
      </c>
      <c r="G31" s="173">
        <v>6678</v>
      </c>
      <c r="H31" s="173">
        <v>5906</v>
      </c>
      <c r="I31" s="173">
        <v>5440</v>
      </c>
      <c r="J31" s="173">
        <v>5196</v>
      </c>
      <c r="K31" s="173">
        <v>5226</v>
      </c>
      <c r="L31" s="173">
        <v>5209</v>
      </c>
      <c r="M31" s="173">
        <v>5832</v>
      </c>
      <c r="N31" s="181">
        <v>7951</v>
      </c>
      <c r="O31" s="307">
        <v>9912</v>
      </c>
      <c r="P31" s="190">
        <v>9861</v>
      </c>
      <c r="Q31" s="131">
        <v>7818</v>
      </c>
      <c r="R31" s="131">
        <v>6258</v>
      </c>
      <c r="S31" s="131">
        <v>5350</v>
      </c>
      <c r="T31" s="236">
        <v>4167</v>
      </c>
      <c r="U31" s="134">
        <v>4098</v>
      </c>
      <c r="V31" s="134">
        <v>3893</v>
      </c>
      <c r="W31" s="134">
        <v>4256</v>
      </c>
      <c r="X31" s="406">
        <v>4000</v>
      </c>
      <c r="Y31" s="288">
        <v>3897</v>
      </c>
      <c r="Z31" s="288">
        <v>5710</v>
      </c>
      <c r="AA31" s="236">
        <v>6638</v>
      </c>
      <c r="AB31" s="236">
        <v>7260</v>
      </c>
      <c r="AC31" s="236">
        <v>6849</v>
      </c>
      <c r="AD31" s="236">
        <v>6919</v>
      </c>
      <c r="AE31" s="236">
        <v>5463</v>
      </c>
      <c r="AF31" s="236">
        <v>4259</v>
      </c>
      <c r="AG31" s="236">
        <v>4174</v>
      </c>
      <c r="AH31" s="236">
        <v>4582</v>
      </c>
      <c r="AI31" s="425">
        <v>4721</v>
      </c>
      <c r="AJ31" s="458">
        <v>4560</v>
      </c>
      <c r="AK31" s="425">
        <v>4737</v>
      </c>
      <c r="AL31" s="425">
        <v>6760</v>
      </c>
      <c r="AM31" s="425">
        <v>7525</v>
      </c>
      <c r="AN31" s="425">
        <v>9223</v>
      </c>
      <c r="AO31" s="425">
        <v>8175</v>
      </c>
      <c r="AP31" s="425">
        <v>6533</v>
      </c>
      <c r="AQ31" s="236">
        <v>4914</v>
      </c>
      <c r="AR31" s="425">
        <v>5004</v>
      </c>
      <c r="AS31" s="425">
        <v>5559</v>
      </c>
      <c r="AT31" s="425">
        <v>5104</v>
      </c>
      <c r="AU31" s="425">
        <v>4759</v>
      </c>
      <c r="AV31" s="425">
        <v>5005</v>
      </c>
      <c r="AW31" s="532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11">O31-C31</f>
        <v>609</v>
      </c>
      <c r="BJ31" s="131">
        <f t="shared" si="11"/>
        <v>-420</v>
      </c>
      <c r="BK31" s="131">
        <f t="shared" si="11"/>
        <v>-3073</v>
      </c>
      <c r="BL31" s="131">
        <f t="shared" si="11"/>
        <v>-2353</v>
      </c>
      <c r="BM31" s="131">
        <f t="shared" si="11"/>
        <v>-1328</v>
      </c>
      <c r="BN31" s="131">
        <f t="shared" si="11"/>
        <v>-1739</v>
      </c>
      <c r="BO31" s="131">
        <f t="shared" si="11"/>
        <v>-1342</v>
      </c>
      <c r="BP31" s="131">
        <f t="shared" si="11"/>
        <v>-1303</v>
      </c>
      <c r="BQ31" s="131">
        <f t="shared" si="11"/>
        <v>-970</v>
      </c>
      <c r="BR31" s="155">
        <f t="shared" si="11"/>
        <v>-1209</v>
      </c>
    </row>
    <row r="32" spans="1:70" x14ac:dyDescent="0.35">
      <c r="A32" s="3"/>
      <c r="B32" s="27" t="s">
        <v>42</v>
      </c>
      <c r="C32" s="171">
        <v>1718</v>
      </c>
      <c r="D32" s="173">
        <v>1832</v>
      </c>
      <c r="E32" s="173">
        <v>2190</v>
      </c>
      <c r="F32" s="173">
        <v>1864</v>
      </c>
      <c r="G32" s="173">
        <v>3621</v>
      </c>
      <c r="H32" s="173">
        <v>1177</v>
      </c>
      <c r="I32" s="173">
        <v>1081</v>
      </c>
      <c r="J32" s="173">
        <v>1023</v>
      </c>
      <c r="K32" s="173">
        <v>1126</v>
      </c>
      <c r="L32" s="173">
        <v>1489</v>
      </c>
      <c r="M32" s="173">
        <v>1671</v>
      </c>
      <c r="N32" s="181">
        <v>1909</v>
      </c>
      <c r="O32" s="307">
        <v>1887</v>
      </c>
      <c r="P32" s="190">
        <v>2403</v>
      </c>
      <c r="Q32" s="131">
        <v>1639</v>
      </c>
      <c r="R32" s="131">
        <v>1534</v>
      </c>
      <c r="S32" s="131">
        <v>3298</v>
      </c>
      <c r="T32" s="236">
        <v>992</v>
      </c>
      <c r="U32" s="134">
        <v>907</v>
      </c>
      <c r="V32" s="134">
        <v>923</v>
      </c>
      <c r="W32" s="134">
        <v>955</v>
      </c>
      <c r="X32" s="406">
        <v>1137</v>
      </c>
      <c r="Y32" s="288">
        <v>1356</v>
      </c>
      <c r="Z32" s="288">
        <v>1837</v>
      </c>
      <c r="AA32" s="236">
        <v>2217</v>
      </c>
      <c r="AB32" s="236">
        <v>1915</v>
      </c>
      <c r="AC32" s="236">
        <v>1898</v>
      </c>
      <c r="AD32" s="236">
        <v>2630</v>
      </c>
      <c r="AE32" s="236">
        <v>2798</v>
      </c>
      <c r="AF32" s="236">
        <v>979</v>
      </c>
      <c r="AG32" s="236">
        <v>948</v>
      </c>
      <c r="AH32" s="236">
        <v>977</v>
      </c>
      <c r="AI32" s="425">
        <v>816</v>
      </c>
      <c r="AJ32" s="458">
        <v>922</v>
      </c>
      <c r="AK32" s="425">
        <v>1185</v>
      </c>
      <c r="AL32" s="425">
        <v>2108</v>
      </c>
      <c r="AM32" s="425">
        <v>2516</v>
      </c>
      <c r="AN32" s="425">
        <v>2898</v>
      </c>
      <c r="AO32" s="425">
        <v>2086</v>
      </c>
      <c r="AP32" s="425">
        <v>1514</v>
      </c>
      <c r="AQ32" s="236">
        <v>1415</v>
      </c>
      <c r="AR32" s="425">
        <v>1066</v>
      </c>
      <c r="AS32" s="425">
        <v>1197</v>
      </c>
      <c r="AT32" s="425">
        <v>1128</v>
      </c>
      <c r="AU32" s="425">
        <v>1074</v>
      </c>
      <c r="AV32" s="425">
        <v>1355</v>
      </c>
      <c r="AW32" s="532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11"/>
        <v>169</v>
      </c>
      <c r="BJ32" s="131">
        <f t="shared" si="11"/>
        <v>571</v>
      </c>
      <c r="BK32" s="131">
        <f t="shared" si="11"/>
        <v>-551</v>
      </c>
      <c r="BL32" s="131">
        <f t="shared" si="11"/>
        <v>-330</v>
      </c>
      <c r="BM32" s="131">
        <f t="shared" si="11"/>
        <v>-323</v>
      </c>
      <c r="BN32" s="131">
        <f t="shared" si="11"/>
        <v>-185</v>
      </c>
      <c r="BO32" s="131">
        <f t="shared" si="11"/>
        <v>-174</v>
      </c>
      <c r="BP32" s="131">
        <f t="shared" si="11"/>
        <v>-100</v>
      </c>
      <c r="BQ32" s="131">
        <f t="shared" si="11"/>
        <v>-171</v>
      </c>
      <c r="BR32" s="155">
        <f t="shared" si="11"/>
        <v>-352</v>
      </c>
    </row>
    <row r="33" spans="1:70" x14ac:dyDescent="0.35">
      <c r="A33" s="3"/>
      <c r="B33" s="27" t="s">
        <v>57</v>
      </c>
      <c r="C33" s="171">
        <v>730</v>
      </c>
      <c r="D33" s="173">
        <v>769</v>
      </c>
      <c r="E33" s="173">
        <v>781</v>
      </c>
      <c r="F33" s="173">
        <v>727</v>
      </c>
      <c r="G33" s="173">
        <v>667</v>
      </c>
      <c r="H33" s="173">
        <v>642</v>
      </c>
      <c r="I33" s="173">
        <v>572</v>
      </c>
      <c r="J33" s="173">
        <v>509</v>
      </c>
      <c r="K33" s="173">
        <v>485</v>
      </c>
      <c r="L33" s="173">
        <v>557</v>
      </c>
      <c r="M33" s="173">
        <v>476</v>
      </c>
      <c r="N33" s="181">
        <v>600</v>
      </c>
      <c r="O33" s="307">
        <v>980</v>
      </c>
      <c r="P33" s="190">
        <v>1469</v>
      </c>
      <c r="Q33" s="131">
        <v>1166</v>
      </c>
      <c r="R33" s="131">
        <v>690</v>
      </c>
      <c r="S33" s="131">
        <v>600</v>
      </c>
      <c r="T33" s="236">
        <v>482</v>
      </c>
      <c r="U33" s="134">
        <v>503</v>
      </c>
      <c r="V33" s="134">
        <v>477</v>
      </c>
      <c r="W33" s="134">
        <v>470</v>
      </c>
      <c r="X33" s="406">
        <v>486</v>
      </c>
      <c r="Y33" s="288">
        <v>587</v>
      </c>
      <c r="Z33" s="288">
        <v>540</v>
      </c>
      <c r="AA33" s="236">
        <v>516</v>
      </c>
      <c r="AB33" s="236">
        <v>684</v>
      </c>
      <c r="AC33" s="236">
        <v>623</v>
      </c>
      <c r="AD33" s="236">
        <v>596</v>
      </c>
      <c r="AE33" s="236">
        <v>539</v>
      </c>
      <c r="AF33" s="236">
        <v>501</v>
      </c>
      <c r="AG33" s="236">
        <v>506</v>
      </c>
      <c r="AH33" s="236">
        <v>499</v>
      </c>
      <c r="AI33" s="425">
        <v>520</v>
      </c>
      <c r="AJ33" s="458">
        <v>463</v>
      </c>
      <c r="AK33" s="425">
        <v>598</v>
      </c>
      <c r="AL33" s="425">
        <v>627</v>
      </c>
      <c r="AM33" s="425">
        <v>651</v>
      </c>
      <c r="AN33" s="425">
        <v>752</v>
      </c>
      <c r="AO33" s="425">
        <v>705</v>
      </c>
      <c r="AP33" s="425">
        <v>649</v>
      </c>
      <c r="AQ33" s="236">
        <v>545</v>
      </c>
      <c r="AR33" s="425">
        <v>525</v>
      </c>
      <c r="AS33" s="425">
        <v>518</v>
      </c>
      <c r="AT33" s="425">
        <v>543</v>
      </c>
      <c r="AU33" s="425">
        <v>512</v>
      </c>
      <c r="AV33" s="425">
        <v>455</v>
      </c>
      <c r="AW33" s="532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11"/>
        <v>250</v>
      </c>
      <c r="BJ33" s="131">
        <f t="shared" si="11"/>
        <v>700</v>
      </c>
      <c r="BK33" s="131">
        <f t="shared" si="11"/>
        <v>385</v>
      </c>
      <c r="BL33" s="131">
        <f t="shared" si="11"/>
        <v>-37</v>
      </c>
      <c r="BM33" s="131">
        <f t="shared" si="11"/>
        <v>-67</v>
      </c>
      <c r="BN33" s="131">
        <f t="shared" si="11"/>
        <v>-160</v>
      </c>
      <c r="BO33" s="131">
        <f t="shared" si="11"/>
        <v>-69</v>
      </c>
      <c r="BP33" s="131">
        <f t="shared" si="11"/>
        <v>-32</v>
      </c>
      <c r="BQ33" s="131">
        <f t="shared" si="11"/>
        <v>-15</v>
      </c>
      <c r="BR33" s="155">
        <f t="shared" si="11"/>
        <v>-71</v>
      </c>
    </row>
    <row r="34" spans="1:70" x14ac:dyDescent="0.35">
      <c r="A34" s="3"/>
      <c r="B34" s="27" t="s">
        <v>61</v>
      </c>
      <c r="C34" s="171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81"/>
      <c r="O34" s="307"/>
      <c r="P34" s="131"/>
      <c r="Q34" s="131"/>
      <c r="R34" s="131"/>
      <c r="S34" s="131"/>
      <c r="T34" s="236"/>
      <c r="U34" s="134"/>
      <c r="V34" s="134"/>
      <c r="W34" s="134"/>
      <c r="X34" s="406"/>
      <c r="Y34" s="288"/>
      <c r="Z34" s="288"/>
      <c r="AA34" s="236"/>
      <c r="AB34" s="236"/>
      <c r="AC34" s="236"/>
      <c r="AD34" s="236"/>
      <c r="AE34" s="236"/>
      <c r="AF34" s="236"/>
      <c r="AG34" s="236"/>
      <c r="AH34" s="236"/>
      <c r="AI34" s="425"/>
      <c r="AJ34" s="458"/>
      <c r="AK34" s="425"/>
      <c r="AL34" s="425"/>
      <c r="AM34" s="425"/>
      <c r="AN34" s="425"/>
      <c r="AO34" s="425"/>
      <c r="AP34" s="425"/>
      <c r="AQ34" s="236"/>
      <c r="AR34" s="425"/>
      <c r="AS34" s="425"/>
      <c r="AT34" s="425"/>
      <c r="AU34" s="425"/>
      <c r="AV34" s="425"/>
      <c r="AW34" s="532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1"/>
        <v>0</v>
      </c>
      <c r="BJ34" s="131">
        <f t="shared" si="11"/>
        <v>0</v>
      </c>
      <c r="BK34" s="131">
        <f t="shared" si="11"/>
        <v>0</v>
      </c>
      <c r="BL34" s="131">
        <f t="shared" si="11"/>
        <v>0</v>
      </c>
      <c r="BM34" s="131">
        <f t="shared" si="11"/>
        <v>0</v>
      </c>
      <c r="BN34" s="131">
        <f t="shared" si="11"/>
        <v>0</v>
      </c>
      <c r="BO34" s="131">
        <f t="shared" si="11"/>
        <v>0</v>
      </c>
      <c r="BP34" s="131">
        <f t="shared" si="11"/>
        <v>0</v>
      </c>
      <c r="BQ34" s="131">
        <f t="shared" si="11"/>
        <v>0</v>
      </c>
      <c r="BR34" s="155">
        <f t="shared" si="11"/>
        <v>0</v>
      </c>
    </row>
    <row r="35" spans="1:70" x14ac:dyDescent="0.35">
      <c r="A35" s="3"/>
      <c r="B35" s="27" t="s">
        <v>62</v>
      </c>
      <c r="C35" s="171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81"/>
      <c r="O35" s="307"/>
      <c r="P35" s="131"/>
      <c r="Q35" s="131"/>
      <c r="R35" s="131"/>
      <c r="S35" s="131"/>
      <c r="T35" s="236"/>
      <c r="U35" s="134"/>
      <c r="V35" s="134"/>
      <c r="W35" s="134"/>
      <c r="X35" s="406"/>
      <c r="Y35" s="288"/>
      <c r="Z35" s="288"/>
      <c r="AA35" s="236"/>
      <c r="AB35" s="236"/>
      <c r="AC35" s="236"/>
      <c r="AD35" s="236"/>
      <c r="AE35" s="236"/>
      <c r="AF35" s="236"/>
      <c r="AG35" s="236"/>
      <c r="AH35" s="236"/>
      <c r="AI35" s="425"/>
      <c r="AJ35" s="458"/>
      <c r="AK35" s="425"/>
      <c r="AL35" s="425"/>
      <c r="AM35" s="425"/>
      <c r="AN35" s="425"/>
      <c r="AO35" s="425"/>
      <c r="AP35" s="425"/>
      <c r="AQ35" s="236"/>
      <c r="AR35" s="425"/>
      <c r="AS35" s="425"/>
      <c r="AT35" s="425"/>
      <c r="AU35" s="425"/>
      <c r="AV35" s="425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1"/>
        <v>0</v>
      </c>
      <c r="BJ35" s="131">
        <f t="shared" si="11"/>
        <v>0</v>
      </c>
      <c r="BK35" s="131">
        <f t="shared" si="11"/>
        <v>0</v>
      </c>
      <c r="BL35" s="131">
        <f t="shared" si="11"/>
        <v>0</v>
      </c>
      <c r="BM35" s="131">
        <f t="shared" si="11"/>
        <v>0</v>
      </c>
      <c r="BN35" s="131">
        <f t="shared" si="11"/>
        <v>0</v>
      </c>
      <c r="BO35" s="131">
        <f t="shared" si="11"/>
        <v>0</v>
      </c>
      <c r="BP35" s="131">
        <f t="shared" si="11"/>
        <v>0</v>
      </c>
      <c r="BQ35" s="131">
        <f t="shared" si="11"/>
        <v>0</v>
      </c>
      <c r="BR35" s="155">
        <f t="shared" si="11"/>
        <v>0</v>
      </c>
    </row>
    <row r="36" spans="1:70" x14ac:dyDescent="0.35">
      <c r="A36" s="3"/>
      <c r="B36" s="27" t="s">
        <v>46</v>
      </c>
      <c r="C36" s="171">
        <v>11751</v>
      </c>
      <c r="D36" s="173">
        <v>12882</v>
      </c>
      <c r="E36" s="173">
        <v>13862</v>
      </c>
      <c r="F36" s="173">
        <v>11202</v>
      </c>
      <c r="G36" s="173">
        <v>10966</v>
      </c>
      <c r="H36" s="173">
        <v>7725</v>
      </c>
      <c r="I36" s="173">
        <v>7093</v>
      </c>
      <c r="J36" s="173">
        <v>6728</v>
      </c>
      <c r="K36" s="173">
        <v>6837</v>
      </c>
      <c r="L36" s="173">
        <v>7255</v>
      </c>
      <c r="M36" s="173">
        <v>7979</v>
      </c>
      <c r="N36" s="181">
        <v>10460</v>
      </c>
      <c r="O36" s="307">
        <v>12779</v>
      </c>
      <c r="P36" s="131">
        <v>13733</v>
      </c>
      <c r="Q36" s="131">
        <v>10623</v>
      </c>
      <c r="R36" s="131">
        <v>8482</v>
      </c>
      <c r="S36" s="131">
        <v>9248</v>
      </c>
      <c r="T36" s="236">
        <f>SUM(T31:T35)</f>
        <v>5641</v>
      </c>
      <c r="U36" s="134">
        <v>5508</v>
      </c>
      <c r="V36" s="134">
        <v>5293</v>
      </c>
      <c r="W36" s="134">
        <v>5681</v>
      </c>
      <c r="X36" s="406">
        <v>5623</v>
      </c>
      <c r="Y36" s="288">
        <v>5840</v>
      </c>
      <c r="Z36" s="288">
        <v>8087</v>
      </c>
      <c r="AA36" s="236">
        <f>SUM(AA31:AA35)</f>
        <v>9371</v>
      </c>
      <c r="AB36" s="236">
        <v>9859</v>
      </c>
      <c r="AC36" s="236">
        <v>9370</v>
      </c>
      <c r="AD36" s="236">
        <f>SUM(AD31:AD35)</f>
        <v>10145</v>
      </c>
      <c r="AE36" s="236">
        <v>8800</v>
      </c>
      <c r="AF36" s="236">
        <f>SUM(AF31:AF35)</f>
        <v>5739</v>
      </c>
      <c r="AG36" s="236">
        <v>5628</v>
      </c>
      <c r="AH36" s="236">
        <v>6058</v>
      </c>
      <c r="AI36" s="425">
        <f t="shared" ref="AI36" si="12">SUM(AI31:AI35)</f>
        <v>6057</v>
      </c>
      <c r="AJ36" s="458">
        <v>5945</v>
      </c>
      <c r="AK36" s="425">
        <v>6520</v>
      </c>
      <c r="AL36" s="425">
        <v>9495</v>
      </c>
      <c r="AM36" s="425">
        <v>10692</v>
      </c>
      <c r="AN36" s="425">
        <v>12873</v>
      </c>
      <c r="AO36" s="425">
        <v>10966</v>
      </c>
      <c r="AP36" s="425">
        <v>8696</v>
      </c>
      <c r="AQ36" s="236">
        <f t="shared" ref="AQ36" si="13">SUM(AQ31:AQ35)</f>
        <v>6874</v>
      </c>
      <c r="AR36" s="425">
        <v>6595</v>
      </c>
      <c r="AS36" s="425">
        <v>7274</v>
      </c>
      <c r="AT36" s="425">
        <v>6775</v>
      </c>
      <c r="AU36" s="425">
        <v>6345</v>
      </c>
      <c r="AV36" s="425">
        <v>6815</v>
      </c>
      <c r="AW36" s="532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11"/>
        <v>1028</v>
      </c>
      <c r="BJ36" s="131">
        <f t="shared" si="11"/>
        <v>851</v>
      </c>
      <c r="BK36" s="131">
        <f t="shared" si="11"/>
        <v>-3239</v>
      </c>
      <c r="BL36" s="131">
        <f t="shared" si="11"/>
        <v>-2720</v>
      </c>
      <c r="BM36" s="131">
        <f t="shared" si="11"/>
        <v>-1718</v>
      </c>
      <c r="BN36" s="131">
        <f t="shared" si="11"/>
        <v>-2084</v>
      </c>
      <c r="BO36" s="131">
        <f t="shared" si="11"/>
        <v>-1585</v>
      </c>
      <c r="BP36" s="131">
        <f t="shared" si="11"/>
        <v>-1435</v>
      </c>
      <c r="BQ36" s="131">
        <f t="shared" si="11"/>
        <v>-1156</v>
      </c>
      <c r="BR36" s="155">
        <f t="shared" si="11"/>
        <v>-1632</v>
      </c>
    </row>
    <row r="37" spans="1:70" x14ac:dyDescent="0.35">
      <c r="A37" s="3">
        <v>5</v>
      </c>
      <c r="B37" s="34" t="s">
        <v>23</v>
      </c>
      <c r="C37" s="171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81"/>
      <c r="O37" s="307"/>
      <c r="P37" s="131"/>
      <c r="Q37" s="131"/>
      <c r="R37" s="131"/>
      <c r="S37" s="131"/>
      <c r="T37" s="236"/>
      <c r="U37" s="134"/>
      <c r="V37" s="134"/>
      <c r="W37" s="134"/>
      <c r="X37" s="406"/>
      <c r="Y37" s="288"/>
      <c r="Z37" s="288"/>
      <c r="AA37" s="236"/>
      <c r="AB37" s="236"/>
      <c r="AC37" s="236"/>
      <c r="AD37" s="236"/>
      <c r="AE37" s="236"/>
      <c r="AF37" s="236"/>
      <c r="AG37" s="236"/>
      <c r="AH37" s="236"/>
      <c r="AI37" s="425"/>
      <c r="AJ37" s="458"/>
      <c r="AK37" s="425"/>
      <c r="AL37" s="425"/>
      <c r="AM37" s="425"/>
      <c r="AN37" s="425"/>
      <c r="AO37" s="425"/>
      <c r="AP37" s="425"/>
      <c r="AQ37" s="236"/>
      <c r="AR37" s="425"/>
      <c r="AS37" s="425"/>
      <c r="AT37" s="425"/>
      <c r="AU37" s="425"/>
      <c r="AV37" s="425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35">
      <c r="A38" s="3"/>
      <c r="B38" s="27" t="s">
        <v>41</v>
      </c>
      <c r="C38" s="171">
        <v>18804</v>
      </c>
      <c r="D38" s="173">
        <v>20319</v>
      </c>
      <c r="E38" s="173">
        <v>23262</v>
      </c>
      <c r="F38" s="173">
        <v>27186</v>
      </c>
      <c r="G38" s="173">
        <v>27983</v>
      </c>
      <c r="H38" s="173">
        <v>28066</v>
      </c>
      <c r="I38" s="173">
        <v>27897</v>
      </c>
      <c r="J38" s="173">
        <v>25098</v>
      </c>
      <c r="K38" s="173">
        <v>23615</v>
      </c>
      <c r="L38" s="173">
        <v>23225</v>
      </c>
      <c r="M38" s="173">
        <v>20516</v>
      </c>
      <c r="N38" s="181">
        <v>19496</v>
      </c>
      <c r="O38" s="307">
        <v>21499</v>
      </c>
      <c r="P38" s="190">
        <v>24003</v>
      </c>
      <c r="Q38" s="131">
        <v>26347</v>
      </c>
      <c r="R38" s="131">
        <v>28409</v>
      </c>
      <c r="S38" s="131">
        <v>28938</v>
      </c>
      <c r="T38" s="236">
        <v>29774</v>
      </c>
      <c r="U38" s="134">
        <v>30147</v>
      </c>
      <c r="V38" s="134">
        <v>28059</v>
      </c>
      <c r="W38" s="134">
        <v>27381</v>
      </c>
      <c r="X38" s="406">
        <v>26571</v>
      </c>
      <c r="Y38" s="288">
        <v>24370</v>
      </c>
      <c r="Z38" s="288">
        <v>23718</v>
      </c>
      <c r="AA38" s="236">
        <v>23395</v>
      </c>
      <c r="AB38" s="236">
        <v>23859</v>
      </c>
      <c r="AC38" s="236">
        <v>24873</v>
      </c>
      <c r="AD38" s="236">
        <v>27423</v>
      </c>
      <c r="AE38" s="236">
        <v>28759</v>
      </c>
      <c r="AF38" s="236">
        <v>29398</v>
      </c>
      <c r="AG38" s="236">
        <v>28487</v>
      </c>
      <c r="AH38" s="236">
        <v>25527</v>
      </c>
      <c r="AI38" s="425">
        <v>24406</v>
      </c>
      <c r="AJ38" s="458">
        <v>23613</v>
      </c>
      <c r="AK38" s="425">
        <v>21833</v>
      </c>
      <c r="AL38" s="425">
        <v>21208</v>
      </c>
      <c r="AM38" s="425">
        <v>21913</v>
      </c>
      <c r="AN38" s="425">
        <v>23052</v>
      </c>
      <c r="AO38" s="425">
        <v>26453</v>
      </c>
      <c r="AP38" s="425">
        <v>29017</v>
      </c>
      <c r="AQ38" s="236">
        <v>26528</v>
      </c>
      <c r="AR38" s="425">
        <v>25122</v>
      </c>
      <c r="AS38" s="425">
        <v>25739</v>
      </c>
      <c r="AT38" s="425">
        <v>24086</v>
      </c>
      <c r="AU38" s="425">
        <v>22794</v>
      </c>
      <c r="AV38" s="425">
        <v>22116</v>
      </c>
      <c r="AW38" s="532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14">O38-C38</f>
        <v>2695</v>
      </c>
      <c r="BJ38" s="131">
        <f t="shared" si="14"/>
        <v>3684</v>
      </c>
      <c r="BK38" s="131">
        <f t="shared" si="14"/>
        <v>3085</v>
      </c>
      <c r="BL38" s="131">
        <f t="shared" si="14"/>
        <v>1223</v>
      </c>
      <c r="BM38" s="131">
        <f t="shared" si="14"/>
        <v>955</v>
      </c>
      <c r="BN38" s="131">
        <f t="shared" si="14"/>
        <v>1708</v>
      </c>
      <c r="BO38" s="131">
        <f t="shared" si="14"/>
        <v>2250</v>
      </c>
      <c r="BP38" s="131">
        <f t="shared" si="14"/>
        <v>2961</v>
      </c>
      <c r="BQ38" s="131">
        <f t="shared" si="14"/>
        <v>3766</v>
      </c>
      <c r="BR38" s="155">
        <f t="shared" si="14"/>
        <v>3346</v>
      </c>
    </row>
    <row r="39" spans="1:70" x14ac:dyDescent="0.35">
      <c r="A39" s="3"/>
      <c r="B39" s="27" t="s">
        <v>42</v>
      </c>
      <c r="C39" s="171">
        <v>9880</v>
      </c>
      <c r="D39" s="173">
        <v>9408</v>
      </c>
      <c r="E39" s="173">
        <v>9946</v>
      </c>
      <c r="F39" s="173">
        <v>10400</v>
      </c>
      <c r="G39" s="173">
        <v>11054</v>
      </c>
      <c r="H39" s="173">
        <v>13206</v>
      </c>
      <c r="I39" s="173">
        <v>12863</v>
      </c>
      <c r="J39" s="173">
        <v>12533</v>
      </c>
      <c r="K39" s="173">
        <v>12299</v>
      </c>
      <c r="L39" s="173">
        <v>11958</v>
      </c>
      <c r="M39" s="173">
        <v>10354</v>
      </c>
      <c r="N39" s="181">
        <v>9619</v>
      </c>
      <c r="O39" s="307">
        <v>10017</v>
      </c>
      <c r="P39" s="190">
        <v>9900</v>
      </c>
      <c r="Q39" s="131">
        <v>9761</v>
      </c>
      <c r="R39" s="131">
        <v>10179</v>
      </c>
      <c r="S39" s="131">
        <v>10841</v>
      </c>
      <c r="T39" s="236">
        <v>12767</v>
      </c>
      <c r="U39" s="134">
        <v>12716</v>
      </c>
      <c r="V39" s="134">
        <v>12691</v>
      </c>
      <c r="W39" s="134">
        <v>12324</v>
      </c>
      <c r="X39" s="406">
        <v>12047</v>
      </c>
      <c r="Y39" s="288">
        <v>11302</v>
      </c>
      <c r="Z39" s="288">
        <v>11207</v>
      </c>
      <c r="AA39" s="236">
        <v>11379</v>
      </c>
      <c r="AB39" s="236">
        <v>10396</v>
      </c>
      <c r="AC39" s="236">
        <v>10722</v>
      </c>
      <c r="AD39" s="236">
        <v>11595</v>
      </c>
      <c r="AE39" s="236">
        <v>11842</v>
      </c>
      <c r="AF39" s="236">
        <v>13227</v>
      </c>
      <c r="AG39" s="236">
        <v>12784</v>
      </c>
      <c r="AH39" s="236">
        <v>11936</v>
      </c>
      <c r="AI39" s="425">
        <v>9271</v>
      </c>
      <c r="AJ39" s="458">
        <v>9035</v>
      </c>
      <c r="AK39" s="425">
        <v>8597</v>
      </c>
      <c r="AL39" s="425">
        <v>8580</v>
      </c>
      <c r="AM39" s="425">
        <v>9010</v>
      </c>
      <c r="AN39" s="425">
        <v>10159</v>
      </c>
      <c r="AO39" s="425">
        <v>11441</v>
      </c>
      <c r="AP39" s="425">
        <v>11348</v>
      </c>
      <c r="AQ39" s="236">
        <v>11157</v>
      </c>
      <c r="AR39" s="425">
        <v>11007</v>
      </c>
      <c r="AS39" s="425">
        <v>10687</v>
      </c>
      <c r="AT39" s="425">
        <v>10143</v>
      </c>
      <c r="AU39" s="425">
        <v>9940</v>
      </c>
      <c r="AV39" s="425">
        <v>9745</v>
      </c>
      <c r="AW39" s="532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14"/>
        <v>137</v>
      </c>
      <c r="BJ39" s="131">
        <f t="shared" si="14"/>
        <v>492</v>
      </c>
      <c r="BK39" s="131">
        <f t="shared" si="14"/>
        <v>-185</v>
      </c>
      <c r="BL39" s="131">
        <f t="shared" si="14"/>
        <v>-221</v>
      </c>
      <c r="BM39" s="131">
        <f t="shared" si="14"/>
        <v>-213</v>
      </c>
      <c r="BN39" s="131">
        <f t="shared" si="14"/>
        <v>-439</v>
      </c>
      <c r="BO39" s="131">
        <f t="shared" si="14"/>
        <v>-147</v>
      </c>
      <c r="BP39" s="131">
        <f t="shared" si="14"/>
        <v>158</v>
      </c>
      <c r="BQ39" s="131">
        <f t="shared" si="14"/>
        <v>25</v>
      </c>
      <c r="BR39" s="155">
        <f t="shared" si="14"/>
        <v>89</v>
      </c>
    </row>
    <row r="40" spans="1:70" x14ac:dyDescent="0.35">
      <c r="A40" s="3"/>
      <c r="B40" s="27" t="s">
        <v>57</v>
      </c>
      <c r="C40" s="171">
        <v>959</v>
      </c>
      <c r="D40" s="173">
        <v>1061</v>
      </c>
      <c r="E40" s="173">
        <v>1152</v>
      </c>
      <c r="F40" s="173">
        <v>1341</v>
      </c>
      <c r="G40" s="173">
        <v>1403</v>
      </c>
      <c r="H40" s="173">
        <v>1472</v>
      </c>
      <c r="I40" s="173">
        <v>1390</v>
      </c>
      <c r="J40" s="173">
        <v>1308</v>
      </c>
      <c r="K40" s="173">
        <v>1248</v>
      </c>
      <c r="L40" s="173">
        <v>1191</v>
      </c>
      <c r="M40" s="173">
        <v>1099</v>
      </c>
      <c r="N40" s="181">
        <v>935</v>
      </c>
      <c r="O40" s="307">
        <v>1088</v>
      </c>
      <c r="P40" s="190">
        <v>1581</v>
      </c>
      <c r="Q40" s="131">
        <v>2191</v>
      </c>
      <c r="R40" s="131">
        <v>2299</v>
      </c>
      <c r="S40" s="131">
        <v>2250</v>
      </c>
      <c r="T40" s="236">
        <v>2289</v>
      </c>
      <c r="U40" s="134">
        <v>2190</v>
      </c>
      <c r="V40" s="134">
        <v>1921</v>
      </c>
      <c r="W40" s="134">
        <v>1830</v>
      </c>
      <c r="X40" s="406">
        <v>1524</v>
      </c>
      <c r="Y40" s="288">
        <v>1340</v>
      </c>
      <c r="Z40" s="288">
        <v>1216</v>
      </c>
      <c r="AA40" s="236">
        <v>1134</v>
      </c>
      <c r="AB40" s="236">
        <v>1163</v>
      </c>
      <c r="AC40" s="236">
        <v>1213</v>
      </c>
      <c r="AD40" s="236">
        <v>1327</v>
      </c>
      <c r="AE40" s="236">
        <v>1309</v>
      </c>
      <c r="AF40" s="236">
        <v>1314</v>
      </c>
      <c r="AG40" s="236">
        <v>1314</v>
      </c>
      <c r="AH40" s="236">
        <v>1296</v>
      </c>
      <c r="AI40" s="425">
        <v>1228</v>
      </c>
      <c r="AJ40" s="458">
        <v>1134</v>
      </c>
      <c r="AK40" s="425">
        <v>1053</v>
      </c>
      <c r="AL40" s="425">
        <v>953</v>
      </c>
      <c r="AM40" s="425">
        <v>972</v>
      </c>
      <c r="AN40" s="425">
        <v>1004</v>
      </c>
      <c r="AO40" s="425">
        <v>1149</v>
      </c>
      <c r="AP40" s="425">
        <v>1229</v>
      </c>
      <c r="AQ40" s="236">
        <v>1311</v>
      </c>
      <c r="AR40" s="425">
        <v>1303</v>
      </c>
      <c r="AS40" s="425">
        <v>1341</v>
      </c>
      <c r="AT40" s="425">
        <v>1319</v>
      </c>
      <c r="AU40" s="425">
        <v>1301</v>
      </c>
      <c r="AV40" s="425">
        <v>1222</v>
      </c>
      <c r="AW40" s="532"/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14"/>
        <v>129</v>
      </c>
      <c r="BJ40" s="131">
        <f t="shared" si="14"/>
        <v>520</v>
      </c>
      <c r="BK40" s="131">
        <f t="shared" si="14"/>
        <v>1039</v>
      </c>
      <c r="BL40" s="131">
        <f t="shared" si="14"/>
        <v>958</v>
      </c>
      <c r="BM40" s="131">
        <f t="shared" si="14"/>
        <v>847</v>
      </c>
      <c r="BN40" s="131">
        <f t="shared" si="14"/>
        <v>817</v>
      </c>
      <c r="BO40" s="131">
        <f t="shared" si="14"/>
        <v>800</v>
      </c>
      <c r="BP40" s="131">
        <f t="shared" si="14"/>
        <v>613</v>
      </c>
      <c r="BQ40" s="131">
        <f t="shared" si="14"/>
        <v>582</v>
      </c>
      <c r="BR40" s="155">
        <f t="shared" si="14"/>
        <v>333</v>
      </c>
    </row>
    <row r="41" spans="1:70" x14ac:dyDescent="0.35">
      <c r="A41" s="3"/>
      <c r="B41" s="27" t="s">
        <v>61</v>
      </c>
      <c r="C41" s="171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81"/>
      <c r="O41" s="307"/>
      <c r="P41" s="131"/>
      <c r="Q41" s="131"/>
      <c r="R41" s="131"/>
      <c r="S41" s="131"/>
      <c r="T41" s="236"/>
      <c r="U41" s="134"/>
      <c r="V41" s="134"/>
      <c r="W41" s="134"/>
      <c r="X41" s="406"/>
      <c r="Y41" s="288"/>
      <c r="Z41" s="288"/>
      <c r="AA41" s="236"/>
      <c r="AB41" s="236"/>
      <c r="AC41" s="236"/>
      <c r="AD41" s="236"/>
      <c r="AE41" s="236"/>
      <c r="AF41" s="236"/>
      <c r="AG41" s="236"/>
      <c r="AH41" s="236"/>
      <c r="AI41" s="425"/>
      <c r="AJ41" s="458"/>
      <c r="AK41" s="425"/>
      <c r="AL41" s="425"/>
      <c r="AM41" s="425"/>
      <c r="AN41" s="425"/>
      <c r="AO41" s="425"/>
      <c r="AP41" s="425"/>
      <c r="AQ41" s="236"/>
      <c r="AR41" s="425"/>
      <c r="AS41" s="425"/>
      <c r="AT41" s="425"/>
      <c r="AU41" s="425"/>
      <c r="AV41" s="425"/>
      <c r="AW41" s="532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4"/>
        <v>0</v>
      </c>
      <c r="BJ41" s="131">
        <f t="shared" si="14"/>
        <v>0</v>
      </c>
      <c r="BK41" s="131">
        <f t="shared" si="14"/>
        <v>0</v>
      </c>
      <c r="BL41" s="131">
        <f t="shared" si="14"/>
        <v>0</v>
      </c>
      <c r="BM41" s="131">
        <f t="shared" si="14"/>
        <v>0</v>
      </c>
      <c r="BN41" s="131">
        <f t="shared" si="14"/>
        <v>0</v>
      </c>
      <c r="BO41" s="131">
        <f t="shared" si="14"/>
        <v>0</v>
      </c>
      <c r="BP41" s="131">
        <f t="shared" si="14"/>
        <v>0</v>
      </c>
      <c r="BQ41" s="131">
        <f t="shared" si="14"/>
        <v>0</v>
      </c>
      <c r="BR41" s="155">
        <f t="shared" si="14"/>
        <v>0</v>
      </c>
    </row>
    <row r="42" spans="1:70" x14ac:dyDescent="0.35">
      <c r="A42" s="3"/>
      <c r="B42" s="27" t="s">
        <v>62</v>
      </c>
      <c r="C42" s="171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81"/>
      <c r="O42" s="307"/>
      <c r="P42" s="131"/>
      <c r="Q42" s="131"/>
      <c r="R42" s="131"/>
      <c r="S42" s="131"/>
      <c r="T42" s="236"/>
      <c r="U42" s="134"/>
      <c r="V42" s="134"/>
      <c r="W42" s="134"/>
      <c r="X42" s="406"/>
      <c r="Y42" s="288"/>
      <c r="Z42" s="288"/>
      <c r="AA42" s="236"/>
      <c r="AB42" s="236"/>
      <c r="AC42" s="236"/>
      <c r="AD42" s="236"/>
      <c r="AE42" s="236"/>
      <c r="AF42" s="236"/>
      <c r="AG42" s="236"/>
      <c r="AH42" s="236"/>
      <c r="AI42" s="425"/>
      <c r="AJ42" s="458"/>
      <c r="AK42" s="425"/>
      <c r="AL42" s="425"/>
      <c r="AM42" s="425"/>
      <c r="AN42" s="425"/>
      <c r="AO42" s="425"/>
      <c r="AP42" s="425"/>
      <c r="AQ42" s="236"/>
      <c r="AR42" s="425"/>
      <c r="AS42" s="425"/>
      <c r="AT42" s="425"/>
      <c r="AU42" s="425"/>
      <c r="AV42" s="425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4"/>
        <v>0</v>
      </c>
      <c r="BJ42" s="131">
        <f t="shared" si="14"/>
        <v>0</v>
      </c>
      <c r="BK42" s="131">
        <f t="shared" si="14"/>
        <v>0</v>
      </c>
      <c r="BL42" s="131">
        <f t="shared" si="14"/>
        <v>0</v>
      </c>
      <c r="BM42" s="131">
        <f t="shared" si="14"/>
        <v>0</v>
      </c>
      <c r="BN42" s="131">
        <f t="shared" si="14"/>
        <v>0</v>
      </c>
      <c r="BO42" s="131">
        <f t="shared" si="14"/>
        <v>0</v>
      </c>
      <c r="BP42" s="131">
        <f t="shared" si="14"/>
        <v>0</v>
      </c>
      <c r="BQ42" s="131">
        <f t="shared" si="14"/>
        <v>0</v>
      </c>
      <c r="BR42" s="155">
        <f t="shared" si="14"/>
        <v>0</v>
      </c>
    </row>
    <row r="43" spans="1:70" ht="15" thickBot="1" x14ac:dyDescent="0.4">
      <c r="A43" s="3"/>
      <c r="B43" s="29" t="s">
        <v>46</v>
      </c>
      <c r="C43" s="175">
        <v>29643</v>
      </c>
      <c r="D43" s="176">
        <v>30788</v>
      </c>
      <c r="E43" s="176">
        <v>34360</v>
      </c>
      <c r="F43" s="176">
        <v>38927</v>
      </c>
      <c r="G43" s="176">
        <v>40440</v>
      </c>
      <c r="H43" s="176">
        <v>42744</v>
      </c>
      <c r="I43" s="176">
        <v>42150</v>
      </c>
      <c r="J43" s="176">
        <v>38939</v>
      </c>
      <c r="K43" s="176">
        <v>37162</v>
      </c>
      <c r="L43" s="176">
        <v>36374</v>
      </c>
      <c r="M43" s="176">
        <v>31969</v>
      </c>
      <c r="N43" s="183">
        <v>30050</v>
      </c>
      <c r="O43" s="308">
        <v>32604</v>
      </c>
      <c r="P43" s="129">
        <v>35484</v>
      </c>
      <c r="Q43" s="129">
        <v>38299</v>
      </c>
      <c r="R43" s="129">
        <v>40887</v>
      </c>
      <c r="S43" s="129">
        <v>42029</v>
      </c>
      <c r="T43" s="235">
        <f>SUM(T38:T42)</f>
        <v>44830</v>
      </c>
      <c r="U43" s="128">
        <v>45053</v>
      </c>
      <c r="V43" s="128">
        <v>42671</v>
      </c>
      <c r="W43" s="128">
        <v>41535</v>
      </c>
      <c r="X43" s="98">
        <v>40142</v>
      </c>
      <c r="Y43" s="246">
        <v>37012</v>
      </c>
      <c r="Z43" s="246">
        <v>36141</v>
      </c>
      <c r="AA43" s="235">
        <f>SUM(AA38:AA42)</f>
        <v>35908</v>
      </c>
      <c r="AB43" s="235">
        <v>35418</v>
      </c>
      <c r="AC43" s="235">
        <v>36808</v>
      </c>
      <c r="AD43" s="235">
        <f>SUM(AD38:AD42)</f>
        <v>40345</v>
      </c>
      <c r="AE43" s="235">
        <v>41910</v>
      </c>
      <c r="AF43" s="235">
        <f>SUM(AF38:AF42)</f>
        <v>43939</v>
      </c>
      <c r="AG43" s="235">
        <v>42585</v>
      </c>
      <c r="AH43" s="235">
        <v>38759</v>
      </c>
      <c r="AI43" s="424">
        <f t="shared" ref="AI43" si="15">SUM(AI38:AI42)</f>
        <v>34905</v>
      </c>
      <c r="AJ43" s="457">
        <v>33782</v>
      </c>
      <c r="AK43" s="424">
        <v>31483</v>
      </c>
      <c r="AL43" s="424">
        <v>30741</v>
      </c>
      <c r="AM43" s="424">
        <v>31895</v>
      </c>
      <c r="AN43" s="424">
        <v>34215</v>
      </c>
      <c r="AO43" s="424">
        <v>39043</v>
      </c>
      <c r="AP43" s="424">
        <v>41594</v>
      </c>
      <c r="AQ43" s="235">
        <f t="shared" ref="AQ43" si="16">SUM(AQ38:AQ42)</f>
        <v>38996</v>
      </c>
      <c r="AR43" s="424">
        <v>37432</v>
      </c>
      <c r="AS43" s="424">
        <v>37767</v>
      </c>
      <c r="AT43" s="424">
        <v>35548</v>
      </c>
      <c r="AU43" s="424">
        <v>34035</v>
      </c>
      <c r="AV43" s="424">
        <v>33083</v>
      </c>
      <c r="AW43" s="491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14"/>
        <v>2961</v>
      </c>
      <c r="BJ43" s="129">
        <f t="shared" si="14"/>
        <v>4696</v>
      </c>
      <c r="BK43" s="129">
        <f t="shared" si="14"/>
        <v>3939</v>
      </c>
      <c r="BL43" s="129">
        <f t="shared" si="14"/>
        <v>1960</v>
      </c>
      <c r="BM43" s="129">
        <f t="shared" si="14"/>
        <v>1589</v>
      </c>
      <c r="BN43" s="129">
        <f t="shared" si="14"/>
        <v>2086</v>
      </c>
      <c r="BO43" s="129">
        <f t="shared" si="14"/>
        <v>2903</v>
      </c>
      <c r="BP43" s="129">
        <f t="shared" si="14"/>
        <v>3732</v>
      </c>
      <c r="BQ43" s="129">
        <f t="shared" si="14"/>
        <v>4373</v>
      </c>
      <c r="BR43" s="156">
        <f t="shared" si="14"/>
        <v>3768</v>
      </c>
    </row>
    <row r="44" spans="1:70" x14ac:dyDescent="0.35">
      <c r="A44" s="3">
        <v>6</v>
      </c>
      <c r="B44" s="33" t="s">
        <v>33</v>
      </c>
      <c r="C44" s="135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7"/>
      <c r="O44" s="267"/>
      <c r="P44" s="138"/>
      <c r="Q44" s="138"/>
      <c r="R44" s="138"/>
      <c r="S44" s="138"/>
      <c r="T44" s="138"/>
      <c r="U44" s="137"/>
      <c r="V44" s="137"/>
      <c r="W44" s="137"/>
      <c r="X44" s="407"/>
      <c r="Y44" s="289"/>
      <c r="Z44" s="289"/>
      <c r="AA44" s="428"/>
      <c r="AB44" s="428"/>
      <c r="AC44" s="428"/>
      <c r="AD44" s="428"/>
      <c r="AE44" s="428"/>
      <c r="AF44" s="428"/>
      <c r="AG44" s="428"/>
      <c r="AH44" s="428"/>
      <c r="AI44" s="426"/>
      <c r="AJ44" s="459"/>
      <c r="AK44" s="426"/>
      <c r="AL44" s="426"/>
      <c r="AM44" s="426"/>
      <c r="AN44" s="426"/>
      <c r="AO44" s="426"/>
      <c r="AP44" s="426"/>
      <c r="AQ44" s="428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35">
      <c r="A45" s="3"/>
      <c r="B45" s="27" t="s">
        <v>41</v>
      </c>
      <c r="C45" s="140">
        <v>7124478.8300000001</v>
      </c>
      <c r="D45" s="139">
        <v>7167408.2700000005</v>
      </c>
      <c r="E45" s="139">
        <v>4646332.62</v>
      </c>
      <c r="F45" s="139">
        <v>2536524.89</v>
      </c>
      <c r="G45" s="139">
        <v>1466674.02</v>
      </c>
      <c r="H45" s="139">
        <v>998906.25</v>
      </c>
      <c r="I45" s="139">
        <v>792978.68</v>
      </c>
      <c r="J45" s="139">
        <v>830676.7300000001</v>
      </c>
      <c r="K45" s="139">
        <v>1012731.8200000001</v>
      </c>
      <c r="L45" s="139">
        <v>2691603.78</v>
      </c>
      <c r="M45" s="139">
        <v>5442332.2400000002</v>
      </c>
      <c r="N45" s="142">
        <v>6693518.0399999991</v>
      </c>
      <c r="O45" s="268">
        <v>7656441.7799999993</v>
      </c>
      <c r="P45" s="191">
        <v>6218282.9299999997</v>
      </c>
      <c r="Q45" s="139">
        <v>4900617.33</v>
      </c>
      <c r="R45" s="139">
        <v>3454360.8299999996</v>
      </c>
      <c r="S45" s="139">
        <v>1382670.6800000002</v>
      </c>
      <c r="T45" s="237">
        <v>933088.56</v>
      </c>
      <c r="U45" s="142">
        <v>806780.48000000021</v>
      </c>
      <c r="V45" s="142">
        <v>843508.49</v>
      </c>
      <c r="W45" s="142">
        <v>1040361.72</v>
      </c>
      <c r="X45" s="408">
        <v>2193285.88</v>
      </c>
      <c r="Y45" s="72">
        <v>5062989.6399999987</v>
      </c>
      <c r="Z45" s="72">
        <v>7621077.9999999981</v>
      </c>
      <c r="AA45" s="237">
        <v>8676725</v>
      </c>
      <c r="AB45" s="237">
        <v>7341518.9399999995</v>
      </c>
      <c r="AC45" s="237">
        <v>4894350.040000001</v>
      </c>
      <c r="AD45" s="237">
        <v>3125494.84</v>
      </c>
      <c r="AE45" s="237">
        <v>1547810.44</v>
      </c>
      <c r="AF45" s="237">
        <v>1154413.9999999998</v>
      </c>
      <c r="AG45" s="237">
        <v>1005649.8899999999</v>
      </c>
      <c r="AH45" s="237">
        <v>1054072.51</v>
      </c>
      <c r="AI45" s="238">
        <v>1144996.0299999998</v>
      </c>
      <c r="AJ45" s="460">
        <v>2875942.43</v>
      </c>
      <c r="AK45" s="238">
        <v>5719613.1499999994</v>
      </c>
      <c r="AL45" s="238">
        <v>8056550.04</v>
      </c>
      <c r="AM45" s="238">
        <v>10392106.779999999</v>
      </c>
      <c r="AN45" s="238">
        <v>8496052.7700000014</v>
      </c>
      <c r="AO45" s="238">
        <v>6002953.8700000001</v>
      </c>
      <c r="AP45" s="238">
        <v>3873608.1</v>
      </c>
      <c r="AQ45" s="237">
        <v>1800437.2599999998</v>
      </c>
      <c r="AR45" s="238">
        <v>1435243.26</v>
      </c>
      <c r="AS45" s="238">
        <v>1232533.27</v>
      </c>
      <c r="AT45" s="238">
        <v>1267172.94</v>
      </c>
      <c r="AU45" s="238">
        <v>1884935.87</v>
      </c>
      <c r="AV45" s="238">
        <v>2936210.94</v>
      </c>
      <c r="AW45" s="534"/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17">O45-C45</f>
        <v>531962.94999999925</v>
      </c>
      <c r="BJ45" s="139">
        <f t="shared" si="17"/>
        <v>-949125.34000000078</v>
      </c>
      <c r="BK45" s="139">
        <f t="shared" si="17"/>
        <v>254284.70999999996</v>
      </c>
      <c r="BL45" s="139">
        <f t="shared" si="17"/>
        <v>917835.93999999948</v>
      </c>
      <c r="BM45" s="139">
        <f t="shared" si="17"/>
        <v>-84003.339999999851</v>
      </c>
      <c r="BN45" s="139">
        <f t="shared" si="17"/>
        <v>-65817.689999999944</v>
      </c>
      <c r="BO45" s="139">
        <f t="shared" si="17"/>
        <v>13801.800000000163</v>
      </c>
      <c r="BP45" s="139">
        <f t="shared" si="17"/>
        <v>12831.759999999893</v>
      </c>
      <c r="BQ45" s="139">
        <f t="shared" si="17"/>
        <v>27629.899999999907</v>
      </c>
      <c r="BR45" s="158">
        <f t="shared" si="17"/>
        <v>-498317.89999999991</v>
      </c>
    </row>
    <row r="46" spans="1:70" x14ac:dyDescent="0.35">
      <c r="A46" s="3"/>
      <c r="B46" s="27" t="s">
        <v>42</v>
      </c>
      <c r="C46" s="140">
        <v>1759582.31</v>
      </c>
      <c r="D46" s="139">
        <v>1710985.0600000003</v>
      </c>
      <c r="E46" s="139">
        <v>1262931.19</v>
      </c>
      <c r="F46" s="139">
        <v>698102.12</v>
      </c>
      <c r="G46" s="139">
        <v>478651.67000000004</v>
      </c>
      <c r="H46" s="139">
        <v>319384.89</v>
      </c>
      <c r="I46" s="139">
        <v>247313.64</v>
      </c>
      <c r="J46" s="139">
        <v>277400.86999999994</v>
      </c>
      <c r="K46" s="139">
        <v>323600.80999999994</v>
      </c>
      <c r="L46" s="139">
        <v>816231.24</v>
      </c>
      <c r="M46" s="139">
        <v>1612028.56</v>
      </c>
      <c r="N46" s="142">
        <v>1693082.2899999998</v>
      </c>
      <c r="O46" s="268">
        <v>1865412.28</v>
      </c>
      <c r="P46" s="191">
        <v>1596766.5899999999</v>
      </c>
      <c r="Q46" s="139">
        <v>1241947.1499999999</v>
      </c>
      <c r="R46" s="139">
        <v>988312.91999999993</v>
      </c>
      <c r="S46" s="139">
        <v>439435.00000000006</v>
      </c>
      <c r="T46" s="237">
        <v>285592.75999999995</v>
      </c>
      <c r="U46" s="142">
        <v>254813.08000000002</v>
      </c>
      <c r="V46" s="142">
        <v>260955.15999999997</v>
      </c>
      <c r="W46" s="142">
        <v>340569.56</v>
      </c>
      <c r="X46" s="408">
        <v>704515.50000000012</v>
      </c>
      <c r="Y46" s="72">
        <v>1626103.25</v>
      </c>
      <c r="Z46" s="72">
        <v>2382817.46</v>
      </c>
      <c r="AA46" s="237">
        <v>2861119</v>
      </c>
      <c r="AB46" s="237">
        <v>2155152.38</v>
      </c>
      <c r="AC46" s="237">
        <v>1576244.2499999998</v>
      </c>
      <c r="AD46" s="237">
        <v>1083965.3499999999</v>
      </c>
      <c r="AE46" s="237">
        <v>520804.73000000004</v>
      </c>
      <c r="AF46" s="237">
        <v>379364.41</v>
      </c>
      <c r="AG46" s="237">
        <v>361570.07999999996</v>
      </c>
      <c r="AH46" s="237">
        <v>352378.80000000005</v>
      </c>
      <c r="AI46" s="238">
        <v>305769.02999999997</v>
      </c>
      <c r="AJ46" s="460">
        <v>713687.5</v>
      </c>
      <c r="AK46" s="238">
        <v>1522709.3499999999</v>
      </c>
      <c r="AL46" s="238">
        <v>2218446.65</v>
      </c>
      <c r="AM46" s="238">
        <v>2992272.33</v>
      </c>
      <c r="AN46" s="238">
        <v>2515060.3200000003</v>
      </c>
      <c r="AO46" s="238">
        <v>1835923.9999999998</v>
      </c>
      <c r="AP46" s="238">
        <v>1160634.8199999998</v>
      </c>
      <c r="AQ46" s="237">
        <v>582683.77</v>
      </c>
      <c r="AR46" s="238">
        <v>452941.47</v>
      </c>
      <c r="AS46" s="238">
        <v>392292.07000000007</v>
      </c>
      <c r="AT46" s="238">
        <v>392228.68999999994</v>
      </c>
      <c r="AU46" s="238">
        <v>609677.12</v>
      </c>
      <c r="AV46" s="238">
        <v>895965.9</v>
      </c>
      <c r="AW46" s="534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17"/>
        <v>105829.96999999997</v>
      </c>
      <c r="BJ46" s="139">
        <f t="shared" si="17"/>
        <v>-114218.47000000044</v>
      </c>
      <c r="BK46" s="139">
        <f t="shared" si="17"/>
        <v>-20984.040000000037</v>
      </c>
      <c r="BL46" s="139">
        <f t="shared" si="17"/>
        <v>290210.79999999993</v>
      </c>
      <c r="BM46" s="139">
        <f t="shared" si="17"/>
        <v>-39216.669999999984</v>
      </c>
      <c r="BN46" s="139">
        <f t="shared" si="17"/>
        <v>-33792.130000000063</v>
      </c>
      <c r="BO46" s="139">
        <f t="shared" si="17"/>
        <v>7499.4400000000023</v>
      </c>
      <c r="BP46" s="139">
        <f t="shared" si="17"/>
        <v>-16445.709999999963</v>
      </c>
      <c r="BQ46" s="139">
        <f t="shared" si="17"/>
        <v>16968.750000000058</v>
      </c>
      <c r="BR46" s="158">
        <f t="shared" si="17"/>
        <v>-111715.73999999987</v>
      </c>
    </row>
    <row r="47" spans="1:70" x14ac:dyDescent="0.35">
      <c r="A47" s="3"/>
      <c r="B47" s="27" t="s">
        <v>57</v>
      </c>
      <c r="C47" s="140">
        <v>2670086.2599999998</v>
      </c>
      <c r="D47" s="139">
        <v>2655949.5699999998</v>
      </c>
      <c r="E47" s="139">
        <v>1662726.2900000003</v>
      </c>
      <c r="F47" s="139">
        <v>808267.33999999985</v>
      </c>
      <c r="G47" s="139">
        <v>610106.21000000008</v>
      </c>
      <c r="H47" s="139">
        <v>542384.57999999996</v>
      </c>
      <c r="I47" s="139">
        <v>337539.06999999995</v>
      </c>
      <c r="J47" s="139">
        <v>348599.6</v>
      </c>
      <c r="K47" s="139">
        <v>505697.95999999985</v>
      </c>
      <c r="L47" s="139">
        <v>1852030.5699999998</v>
      </c>
      <c r="M47" s="139">
        <v>2333021.2800000003</v>
      </c>
      <c r="N47" s="142">
        <v>2673753.4300000002</v>
      </c>
      <c r="O47" s="268">
        <v>3871366.1999999997</v>
      </c>
      <c r="P47" s="191">
        <v>3850459.5599999996</v>
      </c>
      <c r="Q47" s="139">
        <v>2569868.2399999998</v>
      </c>
      <c r="R47" s="139">
        <v>1264401.4899999998</v>
      </c>
      <c r="S47" s="139">
        <v>598273.27</v>
      </c>
      <c r="T47" s="237">
        <v>566064.24000000011</v>
      </c>
      <c r="U47" s="142">
        <v>470269.94999999995</v>
      </c>
      <c r="V47" s="142">
        <v>446144.74</v>
      </c>
      <c r="W47" s="142">
        <v>495843.42</v>
      </c>
      <c r="X47" s="408">
        <v>1547022.9200000002</v>
      </c>
      <c r="Y47" s="72">
        <v>3626972.2800000007</v>
      </c>
      <c r="Z47" s="72">
        <v>3934126.0399999991</v>
      </c>
      <c r="AA47" s="237">
        <v>3848379</v>
      </c>
      <c r="AB47" s="237">
        <v>2707184.1300000004</v>
      </c>
      <c r="AC47" s="237">
        <v>2081175.4399999995</v>
      </c>
      <c r="AD47" s="237">
        <v>963036.60999999987</v>
      </c>
      <c r="AE47" s="237">
        <v>467085.65999999992</v>
      </c>
      <c r="AF47" s="237">
        <v>458948.35</v>
      </c>
      <c r="AG47" s="237">
        <v>723594.26000000013</v>
      </c>
      <c r="AH47" s="237">
        <v>626766.01</v>
      </c>
      <c r="AI47" s="238">
        <v>1123896.7200000002</v>
      </c>
      <c r="AJ47" s="460">
        <v>2819789.8499999996</v>
      </c>
      <c r="AK47" s="238">
        <v>4697283.1999999993</v>
      </c>
      <c r="AL47" s="238">
        <v>5383594.5999999996</v>
      </c>
      <c r="AM47" s="238">
        <v>5541367.7000000002</v>
      </c>
      <c r="AN47" s="238">
        <v>2895385.51</v>
      </c>
      <c r="AO47" s="238">
        <v>2776348.4300000006</v>
      </c>
      <c r="AP47" s="238">
        <v>1380222.14</v>
      </c>
      <c r="AQ47" s="237">
        <v>1006246.6299999998</v>
      </c>
      <c r="AR47" s="238">
        <v>905227.56000000017</v>
      </c>
      <c r="AS47" s="238">
        <v>956376.24</v>
      </c>
      <c r="AT47" s="238">
        <v>865411.39</v>
      </c>
      <c r="AU47" s="238">
        <v>1225357.42</v>
      </c>
      <c r="AV47" s="238">
        <v>1654358.85</v>
      </c>
      <c r="AW47" s="534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17"/>
        <v>1201279.94</v>
      </c>
      <c r="BJ47" s="139">
        <f t="shared" si="17"/>
        <v>1194509.9899999998</v>
      </c>
      <c r="BK47" s="139">
        <f t="shared" si="17"/>
        <v>907141.94999999949</v>
      </c>
      <c r="BL47" s="139">
        <f t="shared" si="17"/>
        <v>456134.14999999991</v>
      </c>
      <c r="BM47" s="139">
        <f t="shared" si="17"/>
        <v>-11832.940000000061</v>
      </c>
      <c r="BN47" s="139">
        <f t="shared" si="17"/>
        <v>23679.660000000149</v>
      </c>
      <c r="BO47" s="139">
        <f t="shared" si="17"/>
        <v>132730.88</v>
      </c>
      <c r="BP47" s="139">
        <f t="shared" si="17"/>
        <v>97545.140000000014</v>
      </c>
      <c r="BQ47" s="139">
        <f t="shared" si="17"/>
        <v>-9854.5399999998626</v>
      </c>
      <c r="BR47" s="158">
        <f t="shared" si="17"/>
        <v>-305007.64999999967</v>
      </c>
    </row>
    <row r="48" spans="1:70" x14ac:dyDescent="0.35">
      <c r="A48" s="3"/>
      <c r="B48" s="27" t="s">
        <v>61</v>
      </c>
      <c r="C48" s="140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2"/>
      <c r="O48" s="268"/>
      <c r="P48" s="139"/>
      <c r="Q48" s="139"/>
      <c r="R48" s="139"/>
      <c r="S48" s="139"/>
      <c r="T48" s="237"/>
      <c r="U48" s="142"/>
      <c r="V48" s="142"/>
      <c r="W48" s="142"/>
      <c r="X48" s="408"/>
      <c r="Y48" s="72"/>
      <c r="Z48" s="72"/>
      <c r="AA48" s="237"/>
      <c r="AB48" s="237"/>
      <c r="AC48" s="237"/>
      <c r="AD48" s="237"/>
      <c r="AE48" s="237"/>
      <c r="AF48" s="237"/>
      <c r="AG48" s="237"/>
      <c r="AH48" s="237"/>
      <c r="AI48" s="238"/>
      <c r="AJ48" s="460"/>
      <c r="AK48" s="238"/>
      <c r="AL48" s="238"/>
      <c r="AM48" s="238"/>
      <c r="AN48" s="238"/>
      <c r="AO48" s="238"/>
      <c r="AP48" s="238"/>
      <c r="AQ48" s="237"/>
      <c r="AR48" s="238"/>
      <c r="AS48" s="238"/>
      <c r="AT48" s="238"/>
      <c r="AU48" s="238"/>
      <c r="AV48" s="238"/>
      <c r="AW48" s="534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17"/>
        <v>0</v>
      </c>
      <c r="BJ48" s="139">
        <f t="shared" si="17"/>
        <v>0</v>
      </c>
      <c r="BK48" s="139">
        <f t="shared" si="17"/>
        <v>0</v>
      </c>
      <c r="BL48" s="139">
        <f t="shared" si="17"/>
        <v>0</v>
      </c>
      <c r="BM48" s="139">
        <f t="shared" si="17"/>
        <v>0</v>
      </c>
      <c r="BN48" s="139">
        <f t="shared" si="17"/>
        <v>0</v>
      </c>
      <c r="BO48" s="139">
        <f t="shared" si="17"/>
        <v>0</v>
      </c>
      <c r="BP48" s="139">
        <f t="shared" si="17"/>
        <v>0</v>
      </c>
      <c r="BQ48" s="139">
        <f t="shared" si="17"/>
        <v>0</v>
      </c>
      <c r="BR48" s="158">
        <f t="shared" si="17"/>
        <v>0</v>
      </c>
    </row>
    <row r="49" spans="1:70" x14ac:dyDescent="0.35">
      <c r="A49" s="3"/>
      <c r="B49" s="27" t="s">
        <v>62</v>
      </c>
      <c r="C49" s="140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2"/>
      <c r="O49" s="268"/>
      <c r="P49" s="139"/>
      <c r="Q49" s="139"/>
      <c r="R49" s="139"/>
      <c r="S49" s="139"/>
      <c r="T49" s="237"/>
      <c r="U49" s="142"/>
      <c r="V49" s="142"/>
      <c r="W49" s="142"/>
      <c r="X49" s="408"/>
      <c r="Y49" s="72"/>
      <c r="Z49" s="72"/>
      <c r="AA49" s="237"/>
      <c r="AB49" s="237"/>
      <c r="AC49" s="237"/>
      <c r="AD49" s="237"/>
      <c r="AE49" s="237"/>
      <c r="AF49" s="237"/>
      <c r="AG49" s="237"/>
      <c r="AH49" s="237"/>
      <c r="AI49" s="238"/>
      <c r="AJ49" s="460"/>
      <c r="AK49" s="238"/>
      <c r="AL49" s="238"/>
      <c r="AM49" s="238"/>
      <c r="AN49" s="238"/>
      <c r="AO49" s="238"/>
      <c r="AP49" s="238"/>
      <c r="AQ49" s="237"/>
      <c r="AR49" s="238"/>
      <c r="AS49" s="238"/>
      <c r="AT49" s="238"/>
      <c r="AU49" s="238"/>
      <c r="AV49" s="238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17"/>
        <v>0</v>
      </c>
      <c r="BJ49" s="139">
        <f t="shared" si="17"/>
        <v>0</v>
      </c>
      <c r="BK49" s="139">
        <f t="shared" si="17"/>
        <v>0</v>
      </c>
      <c r="BL49" s="139">
        <f t="shared" si="17"/>
        <v>0</v>
      </c>
      <c r="BM49" s="139">
        <f t="shared" si="17"/>
        <v>0</v>
      </c>
      <c r="BN49" s="139">
        <f t="shared" si="17"/>
        <v>0</v>
      </c>
      <c r="BO49" s="139">
        <f t="shared" si="17"/>
        <v>0</v>
      </c>
      <c r="BP49" s="139">
        <f t="shared" si="17"/>
        <v>0</v>
      </c>
      <c r="BQ49" s="139">
        <f t="shared" si="17"/>
        <v>0</v>
      </c>
      <c r="BR49" s="158">
        <f t="shared" si="17"/>
        <v>0</v>
      </c>
    </row>
    <row r="50" spans="1:70" x14ac:dyDescent="0.35">
      <c r="A50" s="3"/>
      <c r="B50" s="27" t="s">
        <v>46</v>
      </c>
      <c r="C50" s="140">
        <v>11554147.4</v>
      </c>
      <c r="D50" s="139">
        <v>11534342.9</v>
      </c>
      <c r="E50" s="139">
        <v>7571990.1000000006</v>
      </c>
      <c r="F50" s="139">
        <v>4042894.35</v>
      </c>
      <c r="G50" s="139">
        <v>2555431.9</v>
      </c>
      <c r="H50" s="139">
        <v>1860675.7200000002</v>
      </c>
      <c r="I50" s="139">
        <v>1377831.3900000001</v>
      </c>
      <c r="J50" s="139">
        <v>1456677.2000000002</v>
      </c>
      <c r="K50" s="139">
        <v>1842030.5899999999</v>
      </c>
      <c r="L50" s="139">
        <v>5359865.59</v>
      </c>
      <c r="M50" s="139">
        <v>9387382.0800000019</v>
      </c>
      <c r="N50" s="142">
        <v>11060353.76</v>
      </c>
      <c r="O50" s="268">
        <v>13393220.259999998</v>
      </c>
      <c r="P50" s="139">
        <v>11665509.079999998</v>
      </c>
      <c r="Q50" s="139">
        <v>8712432.7200000007</v>
      </c>
      <c r="R50" s="139">
        <v>5707075.2400000002</v>
      </c>
      <c r="S50" s="139">
        <v>2420378.9500000002</v>
      </c>
      <c r="T50" s="237">
        <f>SUM(T45:T49)</f>
        <v>1784745.56</v>
      </c>
      <c r="U50" s="142">
        <v>1531863.5100000002</v>
      </c>
      <c r="V50" s="142">
        <v>1550608.39</v>
      </c>
      <c r="W50" s="142">
        <v>1876774.7</v>
      </c>
      <c r="X50" s="408">
        <v>4444824.3</v>
      </c>
      <c r="Y50" s="72">
        <v>10316065.17</v>
      </c>
      <c r="Z50" s="72">
        <v>13938021.499999996</v>
      </c>
      <c r="AA50" s="237">
        <f>SUM(AA45:AA49)</f>
        <v>15386223</v>
      </c>
      <c r="AB50" s="237">
        <v>12203855.450000001</v>
      </c>
      <c r="AC50" s="237">
        <v>8551769.7300000004</v>
      </c>
      <c r="AD50" s="237">
        <f>SUM(AD45:AD49)</f>
        <v>5172496.7999999989</v>
      </c>
      <c r="AE50" s="237">
        <v>2535700.83</v>
      </c>
      <c r="AF50" s="237">
        <f>SUM(AF45:AF49)</f>
        <v>1992726.7599999998</v>
      </c>
      <c r="AG50" s="237">
        <v>2090814.23</v>
      </c>
      <c r="AH50" s="237">
        <v>2033217.32</v>
      </c>
      <c r="AI50" s="238">
        <f t="shared" ref="AI50" si="18">SUM(AI45:AI49)</f>
        <v>2574661.7800000003</v>
      </c>
      <c r="AJ50" s="460">
        <v>6409419.7799999993</v>
      </c>
      <c r="AK50" s="238">
        <v>11939605.699999999</v>
      </c>
      <c r="AL50" s="238">
        <v>15658591.289999999</v>
      </c>
      <c r="AM50" s="238">
        <v>18925746.809999999</v>
      </c>
      <c r="AN50" s="238">
        <v>13906498.600000001</v>
      </c>
      <c r="AO50" s="238">
        <v>10615226.300000001</v>
      </c>
      <c r="AP50" s="238">
        <v>6414465.0599999996</v>
      </c>
      <c r="AQ50" s="237">
        <f t="shared" ref="AQ50" si="19">SUM(AQ45:AQ49)</f>
        <v>3389367.6599999997</v>
      </c>
      <c r="AR50" s="238">
        <v>2793412.29</v>
      </c>
      <c r="AS50" s="238">
        <v>2581201.58</v>
      </c>
      <c r="AT50" s="238">
        <v>2524813.02</v>
      </c>
      <c r="AU50" s="238">
        <v>3719970.41</v>
      </c>
      <c r="AV50" s="238">
        <v>5486535.6899999995</v>
      </c>
      <c r="AW50" s="534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17"/>
        <v>1839072.8599999975</v>
      </c>
      <c r="BJ50" s="139">
        <f t="shared" si="17"/>
        <v>131166.17999999784</v>
      </c>
      <c r="BK50" s="139">
        <f t="shared" si="17"/>
        <v>1140442.6200000001</v>
      </c>
      <c r="BL50" s="139">
        <f t="shared" si="17"/>
        <v>1664180.8900000001</v>
      </c>
      <c r="BM50" s="139">
        <f t="shared" si="17"/>
        <v>-135052.94999999972</v>
      </c>
      <c r="BN50" s="139">
        <f t="shared" si="17"/>
        <v>-75930.160000000149</v>
      </c>
      <c r="BO50" s="139">
        <f t="shared" si="17"/>
        <v>154032.12000000011</v>
      </c>
      <c r="BP50" s="139">
        <f t="shared" si="17"/>
        <v>93931.189999999711</v>
      </c>
      <c r="BQ50" s="139">
        <f t="shared" si="17"/>
        <v>34744.110000000102</v>
      </c>
      <c r="BR50" s="158">
        <f t="shared" si="17"/>
        <v>-915041.29</v>
      </c>
    </row>
    <row r="51" spans="1:70" x14ac:dyDescent="0.35">
      <c r="A51" s="3">
        <v>7</v>
      </c>
      <c r="B51" s="34" t="s">
        <v>34</v>
      </c>
      <c r="C51" s="140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42"/>
      <c r="O51" s="268"/>
      <c r="P51" s="139"/>
      <c r="Q51" s="139"/>
      <c r="R51" s="139"/>
      <c r="S51" s="139"/>
      <c r="T51" s="237"/>
      <c r="U51" s="142"/>
      <c r="V51" s="142"/>
      <c r="W51" s="142"/>
      <c r="X51" s="408"/>
      <c r="Y51" s="72"/>
      <c r="Z51" s="72"/>
      <c r="AA51" s="237"/>
      <c r="AB51" s="237"/>
      <c r="AC51" s="237"/>
      <c r="AD51" s="237"/>
      <c r="AE51" s="237"/>
      <c r="AF51" s="237"/>
      <c r="AG51" s="237"/>
      <c r="AH51" s="237"/>
      <c r="AI51" s="238"/>
      <c r="AJ51" s="460"/>
      <c r="AK51" s="238"/>
      <c r="AL51" s="238"/>
      <c r="AM51" s="238"/>
      <c r="AN51" s="238"/>
      <c r="AO51" s="238"/>
      <c r="AP51" s="238"/>
      <c r="AQ51" s="237"/>
      <c r="AR51" s="238"/>
      <c r="AS51" s="238"/>
      <c r="AT51" s="238"/>
      <c r="AU51" s="238"/>
      <c r="AV51" s="238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35">
      <c r="A52" s="3"/>
      <c r="B52" s="27" t="s">
        <v>41</v>
      </c>
      <c r="C52" s="140">
        <v>3331882.05</v>
      </c>
      <c r="D52" s="139">
        <v>3928323.62</v>
      </c>
      <c r="E52" s="139">
        <v>4336742.25</v>
      </c>
      <c r="F52" s="139">
        <v>2944811.6</v>
      </c>
      <c r="G52" s="139">
        <v>1645014.91</v>
      </c>
      <c r="H52" s="139">
        <v>963044.94</v>
      </c>
      <c r="I52" s="139">
        <v>645953.71</v>
      </c>
      <c r="J52" s="139">
        <v>508779.55000000005</v>
      </c>
      <c r="K52" s="139">
        <v>487594.67000000004</v>
      </c>
      <c r="L52" s="139">
        <v>645939.22</v>
      </c>
      <c r="M52" s="139">
        <v>1403906.9800000002</v>
      </c>
      <c r="N52" s="142">
        <v>3000520.44</v>
      </c>
      <c r="O52" s="268">
        <v>4068483.0700000008</v>
      </c>
      <c r="P52" s="191">
        <v>4764287.580000001</v>
      </c>
      <c r="Q52" s="139">
        <v>4135036.1899999995</v>
      </c>
      <c r="R52" s="139">
        <v>3445996.3699999996</v>
      </c>
      <c r="S52" s="139">
        <v>2505406.94</v>
      </c>
      <c r="T52" s="237">
        <v>1007611.6799999999</v>
      </c>
      <c r="U52" s="142">
        <v>661189.94000000006</v>
      </c>
      <c r="V52" s="142">
        <v>574382.23</v>
      </c>
      <c r="W52" s="142">
        <v>583429.26</v>
      </c>
      <c r="X52" s="408">
        <v>710023.75000000012</v>
      </c>
      <c r="Y52" s="72">
        <v>1389852.1900000002</v>
      </c>
      <c r="Z52" s="72">
        <v>3456815.9899999998</v>
      </c>
      <c r="AA52" s="237">
        <v>4844166</v>
      </c>
      <c r="AB52" s="237">
        <v>5607442.9500000011</v>
      </c>
      <c r="AC52" s="237">
        <v>4926037.8900000006</v>
      </c>
      <c r="AD52" s="237">
        <v>3510523.6200000006</v>
      </c>
      <c r="AE52" s="237">
        <v>2236579.8400000003</v>
      </c>
      <c r="AF52" s="237">
        <v>1087986.67</v>
      </c>
      <c r="AG52" s="237">
        <v>755843.4</v>
      </c>
      <c r="AH52" s="237">
        <v>669189.55000000005</v>
      </c>
      <c r="AI52" s="238">
        <v>686406.83</v>
      </c>
      <c r="AJ52" s="460">
        <v>740930.73999999987</v>
      </c>
      <c r="AK52" s="238">
        <v>1674630.6700000002</v>
      </c>
      <c r="AL52" s="238">
        <v>3514538.0700000003</v>
      </c>
      <c r="AM52" s="238">
        <v>4838082.24</v>
      </c>
      <c r="AN52" s="238">
        <v>6657007.0300000003</v>
      </c>
      <c r="AO52" s="238">
        <v>5956106.3799999999</v>
      </c>
      <c r="AP52" s="238">
        <v>4170955.7199999997</v>
      </c>
      <c r="AQ52" s="237">
        <v>2376462.0700000003</v>
      </c>
      <c r="AR52" s="238">
        <v>1190958.04</v>
      </c>
      <c r="AS52" s="238">
        <v>949362.46</v>
      </c>
      <c r="AT52" s="238">
        <v>787951.05</v>
      </c>
      <c r="AU52" s="238">
        <v>761642.52</v>
      </c>
      <c r="AV52" s="238">
        <v>1187504.43</v>
      </c>
      <c r="AW52" s="534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20">O52-C52</f>
        <v>736601.02000000095</v>
      </c>
      <c r="BJ52" s="139">
        <f t="shared" si="20"/>
        <v>835963.96000000089</v>
      </c>
      <c r="BK52" s="139">
        <f t="shared" si="20"/>
        <v>-201706.06000000052</v>
      </c>
      <c r="BL52" s="139">
        <f t="shared" si="20"/>
        <v>501184.76999999955</v>
      </c>
      <c r="BM52" s="139">
        <f t="shared" si="20"/>
        <v>860392.03</v>
      </c>
      <c r="BN52" s="139">
        <f t="shared" si="20"/>
        <v>44566.739999999991</v>
      </c>
      <c r="BO52" s="139">
        <f t="shared" si="20"/>
        <v>15236.230000000098</v>
      </c>
      <c r="BP52" s="139">
        <f t="shared" si="20"/>
        <v>65602.679999999935</v>
      </c>
      <c r="BQ52" s="139">
        <f t="shared" si="20"/>
        <v>95834.589999999967</v>
      </c>
      <c r="BR52" s="158">
        <f t="shared" si="20"/>
        <v>64084.530000000144</v>
      </c>
    </row>
    <row r="53" spans="1:70" x14ac:dyDescent="0.35">
      <c r="A53" s="3"/>
      <c r="B53" s="27" t="s">
        <v>42</v>
      </c>
      <c r="C53" s="140">
        <v>1344954.74</v>
      </c>
      <c r="D53" s="139">
        <v>1387153.41</v>
      </c>
      <c r="E53" s="139">
        <v>1450450.95</v>
      </c>
      <c r="F53" s="139">
        <v>974768.39999999991</v>
      </c>
      <c r="G53" s="139">
        <v>617053.75999999989</v>
      </c>
      <c r="H53" s="139">
        <v>420313.64</v>
      </c>
      <c r="I53" s="139">
        <v>280177.12999999995</v>
      </c>
      <c r="J53" s="139">
        <v>220937.54999999996</v>
      </c>
      <c r="K53" s="139">
        <v>244504.26999999996</v>
      </c>
      <c r="L53" s="139">
        <v>276835.46999999997</v>
      </c>
      <c r="M53" s="139">
        <v>603468.3600000001</v>
      </c>
      <c r="N53" s="142">
        <v>1227866.3299999998</v>
      </c>
      <c r="O53" s="268">
        <v>1419518.6199999999</v>
      </c>
      <c r="P53" s="191">
        <v>1524725.7800000003</v>
      </c>
      <c r="Q53" s="139">
        <v>1240322.31</v>
      </c>
      <c r="R53" s="139">
        <v>1071540.8</v>
      </c>
      <c r="S53" s="139">
        <v>915589.25999999989</v>
      </c>
      <c r="T53" s="237">
        <v>389888.62000000005</v>
      </c>
      <c r="U53" s="142">
        <v>256887.21999999997</v>
      </c>
      <c r="V53" s="142">
        <v>229956.25000000003</v>
      </c>
      <c r="W53" s="142">
        <v>227340.27999999997</v>
      </c>
      <c r="X53" s="408">
        <v>296414.86</v>
      </c>
      <c r="Y53" s="72">
        <v>577940.2300000001</v>
      </c>
      <c r="Z53" s="72">
        <v>1376206.7</v>
      </c>
      <c r="AA53" s="237">
        <v>2019680</v>
      </c>
      <c r="AB53" s="237">
        <v>2057207.3100000003</v>
      </c>
      <c r="AC53" s="237">
        <v>1870153.3699999999</v>
      </c>
      <c r="AD53" s="237">
        <v>1426396.09</v>
      </c>
      <c r="AE53" s="237">
        <v>932199.51999999979</v>
      </c>
      <c r="AF53" s="237">
        <v>465687.7300000001</v>
      </c>
      <c r="AG53" s="237">
        <v>338558.21</v>
      </c>
      <c r="AH53" s="237">
        <v>314063.03000000003</v>
      </c>
      <c r="AI53" s="238">
        <v>251059.83</v>
      </c>
      <c r="AJ53" s="460">
        <v>274967.26999999996</v>
      </c>
      <c r="AK53" s="238">
        <v>594710.76</v>
      </c>
      <c r="AL53" s="238">
        <v>1326095.8799999999</v>
      </c>
      <c r="AM53" s="238">
        <v>1771708.7</v>
      </c>
      <c r="AN53" s="238">
        <v>2566228.58</v>
      </c>
      <c r="AO53" s="238">
        <v>2157430.58</v>
      </c>
      <c r="AP53" s="238">
        <v>1493308.0499999998</v>
      </c>
      <c r="AQ53" s="237">
        <v>990938.60999999987</v>
      </c>
      <c r="AR53" s="238">
        <v>497965.58999999991</v>
      </c>
      <c r="AS53" s="238">
        <v>395493.10000000003</v>
      </c>
      <c r="AT53" s="238">
        <v>329606.37</v>
      </c>
      <c r="AU53" s="238">
        <v>332204.96000000008</v>
      </c>
      <c r="AV53" s="238">
        <v>518482.08</v>
      </c>
      <c r="AW53" s="534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20"/>
        <v>74563.879999999888</v>
      </c>
      <c r="BJ53" s="139">
        <f t="shared" si="20"/>
        <v>137572.37000000034</v>
      </c>
      <c r="BK53" s="139">
        <f t="shared" si="20"/>
        <v>-210128.6399999999</v>
      </c>
      <c r="BL53" s="139">
        <f t="shared" si="20"/>
        <v>96772.40000000014</v>
      </c>
      <c r="BM53" s="139">
        <f t="shared" si="20"/>
        <v>298535.5</v>
      </c>
      <c r="BN53" s="139">
        <f t="shared" si="20"/>
        <v>-30425.01999999996</v>
      </c>
      <c r="BO53" s="139">
        <f t="shared" si="20"/>
        <v>-23289.909999999974</v>
      </c>
      <c r="BP53" s="139">
        <f t="shared" si="20"/>
        <v>9018.7000000000698</v>
      </c>
      <c r="BQ53" s="139">
        <f t="shared" si="20"/>
        <v>-17163.989999999991</v>
      </c>
      <c r="BR53" s="158">
        <f t="shared" si="20"/>
        <v>19579.390000000014</v>
      </c>
    </row>
    <row r="54" spans="1:70" x14ac:dyDescent="0.35">
      <c r="A54" s="3"/>
      <c r="B54" s="27" t="s">
        <v>57</v>
      </c>
      <c r="C54" s="140">
        <v>550478.98</v>
      </c>
      <c r="D54" s="139">
        <v>671785.81</v>
      </c>
      <c r="E54" s="139">
        <v>676896.8899999999</v>
      </c>
      <c r="F54" s="139">
        <v>403135.98</v>
      </c>
      <c r="G54" s="139">
        <v>256626.58999999994</v>
      </c>
      <c r="H54" s="139">
        <v>179079.5</v>
      </c>
      <c r="I54" s="139">
        <v>209314.91</v>
      </c>
      <c r="J54" s="139">
        <v>150652.62000000002</v>
      </c>
      <c r="K54" s="139">
        <v>107180.97</v>
      </c>
      <c r="L54" s="139">
        <v>134186.85</v>
      </c>
      <c r="M54" s="139">
        <v>299478.22000000009</v>
      </c>
      <c r="N54" s="142">
        <v>593826.87000000011</v>
      </c>
      <c r="O54" s="268">
        <v>996079.72000000009</v>
      </c>
      <c r="P54" s="191">
        <v>1732951.4500000002</v>
      </c>
      <c r="Q54" s="139">
        <v>1755125.6300000006</v>
      </c>
      <c r="R54" s="139">
        <v>1345059.0399999998</v>
      </c>
      <c r="S54" s="139">
        <v>698625.91</v>
      </c>
      <c r="T54" s="237">
        <v>313686.91999999993</v>
      </c>
      <c r="U54" s="142">
        <v>296902.53999999998</v>
      </c>
      <c r="V54" s="142">
        <v>189379.89000000004</v>
      </c>
      <c r="W54" s="142">
        <v>139209.04999999999</v>
      </c>
      <c r="X54" s="408">
        <v>197437.8</v>
      </c>
      <c r="Y54" s="72">
        <v>440606.03</v>
      </c>
      <c r="Z54" s="72">
        <v>590954.4800000001</v>
      </c>
      <c r="AA54" s="237">
        <v>958854</v>
      </c>
      <c r="AB54" s="237">
        <v>1080223.3</v>
      </c>
      <c r="AC54" s="237">
        <v>999832.53</v>
      </c>
      <c r="AD54" s="237">
        <v>714576.62000000011</v>
      </c>
      <c r="AE54" s="237">
        <v>295635.32999999996</v>
      </c>
      <c r="AF54" s="237">
        <v>175759.36000000002</v>
      </c>
      <c r="AG54" s="237">
        <v>167881.62</v>
      </c>
      <c r="AH54" s="237">
        <v>162777.44999999995</v>
      </c>
      <c r="AI54" s="238">
        <v>207241.30000000005</v>
      </c>
      <c r="AJ54" s="460">
        <v>125078.23</v>
      </c>
      <c r="AK54" s="238">
        <v>574835.28</v>
      </c>
      <c r="AL54" s="238">
        <v>938272.52999999991</v>
      </c>
      <c r="AM54" s="238">
        <v>1132394.17</v>
      </c>
      <c r="AN54" s="238">
        <v>1598859.8000000003</v>
      </c>
      <c r="AO54" s="238">
        <v>991350.6399999999</v>
      </c>
      <c r="AP54" s="238">
        <v>982107.64999999991</v>
      </c>
      <c r="AQ54" s="237">
        <v>571542.3899999999</v>
      </c>
      <c r="AR54" s="238">
        <v>326098.45999999996</v>
      </c>
      <c r="AS54" s="238">
        <v>352441.2900000001</v>
      </c>
      <c r="AT54" s="238">
        <v>357819.07999999996</v>
      </c>
      <c r="AU54" s="238">
        <v>228670.16000000003</v>
      </c>
      <c r="AV54" s="238">
        <v>293216.13</v>
      </c>
      <c r="AW54" s="534"/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20"/>
        <v>445600.74000000011</v>
      </c>
      <c r="BJ54" s="139">
        <f t="shared" si="20"/>
        <v>1061165.6400000001</v>
      </c>
      <c r="BK54" s="139">
        <f t="shared" si="20"/>
        <v>1078228.7400000007</v>
      </c>
      <c r="BL54" s="139">
        <f t="shared" si="20"/>
        <v>941923.05999999982</v>
      </c>
      <c r="BM54" s="139">
        <f t="shared" si="20"/>
        <v>441999.32000000007</v>
      </c>
      <c r="BN54" s="139">
        <f t="shared" si="20"/>
        <v>134607.41999999993</v>
      </c>
      <c r="BO54" s="139">
        <f t="shared" si="20"/>
        <v>87587.629999999976</v>
      </c>
      <c r="BP54" s="139">
        <f t="shared" si="20"/>
        <v>38727.270000000019</v>
      </c>
      <c r="BQ54" s="139">
        <f t="shared" si="20"/>
        <v>32028.079999999987</v>
      </c>
      <c r="BR54" s="158">
        <f t="shared" si="20"/>
        <v>63250.949999999983</v>
      </c>
    </row>
    <row r="55" spans="1:70" x14ac:dyDescent="0.35">
      <c r="A55" s="3"/>
      <c r="B55" s="27" t="s">
        <v>61</v>
      </c>
      <c r="C55" s="140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42"/>
      <c r="O55" s="268"/>
      <c r="P55" s="139"/>
      <c r="Q55" s="139"/>
      <c r="R55" s="139"/>
      <c r="S55" s="139"/>
      <c r="T55" s="237"/>
      <c r="U55" s="142"/>
      <c r="V55" s="142"/>
      <c r="W55" s="142"/>
      <c r="X55" s="408"/>
      <c r="Y55" s="72"/>
      <c r="Z55" s="72"/>
      <c r="AA55" s="237"/>
      <c r="AB55" s="237"/>
      <c r="AC55" s="237"/>
      <c r="AD55" s="237"/>
      <c r="AE55" s="237"/>
      <c r="AF55" s="237"/>
      <c r="AG55" s="237"/>
      <c r="AH55" s="237"/>
      <c r="AI55" s="238"/>
      <c r="AJ55" s="460"/>
      <c r="AK55" s="238"/>
      <c r="AL55" s="238"/>
      <c r="AM55" s="238"/>
      <c r="AN55" s="238"/>
      <c r="AO55" s="238"/>
      <c r="AP55" s="238"/>
      <c r="AQ55" s="237"/>
      <c r="AR55" s="238"/>
      <c r="AS55" s="238"/>
      <c r="AT55" s="238"/>
      <c r="AU55" s="238"/>
      <c r="AV55" s="238"/>
      <c r="AW55" s="534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0"/>
        <v>0</v>
      </c>
      <c r="BJ55" s="139">
        <f t="shared" si="20"/>
        <v>0</v>
      </c>
      <c r="BK55" s="139">
        <f t="shared" si="20"/>
        <v>0</v>
      </c>
      <c r="BL55" s="139">
        <f t="shared" si="20"/>
        <v>0</v>
      </c>
      <c r="BM55" s="139">
        <f t="shared" si="20"/>
        <v>0</v>
      </c>
      <c r="BN55" s="139">
        <f t="shared" si="20"/>
        <v>0</v>
      </c>
      <c r="BO55" s="139">
        <f t="shared" si="20"/>
        <v>0</v>
      </c>
      <c r="BP55" s="139">
        <f t="shared" si="20"/>
        <v>0</v>
      </c>
      <c r="BQ55" s="139">
        <f t="shared" si="20"/>
        <v>0</v>
      </c>
      <c r="BR55" s="158">
        <f t="shared" si="20"/>
        <v>0</v>
      </c>
    </row>
    <row r="56" spans="1:70" x14ac:dyDescent="0.35">
      <c r="A56" s="3"/>
      <c r="B56" s="27" t="s">
        <v>62</v>
      </c>
      <c r="C56" s="140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42"/>
      <c r="O56" s="268"/>
      <c r="P56" s="139"/>
      <c r="Q56" s="139"/>
      <c r="R56" s="139"/>
      <c r="S56" s="139"/>
      <c r="T56" s="237"/>
      <c r="U56" s="142"/>
      <c r="V56" s="142"/>
      <c r="W56" s="142"/>
      <c r="X56" s="408"/>
      <c r="Y56" s="72"/>
      <c r="Z56" s="72"/>
      <c r="AA56" s="237"/>
      <c r="AB56" s="237"/>
      <c r="AC56" s="237"/>
      <c r="AD56" s="237"/>
      <c r="AE56" s="237"/>
      <c r="AF56" s="237"/>
      <c r="AG56" s="237"/>
      <c r="AH56" s="237"/>
      <c r="AI56" s="238"/>
      <c r="AJ56" s="460"/>
      <c r="AK56" s="238"/>
      <c r="AL56" s="238"/>
      <c r="AM56" s="238"/>
      <c r="AN56" s="238"/>
      <c r="AO56" s="238"/>
      <c r="AP56" s="238"/>
      <c r="AQ56" s="237"/>
      <c r="AR56" s="238"/>
      <c r="AS56" s="238"/>
      <c r="AT56" s="238"/>
      <c r="AU56" s="238"/>
      <c r="AV56" s="238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0"/>
        <v>0</v>
      </c>
      <c r="BJ56" s="139">
        <f t="shared" si="20"/>
        <v>0</v>
      </c>
      <c r="BK56" s="139">
        <f t="shared" si="20"/>
        <v>0</v>
      </c>
      <c r="BL56" s="139">
        <f t="shared" si="20"/>
        <v>0</v>
      </c>
      <c r="BM56" s="139">
        <f t="shared" si="20"/>
        <v>0</v>
      </c>
      <c r="BN56" s="139">
        <f t="shared" si="20"/>
        <v>0</v>
      </c>
      <c r="BO56" s="139">
        <f t="shared" si="20"/>
        <v>0</v>
      </c>
      <c r="BP56" s="139">
        <f t="shared" si="20"/>
        <v>0</v>
      </c>
      <c r="BQ56" s="139">
        <f t="shared" si="20"/>
        <v>0</v>
      </c>
      <c r="BR56" s="158">
        <f t="shared" si="20"/>
        <v>0</v>
      </c>
    </row>
    <row r="57" spans="1:70" x14ac:dyDescent="0.35">
      <c r="A57" s="3"/>
      <c r="B57" s="27" t="s">
        <v>46</v>
      </c>
      <c r="C57" s="140">
        <v>5227315.7699999996</v>
      </c>
      <c r="D57" s="139">
        <v>5987262.8399999999</v>
      </c>
      <c r="E57" s="139">
        <v>6464090.0899999999</v>
      </c>
      <c r="F57" s="139">
        <v>4322715.9800000004</v>
      </c>
      <c r="G57" s="139">
        <v>2518695.2599999998</v>
      </c>
      <c r="H57" s="139">
        <v>1562438.08</v>
      </c>
      <c r="I57" s="139">
        <v>1135445.7499999998</v>
      </c>
      <c r="J57" s="139">
        <v>880369.72</v>
      </c>
      <c r="K57" s="139">
        <v>839279.90999999992</v>
      </c>
      <c r="L57" s="139">
        <v>1056961.54</v>
      </c>
      <c r="M57" s="139">
        <v>2306853.5600000005</v>
      </c>
      <c r="N57" s="142">
        <v>4822213.6399999997</v>
      </c>
      <c r="O57" s="268">
        <v>6484081.4100000001</v>
      </c>
      <c r="P57" s="139">
        <v>8021964.8100000015</v>
      </c>
      <c r="Q57" s="139">
        <v>7130484.1300000008</v>
      </c>
      <c r="R57" s="139">
        <v>5862596.21</v>
      </c>
      <c r="S57" s="139">
        <v>4119622.11</v>
      </c>
      <c r="T57" s="237">
        <f>SUM(T52:T56)</f>
        <v>1711187.22</v>
      </c>
      <c r="U57" s="142">
        <v>1214979.7</v>
      </c>
      <c r="V57" s="142">
        <v>993718.37</v>
      </c>
      <c r="W57" s="142">
        <v>949978.59000000008</v>
      </c>
      <c r="X57" s="408">
        <v>1203876.4100000001</v>
      </c>
      <c r="Y57" s="72">
        <v>2408398.4500000002</v>
      </c>
      <c r="Z57" s="72">
        <v>5423977.1699999999</v>
      </c>
      <c r="AA57" s="237">
        <f>SUM(AA52:AA56)</f>
        <v>7822700</v>
      </c>
      <c r="AB57" s="237">
        <v>8744873.5600000024</v>
      </c>
      <c r="AC57" s="237">
        <v>7796023.790000001</v>
      </c>
      <c r="AD57" s="237">
        <f>SUM(AD52:AD56)</f>
        <v>5651496.330000001</v>
      </c>
      <c r="AE57" s="237">
        <v>3464414.6900000004</v>
      </c>
      <c r="AF57" s="237">
        <f>SUM(AF52:AF56)</f>
        <v>1729433.76</v>
      </c>
      <c r="AG57" s="237">
        <v>1262283.23</v>
      </c>
      <c r="AH57" s="237">
        <v>1146030.03</v>
      </c>
      <c r="AI57" s="238">
        <f t="shared" ref="AI57" si="21">SUM(AI52:AI56)</f>
        <v>1144707.96</v>
      </c>
      <c r="AJ57" s="460">
        <v>1140976.2399999998</v>
      </c>
      <c r="AK57" s="238">
        <v>2844176.71</v>
      </c>
      <c r="AL57" s="238">
        <v>5778906.4800000004</v>
      </c>
      <c r="AM57" s="238">
        <v>7742185.1100000003</v>
      </c>
      <c r="AN57" s="238">
        <v>10822095.41</v>
      </c>
      <c r="AO57" s="238">
        <v>9104887.5999999996</v>
      </c>
      <c r="AP57" s="238">
        <v>6646371.4199999999</v>
      </c>
      <c r="AQ57" s="237">
        <f t="shared" ref="AQ57" si="22">SUM(AQ52:AQ56)</f>
        <v>3938943.0700000003</v>
      </c>
      <c r="AR57" s="238">
        <v>2015022.0899999999</v>
      </c>
      <c r="AS57" s="238">
        <v>1697296.85</v>
      </c>
      <c r="AT57" s="238">
        <v>1475376.5</v>
      </c>
      <c r="AU57" s="238">
        <v>1322517.6400000001</v>
      </c>
      <c r="AV57" s="238">
        <v>1999202.6400000001</v>
      </c>
      <c r="AW57" s="534"/>
      <c r="AX57" s="196"/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20"/>
        <v>1256765.6400000006</v>
      </c>
      <c r="BJ57" s="139">
        <f t="shared" si="20"/>
        <v>2034701.9700000016</v>
      </c>
      <c r="BK57" s="139">
        <f t="shared" si="20"/>
        <v>666394.04000000097</v>
      </c>
      <c r="BL57" s="139">
        <f t="shared" si="20"/>
        <v>1539880.2299999995</v>
      </c>
      <c r="BM57" s="139">
        <f t="shared" si="20"/>
        <v>1600926.85</v>
      </c>
      <c r="BN57" s="139">
        <f t="shared" si="20"/>
        <v>148749.1399999999</v>
      </c>
      <c r="BO57" s="139">
        <f t="shared" si="20"/>
        <v>79533.950000000186</v>
      </c>
      <c r="BP57" s="139">
        <f t="shared" si="20"/>
        <v>113348.65000000002</v>
      </c>
      <c r="BQ57" s="139">
        <f t="shared" si="20"/>
        <v>110698.68000000017</v>
      </c>
      <c r="BR57" s="158">
        <f t="shared" si="20"/>
        <v>146914.87000000011</v>
      </c>
    </row>
    <row r="58" spans="1:70" x14ac:dyDescent="0.35">
      <c r="A58" s="3">
        <v>8</v>
      </c>
      <c r="B58" s="34" t="s">
        <v>35</v>
      </c>
      <c r="C58" s="140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42"/>
      <c r="O58" s="268"/>
      <c r="P58" s="139"/>
      <c r="Q58" s="139"/>
      <c r="R58" s="139"/>
      <c r="S58" s="139"/>
      <c r="T58" s="237"/>
      <c r="U58" s="142"/>
      <c r="V58" s="142"/>
      <c r="W58" s="142"/>
      <c r="X58" s="408"/>
      <c r="Y58" s="72"/>
      <c r="Z58" s="72"/>
      <c r="AA58" s="237"/>
      <c r="AB58" s="237"/>
      <c r="AC58" s="237"/>
      <c r="AD58" s="237"/>
      <c r="AE58" s="237"/>
      <c r="AF58" s="237"/>
      <c r="AG58" s="237"/>
      <c r="AH58" s="237"/>
      <c r="AI58" s="238"/>
      <c r="AJ58" s="460"/>
      <c r="AK58" s="238"/>
      <c r="AL58" s="238"/>
      <c r="AM58" s="238"/>
      <c r="AN58" s="238"/>
      <c r="AO58" s="238"/>
      <c r="AP58" s="238"/>
      <c r="AQ58" s="237"/>
      <c r="AR58" s="238"/>
      <c r="AS58" s="238"/>
      <c r="AT58" s="238"/>
      <c r="AU58" s="238"/>
      <c r="AV58" s="238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35">
      <c r="A59" s="3"/>
      <c r="B59" s="27" t="s">
        <v>41</v>
      </c>
      <c r="C59" s="140">
        <v>10102746.329999998</v>
      </c>
      <c r="D59" s="139">
        <v>11195712.359999998</v>
      </c>
      <c r="E59" s="139">
        <v>12820756.68</v>
      </c>
      <c r="F59" s="139">
        <v>14410679.109999999</v>
      </c>
      <c r="G59" s="139">
        <v>14348610.840000002</v>
      </c>
      <c r="H59" s="139">
        <v>13619958.829999998</v>
      </c>
      <c r="I59" s="139">
        <v>12363128.779999999</v>
      </c>
      <c r="J59" s="139">
        <v>10868661.489999998</v>
      </c>
      <c r="K59" s="139">
        <v>10149951.510000004</v>
      </c>
      <c r="L59" s="139">
        <v>9868449.1799999978</v>
      </c>
      <c r="M59" s="139">
        <v>9182141.8999999985</v>
      </c>
      <c r="N59" s="142">
        <v>9280406.629999999</v>
      </c>
      <c r="O59" s="268">
        <v>10816972.360000003</v>
      </c>
      <c r="P59" s="191">
        <v>12833527.649999999</v>
      </c>
      <c r="Q59" s="139">
        <v>15302941.610000001</v>
      </c>
      <c r="R59" s="139">
        <v>17024058.649999999</v>
      </c>
      <c r="S59" s="139">
        <v>18010289.870000001</v>
      </c>
      <c r="T59" s="237">
        <v>18690765.889999997</v>
      </c>
      <c r="U59" s="142">
        <v>18036862.149999999</v>
      </c>
      <c r="V59" s="142">
        <v>17251157.390000004</v>
      </c>
      <c r="W59" s="142">
        <v>16724137.439999999</v>
      </c>
      <c r="X59" s="408">
        <v>16364353.16</v>
      </c>
      <c r="Y59" s="72">
        <v>15958767.469999995</v>
      </c>
      <c r="Z59" s="72">
        <v>16426765.170000007</v>
      </c>
      <c r="AA59" s="237">
        <v>18025312</v>
      </c>
      <c r="AB59" s="237">
        <v>20188916.859999999</v>
      </c>
      <c r="AC59" s="237">
        <v>22722426.719999999</v>
      </c>
      <c r="AD59" s="237">
        <v>24499526.599999994</v>
      </c>
      <c r="AE59" s="237">
        <v>24520897.020000003</v>
      </c>
      <c r="AF59" s="237">
        <v>23774241.789999999</v>
      </c>
      <c r="AG59" s="237">
        <v>21640555.039999999</v>
      </c>
      <c r="AH59" s="237">
        <v>20051427.159999996</v>
      </c>
      <c r="AI59" s="238">
        <v>18298074.440000001</v>
      </c>
      <c r="AJ59" s="460">
        <v>17215040.129999999</v>
      </c>
      <c r="AK59" s="238">
        <v>16317605.199999996</v>
      </c>
      <c r="AL59" s="238">
        <v>16484928.959999999</v>
      </c>
      <c r="AM59" s="238">
        <v>18011366.880000003</v>
      </c>
      <c r="AN59" s="238">
        <v>19920265.329999994</v>
      </c>
      <c r="AO59" s="238">
        <v>23155739.649999999</v>
      </c>
      <c r="AP59" s="238">
        <v>25089961.490000002</v>
      </c>
      <c r="AQ59" s="237">
        <v>23689763.499999996</v>
      </c>
      <c r="AR59" s="238">
        <v>22310451.760000002</v>
      </c>
      <c r="AS59" s="238">
        <v>20658035.490000002</v>
      </c>
      <c r="AT59" s="238">
        <v>18949739.91</v>
      </c>
      <c r="AU59" s="238">
        <v>17482911.68</v>
      </c>
      <c r="AV59" s="238">
        <v>16774382.740000002</v>
      </c>
      <c r="AW59" s="534"/>
      <c r="AX59" s="196"/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23">O59-C59</f>
        <v>714226.03000000492</v>
      </c>
      <c r="BJ59" s="139">
        <f t="shared" si="23"/>
        <v>1637815.290000001</v>
      </c>
      <c r="BK59" s="139">
        <f t="shared" si="23"/>
        <v>2482184.9300000016</v>
      </c>
      <c r="BL59" s="139">
        <f t="shared" si="23"/>
        <v>2613379.5399999991</v>
      </c>
      <c r="BM59" s="139">
        <f t="shared" si="23"/>
        <v>3661679.0299999993</v>
      </c>
      <c r="BN59" s="139">
        <f t="shared" si="23"/>
        <v>5070807.0599999987</v>
      </c>
      <c r="BO59" s="139">
        <f t="shared" si="23"/>
        <v>5673733.3699999992</v>
      </c>
      <c r="BP59" s="139">
        <f t="shared" si="23"/>
        <v>6382495.900000006</v>
      </c>
      <c r="BQ59" s="139">
        <f t="shared" si="23"/>
        <v>6574185.929999996</v>
      </c>
      <c r="BR59" s="158">
        <f t="shared" si="23"/>
        <v>6495903.9800000023</v>
      </c>
    </row>
    <row r="60" spans="1:70" x14ac:dyDescent="0.35">
      <c r="A60" s="3"/>
      <c r="B60" s="27" t="s">
        <v>42</v>
      </c>
      <c r="C60" s="140">
        <v>7569886.3200000003</v>
      </c>
      <c r="D60" s="139">
        <v>8031967.6000000006</v>
      </c>
      <c r="E60" s="139">
        <v>8638493.1300000008</v>
      </c>
      <c r="F60" s="139">
        <v>8966471.6999999993</v>
      </c>
      <c r="G60" s="139">
        <v>9132546.2699999996</v>
      </c>
      <c r="H60" s="139">
        <v>8857940.0900000017</v>
      </c>
      <c r="I60" s="139">
        <v>8472855.5300000012</v>
      </c>
      <c r="J60" s="139">
        <v>8132019.8300000001</v>
      </c>
      <c r="K60" s="139">
        <v>7842693.1499999985</v>
      </c>
      <c r="L60" s="139">
        <v>7415765.5300000003</v>
      </c>
      <c r="M60" s="139">
        <v>6987042.0500000007</v>
      </c>
      <c r="N60" s="142">
        <v>6927372.9100000001</v>
      </c>
      <c r="O60" s="268">
        <v>7667272.5099999998</v>
      </c>
      <c r="P60" s="191">
        <v>8403375.4000000004</v>
      </c>
      <c r="Q60" s="139">
        <v>8846834.6399999987</v>
      </c>
      <c r="R60" s="139">
        <v>9419452.2799999993</v>
      </c>
      <c r="S60" s="139">
        <v>10079794.34</v>
      </c>
      <c r="T60" s="237">
        <v>10148238.33</v>
      </c>
      <c r="U60" s="142">
        <v>10065196.58</v>
      </c>
      <c r="V60" s="142">
        <v>9903319.6600000001</v>
      </c>
      <c r="W60" s="142">
        <v>9542251.2700000014</v>
      </c>
      <c r="X60" s="408">
        <v>9362984.6599999964</v>
      </c>
      <c r="Y60" s="72">
        <v>9184137.1099999994</v>
      </c>
      <c r="Z60" s="72">
        <v>9368977.8000000007</v>
      </c>
      <c r="AA60" s="237">
        <v>10147423</v>
      </c>
      <c r="AB60" s="237">
        <v>10761916.800000001</v>
      </c>
      <c r="AC60" s="237">
        <v>11821010.340000002</v>
      </c>
      <c r="AD60" s="237">
        <v>12873826.309999997</v>
      </c>
      <c r="AE60" s="237">
        <v>13230707.490000002</v>
      </c>
      <c r="AF60" s="237">
        <v>12816557.32</v>
      </c>
      <c r="AG60" s="237">
        <v>12134026.469999999</v>
      </c>
      <c r="AH60" s="237">
        <v>11165511.930000002</v>
      </c>
      <c r="AI60" s="238">
        <v>9649530.2400000039</v>
      </c>
      <c r="AJ60" s="460">
        <v>9245056.7800000012</v>
      </c>
      <c r="AK60" s="238">
        <v>8785596.6399999987</v>
      </c>
      <c r="AL60" s="238">
        <v>8908726.3900000006</v>
      </c>
      <c r="AM60" s="238">
        <v>9486790.129999999</v>
      </c>
      <c r="AN60" s="238">
        <v>10473702.899999999</v>
      </c>
      <c r="AO60" s="238">
        <v>12060808</v>
      </c>
      <c r="AP60" s="238">
        <v>12579016.68</v>
      </c>
      <c r="AQ60" s="237">
        <v>12474174.68</v>
      </c>
      <c r="AR60" s="238">
        <v>12232010.669999998</v>
      </c>
      <c r="AS60" s="238">
        <v>11350387.959999997</v>
      </c>
      <c r="AT60" s="238">
        <v>10383529.079999998</v>
      </c>
      <c r="AU60" s="238">
        <v>9899783.5600000005</v>
      </c>
      <c r="AV60" s="238">
        <v>9651492.0199999996</v>
      </c>
      <c r="AW60" s="534"/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23"/>
        <v>97386.189999999478</v>
      </c>
      <c r="BJ60" s="139">
        <f t="shared" si="23"/>
        <v>371407.79999999981</v>
      </c>
      <c r="BK60" s="139">
        <f t="shared" si="23"/>
        <v>208341.50999999791</v>
      </c>
      <c r="BL60" s="139">
        <f t="shared" si="23"/>
        <v>452980.58000000007</v>
      </c>
      <c r="BM60" s="139">
        <f t="shared" si="23"/>
        <v>947248.0700000003</v>
      </c>
      <c r="BN60" s="139">
        <f t="shared" si="23"/>
        <v>1290298.2399999984</v>
      </c>
      <c r="BO60" s="139">
        <f t="shared" si="23"/>
        <v>1592341.0499999989</v>
      </c>
      <c r="BP60" s="139">
        <f t="shared" si="23"/>
        <v>1771299.83</v>
      </c>
      <c r="BQ60" s="139">
        <f t="shared" si="23"/>
        <v>1699558.1200000029</v>
      </c>
      <c r="BR60" s="158">
        <f t="shared" si="23"/>
        <v>1947219.1299999962</v>
      </c>
    </row>
    <row r="61" spans="1:70" x14ac:dyDescent="0.35">
      <c r="A61" s="3"/>
      <c r="B61" s="27" t="s">
        <v>57</v>
      </c>
      <c r="C61" s="140">
        <v>770251.91000000143</v>
      </c>
      <c r="D61" s="139">
        <v>1022307.5800000007</v>
      </c>
      <c r="E61" s="139">
        <v>1079121.9299999992</v>
      </c>
      <c r="F61" s="139">
        <v>1126488.1799999995</v>
      </c>
      <c r="G61" s="139">
        <v>1132892.4600000002</v>
      </c>
      <c r="H61" s="139">
        <v>1097871.78</v>
      </c>
      <c r="I61" s="139">
        <v>930894.34999999986</v>
      </c>
      <c r="J61" s="139">
        <v>848176.32999999984</v>
      </c>
      <c r="K61" s="139">
        <v>805310.29999999993</v>
      </c>
      <c r="L61" s="139">
        <v>807044.64000000048</v>
      </c>
      <c r="M61" s="139">
        <v>829130.97999999777</v>
      </c>
      <c r="N61" s="142">
        <v>922961.26000000129</v>
      </c>
      <c r="O61" s="268">
        <v>1144670.3800000011</v>
      </c>
      <c r="P61" s="191">
        <v>1529024.8699999996</v>
      </c>
      <c r="Q61" s="139">
        <v>2441566.3299999991</v>
      </c>
      <c r="R61" s="139">
        <v>2975386.9000000004</v>
      </c>
      <c r="S61" s="139">
        <v>3315726.6100000003</v>
      </c>
      <c r="T61" s="237">
        <v>3373421.13</v>
      </c>
      <c r="U61" s="142">
        <v>2849182.6499999994</v>
      </c>
      <c r="V61" s="142">
        <v>2522474.0100000002</v>
      </c>
      <c r="W61" s="142">
        <v>2314546.42</v>
      </c>
      <c r="X61" s="408">
        <v>1723160.8899999994</v>
      </c>
      <c r="Y61" s="72">
        <v>1712728.53</v>
      </c>
      <c r="Z61" s="72">
        <v>2158231.9800000014</v>
      </c>
      <c r="AA61" s="237">
        <v>2240997</v>
      </c>
      <c r="AB61" s="237">
        <v>2468222.4500000011</v>
      </c>
      <c r="AC61" s="237">
        <v>2750090.53</v>
      </c>
      <c r="AD61" s="237">
        <v>2608887.4099999997</v>
      </c>
      <c r="AE61" s="237">
        <v>2551262.1799999997</v>
      </c>
      <c r="AF61" s="237">
        <v>2396584.8099999996</v>
      </c>
      <c r="AG61" s="237">
        <v>2285014.7099999995</v>
      </c>
      <c r="AH61" s="237">
        <v>2048814.77</v>
      </c>
      <c r="AI61" s="238">
        <v>1963983.7299999986</v>
      </c>
      <c r="AJ61" s="460">
        <v>1799029.1100000006</v>
      </c>
      <c r="AK61" s="238">
        <v>1951763.51</v>
      </c>
      <c r="AL61" s="238">
        <v>1883599.0199999996</v>
      </c>
      <c r="AM61" s="238">
        <v>2133478.6100000003</v>
      </c>
      <c r="AN61" s="238">
        <v>2396209.1499999994</v>
      </c>
      <c r="AO61" s="238">
        <v>2633744.4099999992</v>
      </c>
      <c r="AP61" s="238">
        <v>2802995.7100000004</v>
      </c>
      <c r="AQ61" s="237">
        <v>3073180.1100000008</v>
      </c>
      <c r="AR61" s="238">
        <v>2866786.6599999997</v>
      </c>
      <c r="AS61" s="238">
        <v>2699237.0399999996</v>
      </c>
      <c r="AT61" s="238">
        <v>2557580.06</v>
      </c>
      <c r="AU61" s="238">
        <v>2526925.54</v>
      </c>
      <c r="AV61" s="238">
        <v>2407805.6299999994</v>
      </c>
      <c r="AW61" s="534"/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23"/>
        <v>374418.46999999962</v>
      </c>
      <c r="BJ61" s="139">
        <f t="shared" si="23"/>
        <v>506717.28999999899</v>
      </c>
      <c r="BK61" s="139">
        <f t="shared" si="23"/>
        <v>1362444.4</v>
      </c>
      <c r="BL61" s="139">
        <f t="shared" si="23"/>
        <v>1848898.7200000009</v>
      </c>
      <c r="BM61" s="139">
        <f t="shared" si="23"/>
        <v>2182834.1500000004</v>
      </c>
      <c r="BN61" s="139">
        <f t="shared" si="23"/>
        <v>2275549.3499999996</v>
      </c>
      <c r="BO61" s="139">
        <f t="shared" si="23"/>
        <v>1918288.2999999996</v>
      </c>
      <c r="BP61" s="139">
        <f t="shared" si="23"/>
        <v>1674297.6800000004</v>
      </c>
      <c r="BQ61" s="139">
        <f t="shared" si="23"/>
        <v>1509236.12</v>
      </c>
      <c r="BR61" s="158">
        <f t="shared" si="23"/>
        <v>916116.24999999895</v>
      </c>
    </row>
    <row r="62" spans="1:70" x14ac:dyDescent="0.35">
      <c r="A62" s="3"/>
      <c r="B62" s="27" t="s">
        <v>61</v>
      </c>
      <c r="C62" s="140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42"/>
      <c r="O62" s="268"/>
      <c r="P62" s="139"/>
      <c r="Q62" s="139"/>
      <c r="R62" s="139"/>
      <c r="S62" s="139"/>
      <c r="T62" s="237"/>
      <c r="U62" s="142"/>
      <c r="V62" s="142"/>
      <c r="W62" s="142"/>
      <c r="X62" s="408"/>
      <c r="Y62" s="72"/>
      <c r="Z62" s="72"/>
      <c r="AA62" s="237"/>
      <c r="AB62" s="237"/>
      <c r="AC62" s="237"/>
      <c r="AD62" s="237"/>
      <c r="AE62" s="237"/>
      <c r="AF62" s="237"/>
      <c r="AG62" s="237"/>
      <c r="AH62" s="237"/>
      <c r="AI62" s="238"/>
      <c r="AJ62" s="460"/>
      <c r="AK62" s="238"/>
      <c r="AL62" s="238"/>
      <c r="AM62" s="238"/>
      <c r="AN62" s="238"/>
      <c r="AO62" s="238"/>
      <c r="AP62" s="238"/>
      <c r="AQ62" s="237"/>
      <c r="AR62" s="238"/>
      <c r="AS62" s="238"/>
      <c r="AT62" s="238"/>
      <c r="AU62" s="238"/>
      <c r="AV62" s="238"/>
      <c r="AW62" s="534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23"/>
        <v>0</v>
      </c>
      <c r="BJ62" s="139">
        <f t="shared" si="23"/>
        <v>0</v>
      </c>
      <c r="BK62" s="139">
        <f t="shared" si="23"/>
        <v>0</v>
      </c>
      <c r="BL62" s="139">
        <f t="shared" si="23"/>
        <v>0</v>
      </c>
      <c r="BM62" s="139">
        <f t="shared" si="23"/>
        <v>0</v>
      </c>
      <c r="BN62" s="139">
        <f t="shared" si="23"/>
        <v>0</v>
      </c>
      <c r="BO62" s="139">
        <f t="shared" si="23"/>
        <v>0</v>
      </c>
      <c r="BP62" s="139">
        <f t="shared" si="23"/>
        <v>0</v>
      </c>
      <c r="BQ62" s="139">
        <f t="shared" si="23"/>
        <v>0</v>
      </c>
      <c r="BR62" s="158">
        <f t="shared" si="23"/>
        <v>0</v>
      </c>
    </row>
    <row r="63" spans="1:70" x14ac:dyDescent="0.35">
      <c r="A63" s="3"/>
      <c r="B63" s="27" t="s">
        <v>62</v>
      </c>
      <c r="C63" s="140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42"/>
      <c r="O63" s="268"/>
      <c r="P63" s="139"/>
      <c r="Q63" s="139"/>
      <c r="R63" s="139"/>
      <c r="S63" s="139"/>
      <c r="T63" s="237"/>
      <c r="U63" s="142"/>
      <c r="V63" s="142"/>
      <c r="W63" s="142"/>
      <c r="X63" s="408"/>
      <c r="Y63" s="72"/>
      <c r="Z63" s="72"/>
      <c r="AA63" s="237"/>
      <c r="AB63" s="237"/>
      <c r="AC63" s="237"/>
      <c r="AD63" s="237"/>
      <c r="AE63" s="237"/>
      <c r="AF63" s="237"/>
      <c r="AG63" s="237"/>
      <c r="AH63" s="237"/>
      <c r="AI63" s="238"/>
      <c r="AJ63" s="460"/>
      <c r="AK63" s="238"/>
      <c r="AL63" s="238"/>
      <c r="AM63" s="238"/>
      <c r="AN63" s="238"/>
      <c r="AO63" s="238"/>
      <c r="AP63" s="238"/>
      <c r="AQ63" s="237"/>
      <c r="AR63" s="238"/>
      <c r="AS63" s="238"/>
      <c r="AT63" s="238"/>
      <c r="AU63" s="238"/>
      <c r="AV63" s="238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23"/>
        <v>0</v>
      </c>
      <c r="BJ63" s="139">
        <f t="shared" si="23"/>
        <v>0</v>
      </c>
      <c r="BK63" s="139">
        <f t="shared" si="23"/>
        <v>0</v>
      </c>
      <c r="BL63" s="139">
        <f t="shared" si="23"/>
        <v>0</v>
      </c>
      <c r="BM63" s="139">
        <f t="shared" si="23"/>
        <v>0</v>
      </c>
      <c r="BN63" s="139">
        <f t="shared" si="23"/>
        <v>0</v>
      </c>
      <c r="BO63" s="139">
        <f t="shared" si="23"/>
        <v>0</v>
      </c>
      <c r="BP63" s="139">
        <f t="shared" si="23"/>
        <v>0</v>
      </c>
      <c r="BQ63" s="139">
        <f t="shared" si="23"/>
        <v>0</v>
      </c>
      <c r="BR63" s="158">
        <f t="shared" si="23"/>
        <v>0</v>
      </c>
    </row>
    <row r="64" spans="1:70" x14ac:dyDescent="0.35">
      <c r="A64" s="3"/>
      <c r="B64" s="27" t="s">
        <v>46</v>
      </c>
      <c r="C64" s="140">
        <v>18442884.559999999</v>
      </c>
      <c r="D64" s="139">
        <v>20249987.539999999</v>
      </c>
      <c r="E64" s="139">
        <v>22538371.740000002</v>
      </c>
      <c r="F64" s="139">
        <v>24503638.989999998</v>
      </c>
      <c r="G64" s="139">
        <v>24614049.57</v>
      </c>
      <c r="H64" s="139">
        <v>23575770.700000003</v>
      </c>
      <c r="I64" s="139">
        <v>21766878.660000004</v>
      </c>
      <c r="J64" s="139">
        <v>19848857.649999999</v>
      </c>
      <c r="K64" s="139">
        <v>18797954.960000005</v>
      </c>
      <c r="L64" s="139">
        <v>18091259.349999998</v>
      </c>
      <c r="M64" s="139">
        <v>16998314.929999996</v>
      </c>
      <c r="N64" s="142">
        <v>17130740.800000001</v>
      </c>
      <c r="O64" s="268">
        <v>19628915.250000007</v>
      </c>
      <c r="P64" s="139">
        <v>22765927.919999998</v>
      </c>
      <c r="Q64" s="139">
        <v>26591342.579999998</v>
      </c>
      <c r="R64" s="139">
        <v>29418897.829999998</v>
      </c>
      <c r="S64" s="139">
        <v>31405810.82</v>
      </c>
      <c r="T64" s="237">
        <f>SUM(T59:T63)</f>
        <v>32212425.349999998</v>
      </c>
      <c r="U64" s="142">
        <v>30951241.379999995</v>
      </c>
      <c r="V64" s="142">
        <v>29676951.060000006</v>
      </c>
      <c r="W64" s="142">
        <v>28580935.130000003</v>
      </c>
      <c r="X64" s="408">
        <v>27450498.709999997</v>
      </c>
      <c r="Y64" s="72">
        <v>26855633.109999996</v>
      </c>
      <c r="Z64" s="72">
        <v>27953974.950000007</v>
      </c>
      <c r="AA64" s="237">
        <f>SUM(AA59:AA63)</f>
        <v>30413732</v>
      </c>
      <c r="AB64" s="237">
        <v>33419056.109999999</v>
      </c>
      <c r="AC64" s="237">
        <v>37293527.590000004</v>
      </c>
      <c r="AD64" s="237">
        <f>SUM(AD59:AD63)</f>
        <v>39982240.319999985</v>
      </c>
      <c r="AE64" s="237">
        <v>40302866.690000005</v>
      </c>
      <c r="AF64" s="237">
        <f>SUM(AF59:AF63)</f>
        <v>38987383.920000002</v>
      </c>
      <c r="AG64" s="237">
        <v>36059596.219999999</v>
      </c>
      <c r="AH64" s="237">
        <v>33265753.859999996</v>
      </c>
      <c r="AI64" s="238">
        <f t="shared" ref="AI64" si="24">SUM(AI59:AI63)</f>
        <v>29911588.410000004</v>
      </c>
      <c r="AJ64" s="460">
        <v>28259126.02</v>
      </c>
      <c r="AK64" s="238">
        <v>27054965.349999998</v>
      </c>
      <c r="AL64" s="238">
        <v>27277254.370000001</v>
      </c>
      <c r="AM64" s="238">
        <v>29631635.620000001</v>
      </c>
      <c r="AN64" s="238">
        <v>32790177.379999992</v>
      </c>
      <c r="AO64" s="238">
        <v>37850292.059999995</v>
      </c>
      <c r="AP64" s="238">
        <v>40471973.880000003</v>
      </c>
      <c r="AQ64" s="237">
        <f t="shared" ref="AQ64" si="25">SUM(AQ59:AQ63)</f>
        <v>39237118.289999992</v>
      </c>
      <c r="AR64" s="238">
        <v>37409249.089999996</v>
      </c>
      <c r="AS64" s="238">
        <v>34707660.490000002</v>
      </c>
      <c r="AT64" s="238">
        <v>31890849.049999997</v>
      </c>
      <c r="AU64" s="238">
        <v>29909620.780000001</v>
      </c>
      <c r="AV64" s="238">
        <v>28833680.390000001</v>
      </c>
      <c r="AW64" s="534"/>
      <c r="AX64" s="196"/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23"/>
        <v>1186030.6900000088</v>
      </c>
      <c r="BJ64" s="139">
        <f t="shared" si="23"/>
        <v>2515940.379999999</v>
      </c>
      <c r="BK64" s="139">
        <f t="shared" si="23"/>
        <v>4052970.8399999961</v>
      </c>
      <c r="BL64" s="139">
        <f t="shared" si="23"/>
        <v>4915258.84</v>
      </c>
      <c r="BM64" s="139">
        <f t="shared" si="23"/>
        <v>6791761.25</v>
      </c>
      <c r="BN64" s="139">
        <f t="shared" si="23"/>
        <v>8636654.6499999948</v>
      </c>
      <c r="BO64" s="139">
        <f t="shared" si="23"/>
        <v>9184362.7199999914</v>
      </c>
      <c r="BP64" s="139">
        <f t="shared" si="23"/>
        <v>9828093.4100000076</v>
      </c>
      <c r="BQ64" s="139">
        <f t="shared" si="23"/>
        <v>9782980.1699999981</v>
      </c>
      <c r="BR64" s="158">
        <f t="shared" si="23"/>
        <v>9359239.3599999994</v>
      </c>
    </row>
    <row r="65" spans="1:70" x14ac:dyDescent="0.35">
      <c r="A65" s="3">
        <v>9</v>
      </c>
      <c r="B65" s="34" t="s">
        <v>47</v>
      </c>
      <c r="C65" s="140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42"/>
      <c r="O65" s="268"/>
      <c r="P65" s="139"/>
      <c r="Q65" s="139"/>
      <c r="R65" s="139"/>
      <c r="S65" s="139"/>
      <c r="T65" s="237"/>
      <c r="U65" s="142"/>
      <c r="V65" s="142"/>
      <c r="W65" s="142"/>
      <c r="X65" s="408"/>
      <c r="Y65" s="72"/>
      <c r="Z65" s="72"/>
      <c r="AA65" s="237"/>
      <c r="AB65" s="237"/>
      <c r="AC65" s="237"/>
      <c r="AD65" s="237"/>
      <c r="AE65" s="237"/>
      <c r="AF65" s="237"/>
      <c r="AG65" s="237"/>
      <c r="AH65" s="237"/>
      <c r="AI65" s="238"/>
      <c r="AJ65" s="460"/>
      <c r="AK65" s="238"/>
      <c r="AL65" s="238"/>
      <c r="AM65" s="238"/>
      <c r="AN65" s="238"/>
      <c r="AO65" s="238"/>
      <c r="AP65" s="238"/>
      <c r="AQ65" s="237"/>
      <c r="AR65" s="238"/>
      <c r="AS65" s="238"/>
      <c r="AT65" s="238"/>
      <c r="AU65" s="238"/>
      <c r="AV65" s="238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35">
      <c r="A66" s="3"/>
      <c r="B66" s="27" t="s">
        <v>41</v>
      </c>
      <c r="C66" s="159">
        <v>20559107.209999997</v>
      </c>
      <c r="D66" s="142">
        <v>22291444.25</v>
      </c>
      <c r="E66" s="142">
        <v>21803831.550000001</v>
      </c>
      <c r="F66" s="142">
        <v>19892015.600000001</v>
      </c>
      <c r="G66" s="142">
        <v>17460299.770000003</v>
      </c>
      <c r="H66" s="142">
        <v>15581910.019999998</v>
      </c>
      <c r="I66" s="142">
        <v>13802061.17</v>
      </c>
      <c r="J66" s="142">
        <v>12208117.77</v>
      </c>
      <c r="K66" s="142">
        <v>11650278.000000004</v>
      </c>
      <c r="L66" s="142">
        <v>13205992.179999998</v>
      </c>
      <c r="M66" s="142">
        <v>16028381.119999999</v>
      </c>
      <c r="N66" s="142">
        <v>18974445.109999999</v>
      </c>
      <c r="O66" s="309">
        <v>22541897.210000001</v>
      </c>
      <c r="P66" s="142">
        <v>23816098.16</v>
      </c>
      <c r="Q66" s="142">
        <v>24338595.130000003</v>
      </c>
      <c r="R66" s="142">
        <v>23924415.849999998</v>
      </c>
      <c r="S66" s="142">
        <v>21898367.490000002</v>
      </c>
      <c r="T66" s="238">
        <f>+T45+T52+T59</f>
        <v>20631466.129999995</v>
      </c>
      <c r="U66" s="142">
        <v>19504832.57</v>
      </c>
      <c r="V66" s="142">
        <v>18669048.110000003</v>
      </c>
      <c r="W66" s="142">
        <v>18347928.419999998</v>
      </c>
      <c r="X66" s="408">
        <v>19267662.789999999</v>
      </c>
      <c r="Y66" s="72">
        <v>22411609.299999993</v>
      </c>
      <c r="Z66" s="72">
        <v>27504659.160000004</v>
      </c>
      <c r="AA66" s="238">
        <f>+AA45+AA52+AA59</f>
        <v>31546203</v>
      </c>
      <c r="AB66" s="238">
        <v>33137878.75</v>
      </c>
      <c r="AC66" s="238">
        <v>32542814.649999999</v>
      </c>
      <c r="AD66" s="238">
        <f>+AD45+AD52+AD59</f>
        <v>31135545.059999995</v>
      </c>
      <c r="AE66" s="238">
        <v>28305287.300000004</v>
      </c>
      <c r="AF66" s="238">
        <f>+AF45+AF52+AF59</f>
        <v>26016642.460000001</v>
      </c>
      <c r="AG66" s="238">
        <v>23402048.329999998</v>
      </c>
      <c r="AH66" s="238">
        <v>21774689.219999995</v>
      </c>
      <c r="AI66" s="238">
        <f t="shared" ref="AI66:AI70" si="26">+AI45+AI52+AI59</f>
        <v>20129477.300000001</v>
      </c>
      <c r="AJ66" s="460">
        <v>20831913.299999997</v>
      </c>
      <c r="AK66" s="238">
        <v>23711849.019999996</v>
      </c>
      <c r="AL66" s="238">
        <v>28056017.07</v>
      </c>
      <c r="AM66" s="238">
        <v>33241555.900000002</v>
      </c>
      <c r="AN66" s="238">
        <v>35073325.129999995</v>
      </c>
      <c r="AO66" s="238">
        <v>35114799.899999999</v>
      </c>
      <c r="AP66" s="238">
        <v>33134525.310000002</v>
      </c>
      <c r="AQ66" s="238">
        <f t="shared" ref="AQ66:AQ70" si="27">+AQ45+AQ52+AQ59</f>
        <v>27866662.829999998</v>
      </c>
      <c r="AR66" s="238">
        <v>24936653.060000002</v>
      </c>
      <c r="AS66" s="238">
        <v>22839931.220000003</v>
      </c>
      <c r="AT66" s="238">
        <v>21004863.899999999</v>
      </c>
      <c r="AU66" s="238">
        <v>20129490.07</v>
      </c>
      <c r="AV66" s="238">
        <v>20898098.110000003</v>
      </c>
      <c r="AW66" s="534"/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28">O66-C66</f>
        <v>1982790.0000000037</v>
      </c>
      <c r="BJ66" s="139">
        <f t="shared" si="28"/>
        <v>1524653.9100000001</v>
      </c>
      <c r="BK66" s="139">
        <f t="shared" si="28"/>
        <v>2534763.5800000019</v>
      </c>
      <c r="BL66" s="139">
        <f t="shared" si="28"/>
        <v>4032400.2499999963</v>
      </c>
      <c r="BM66" s="139">
        <f t="shared" si="28"/>
        <v>4438067.7199999988</v>
      </c>
      <c r="BN66" s="139">
        <f t="shared" si="28"/>
        <v>5049556.1099999975</v>
      </c>
      <c r="BO66" s="139">
        <f t="shared" si="28"/>
        <v>5702771.4000000004</v>
      </c>
      <c r="BP66" s="139">
        <f t="shared" si="28"/>
        <v>6460930.3400000036</v>
      </c>
      <c r="BQ66" s="139">
        <f t="shared" si="28"/>
        <v>6697650.4199999943</v>
      </c>
      <c r="BR66" s="158">
        <f t="shared" si="28"/>
        <v>6061670.6100000013</v>
      </c>
    </row>
    <row r="67" spans="1:70" x14ac:dyDescent="0.35">
      <c r="A67" s="3"/>
      <c r="B67" s="27" t="s">
        <v>42</v>
      </c>
      <c r="C67" s="159">
        <v>10674423.370000001</v>
      </c>
      <c r="D67" s="142">
        <v>11130106.07</v>
      </c>
      <c r="E67" s="142">
        <v>11351875.27</v>
      </c>
      <c r="F67" s="142">
        <v>10639342.219999999</v>
      </c>
      <c r="G67" s="142">
        <v>10228251.699999999</v>
      </c>
      <c r="H67" s="142">
        <v>9597638.620000001</v>
      </c>
      <c r="I67" s="142">
        <v>9000346.3000000007</v>
      </c>
      <c r="J67" s="142">
        <v>8630358.25</v>
      </c>
      <c r="K67" s="142">
        <v>8410798.2299999986</v>
      </c>
      <c r="L67" s="142">
        <v>8508832.2400000002</v>
      </c>
      <c r="M67" s="142">
        <v>9202538.9700000007</v>
      </c>
      <c r="N67" s="142">
        <v>9848321.5299999993</v>
      </c>
      <c r="O67" s="309">
        <v>10952203.41</v>
      </c>
      <c r="P67" s="142">
        <v>11524867.77</v>
      </c>
      <c r="Q67" s="142">
        <v>11329104.099999998</v>
      </c>
      <c r="R67" s="142">
        <v>11479306</v>
      </c>
      <c r="S67" s="142">
        <v>11434818.6</v>
      </c>
      <c r="T67" s="238">
        <f>+T46+T53+T60</f>
        <v>10823719.710000001</v>
      </c>
      <c r="U67" s="142">
        <v>10576896.880000001</v>
      </c>
      <c r="V67" s="142">
        <v>10394231.07</v>
      </c>
      <c r="W67" s="142">
        <v>10110161.110000001</v>
      </c>
      <c r="X67" s="408">
        <v>10363915.019999996</v>
      </c>
      <c r="Y67" s="72">
        <v>11388180.59</v>
      </c>
      <c r="Z67" s="72">
        <v>13128001.960000001</v>
      </c>
      <c r="AA67" s="238">
        <f>+AA46+AA53+AA60</f>
        <v>15028222</v>
      </c>
      <c r="AB67" s="238">
        <v>14974276.490000002</v>
      </c>
      <c r="AC67" s="238">
        <v>15267407.960000001</v>
      </c>
      <c r="AD67" s="238">
        <f>+AD46+AD53+AD60</f>
        <v>15384187.749999996</v>
      </c>
      <c r="AE67" s="238">
        <v>14683711.740000002</v>
      </c>
      <c r="AF67" s="238">
        <f>+AF46+AF53+AF60</f>
        <v>13661609.460000001</v>
      </c>
      <c r="AG67" s="238">
        <v>12834154.759999998</v>
      </c>
      <c r="AH67" s="238">
        <v>11831953.760000002</v>
      </c>
      <c r="AI67" s="238">
        <f t="shared" si="26"/>
        <v>10206359.100000003</v>
      </c>
      <c r="AJ67" s="460">
        <v>10233711.550000001</v>
      </c>
      <c r="AK67" s="238">
        <v>10903016.749999998</v>
      </c>
      <c r="AL67" s="238">
        <v>12453268.92</v>
      </c>
      <c r="AM67" s="238">
        <v>14250771.16</v>
      </c>
      <c r="AN67" s="238">
        <v>15554991.799999999</v>
      </c>
      <c r="AO67" s="238">
        <v>16054162.58</v>
      </c>
      <c r="AP67" s="238">
        <v>15232959.549999999</v>
      </c>
      <c r="AQ67" s="238">
        <f t="shared" si="27"/>
        <v>14047797.059999999</v>
      </c>
      <c r="AR67" s="238">
        <v>13182917.729999999</v>
      </c>
      <c r="AS67" s="238">
        <v>12138173.129999997</v>
      </c>
      <c r="AT67" s="238">
        <v>11105364.139999999</v>
      </c>
      <c r="AU67" s="238">
        <v>10841665.640000001</v>
      </c>
      <c r="AV67" s="238">
        <v>11065940</v>
      </c>
      <c r="AW67" s="534"/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28"/>
        <v>277780.03999999911</v>
      </c>
      <c r="BJ67" s="139">
        <f t="shared" si="28"/>
        <v>394761.69999999925</v>
      </c>
      <c r="BK67" s="139">
        <f t="shared" si="28"/>
        <v>-22771.170000001788</v>
      </c>
      <c r="BL67" s="139">
        <f t="shared" si="28"/>
        <v>839963.78000000119</v>
      </c>
      <c r="BM67" s="139">
        <f t="shared" si="28"/>
        <v>1206566.9000000004</v>
      </c>
      <c r="BN67" s="139">
        <f t="shared" si="28"/>
        <v>1226081.0899999999</v>
      </c>
      <c r="BO67" s="139">
        <f t="shared" si="28"/>
        <v>1576550.58</v>
      </c>
      <c r="BP67" s="139">
        <f t="shared" si="28"/>
        <v>1763872.8200000003</v>
      </c>
      <c r="BQ67" s="139">
        <f t="shared" si="28"/>
        <v>1699362.8800000027</v>
      </c>
      <c r="BR67" s="158">
        <f t="shared" si="28"/>
        <v>1855082.7799999956</v>
      </c>
    </row>
    <row r="68" spans="1:70" x14ac:dyDescent="0.35">
      <c r="A68" s="3"/>
      <c r="B68" s="27" t="s">
        <v>57</v>
      </c>
      <c r="C68" s="159">
        <v>3990817.1500000013</v>
      </c>
      <c r="D68" s="142">
        <v>4350042.9600000009</v>
      </c>
      <c r="E68" s="142">
        <v>3418745.1099999994</v>
      </c>
      <c r="F68" s="142">
        <v>2337891.4999999991</v>
      </c>
      <c r="G68" s="142">
        <v>1999625.2600000002</v>
      </c>
      <c r="H68" s="142">
        <v>1819335.8599999999</v>
      </c>
      <c r="I68" s="142">
        <v>1477748.3299999998</v>
      </c>
      <c r="J68" s="142">
        <v>1347428.5499999998</v>
      </c>
      <c r="K68" s="142">
        <v>1418189.2299999997</v>
      </c>
      <c r="L68" s="142">
        <v>2793262.0600000005</v>
      </c>
      <c r="M68" s="142">
        <v>3461630.4799999981</v>
      </c>
      <c r="N68" s="142">
        <v>4190541.5600000015</v>
      </c>
      <c r="O68" s="309">
        <v>6012116.3000000007</v>
      </c>
      <c r="P68" s="142">
        <v>7112435.879999999</v>
      </c>
      <c r="Q68" s="142">
        <v>6766560.1999999993</v>
      </c>
      <c r="R68" s="142">
        <v>5584847.4299999997</v>
      </c>
      <c r="S68" s="142">
        <v>4612625.790000001</v>
      </c>
      <c r="T68" s="238">
        <f>+T47+T54+T61</f>
        <v>4253172.29</v>
      </c>
      <c r="U68" s="142">
        <v>3616355.1399999997</v>
      </c>
      <c r="V68" s="142">
        <v>3157998.64</v>
      </c>
      <c r="W68" s="142">
        <v>2949598.8899999997</v>
      </c>
      <c r="X68" s="408">
        <v>3467621.6099999994</v>
      </c>
      <c r="Y68" s="72">
        <v>5780306.8400000008</v>
      </c>
      <c r="Z68" s="72">
        <v>6683312.5000000009</v>
      </c>
      <c r="AA68" s="238">
        <f>+AA47+AA54+AA61</f>
        <v>7048230</v>
      </c>
      <c r="AB68" s="238">
        <v>6255629.8800000018</v>
      </c>
      <c r="AC68" s="238">
        <v>5831098.5</v>
      </c>
      <c r="AD68" s="238">
        <f>+AD47+AD54+AD61</f>
        <v>4286500.6399999997</v>
      </c>
      <c r="AE68" s="238">
        <v>3313983.1699999995</v>
      </c>
      <c r="AF68" s="238">
        <f>+AF47+AF54+AF61</f>
        <v>3031292.5199999996</v>
      </c>
      <c r="AG68" s="238">
        <v>3176490.59</v>
      </c>
      <c r="AH68" s="238">
        <v>2838358.23</v>
      </c>
      <c r="AI68" s="238">
        <f t="shared" si="26"/>
        <v>3295121.7499999991</v>
      </c>
      <c r="AJ68" s="460">
        <v>4743897.1900000004</v>
      </c>
      <c r="AK68" s="238">
        <v>7223881.9899999993</v>
      </c>
      <c r="AL68" s="238">
        <v>8205466.1499999994</v>
      </c>
      <c r="AM68" s="238">
        <v>8807240.4800000004</v>
      </c>
      <c r="AN68" s="238">
        <v>6890454.46</v>
      </c>
      <c r="AO68" s="238">
        <v>6401443.4799999995</v>
      </c>
      <c r="AP68" s="238">
        <v>5165325.5</v>
      </c>
      <c r="AQ68" s="238">
        <f t="shared" si="27"/>
        <v>4650969.1300000008</v>
      </c>
      <c r="AR68" s="238">
        <v>4098112.6799999997</v>
      </c>
      <c r="AS68" s="238">
        <v>4008054.5699999994</v>
      </c>
      <c r="AT68" s="238">
        <v>3780810.5300000003</v>
      </c>
      <c r="AU68" s="238">
        <v>3980953.12</v>
      </c>
      <c r="AV68" s="238">
        <v>4355380.6099999994</v>
      </c>
      <c r="AW68" s="534"/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28"/>
        <v>2021299.1499999994</v>
      </c>
      <c r="BJ68" s="139">
        <f t="shared" si="28"/>
        <v>2762392.9199999981</v>
      </c>
      <c r="BK68" s="139">
        <f t="shared" si="28"/>
        <v>3347815.09</v>
      </c>
      <c r="BL68" s="139">
        <f t="shared" si="28"/>
        <v>3246955.9300000006</v>
      </c>
      <c r="BM68" s="139">
        <f t="shared" si="28"/>
        <v>2613000.5300000007</v>
      </c>
      <c r="BN68" s="139">
        <f t="shared" si="28"/>
        <v>2433836.4300000002</v>
      </c>
      <c r="BO68" s="139">
        <f t="shared" si="28"/>
        <v>2138606.8099999996</v>
      </c>
      <c r="BP68" s="139">
        <f t="shared" si="28"/>
        <v>1810570.0900000003</v>
      </c>
      <c r="BQ68" s="139">
        <f t="shared" si="28"/>
        <v>1531409.66</v>
      </c>
      <c r="BR68" s="158">
        <f t="shared" si="28"/>
        <v>674359.54999999888</v>
      </c>
    </row>
    <row r="69" spans="1:70" x14ac:dyDescent="0.35">
      <c r="A69" s="3"/>
      <c r="B69" s="27" t="s">
        <v>61</v>
      </c>
      <c r="C69" s="159">
        <v>0</v>
      </c>
      <c r="D69" s="142">
        <v>0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309">
        <v>0</v>
      </c>
      <c r="P69" s="142">
        <v>0</v>
      </c>
      <c r="Q69" s="142">
        <v>0</v>
      </c>
      <c r="R69" s="142">
        <v>0</v>
      </c>
      <c r="S69" s="142">
        <v>0</v>
      </c>
      <c r="T69" s="238">
        <f>+T48+T55+T62</f>
        <v>0</v>
      </c>
      <c r="U69" s="142">
        <v>0</v>
      </c>
      <c r="V69" s="142">
        <v>0</v>
      </c>
      <c r="W69" s="142">
        <v>0</v>
      </c>
      <c r="X69" s="408">
        <v>0</v>
      </c>
      <c r="Y69" s="72">
        <v>0</v>
      </c>
      <c r="Z69" s="72">
        <v>0</v>
      </c>
      <c r="AA69" s="238">
        <f>+AA48+AA55+AA62</f>
        <v>0</v>
      </c>
      <c r="AB69" s="238">
        <v>0</v>
      </c>
      <c r="AC69" s="238">
        <v>0</v>
      </c>
      <c r="AD69" s="238">
        <f>+AD48+AD55+AD62</f>
        <v>0</v>
      </c>
      <c r="AE69" s="238">
        <v>0</v>
      </c>
      <c r="AF69" s="238">
        <f>+AF48+AF55+AF62</f>
        <v>0</v>
      </c>
      <c r="AG69" s="238">
        <v>0</v>
      </c>
      <c r="AH69" s="238">
        <v>0</v>
      </c>
      <c r="AI69" s="238">
        <f t="shared" si="26"/>
        <v>0</v>
      </c>
      <c r="AJ69" s="460">
        <v>0</v>
      </c>
      <c r="AK69" s="238">
        <v>0</v>
      </c>
      <c r="AL69" s="238">
        <v>0</v>
      </c>
      <c r="AM69" s="238">
        <v>0</v>
      </c>
      <c r="AN69" s="238">
        <v>0</v>
      </c>
      <c r="AO69" s="238">
        <v>0</v>
      </c>
      <c r="AP69" s="238">
        <v>0</v>
      </c>
      <c r="AQ69" s="238">
        <f t="shared" si="27"/>
        <v>0</v>
      </c>
      <c r="AR69" s="238">
        <v>0</v>
      </c>
      <c r="AS69" s="238">
        <v>0</v>
      </c>
      <c r="AT69" s="238">
        <v>0</v>
      </c>
      <c r="AU69" s="238">
        <v>0</v>
      </c>
      <c r="AV69" s="238">
        <v>0</v>
      </c>
      <c r="AW69" s="534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28"/>
        <v>0</v>
      </c>
      <c r="BJ69" s="139">
        <f t="shared" si="28"/>
        <v>0</v>
      </c>
      <c r="BK69" s="139">
        <f t="shared" si="28"/>
        <v>0</v>
      </c>
      <c r="BL69" s="139">
        <f t="shared" si="28"/>
        <v>0</v>
      </c>
      <c r="BM69" s="139">
        <f t="shared" si="28"/>
        <v>0</v>
      </c>
      <c r="BN69" s="139">
        <f t="shared" si="28"/>
        <v>0</v>
      </c>
      <c r="BO69" s="139">
        <f t="shared" si="28"/>
        <v>0</v>
      </c>
      <c r="BP69" s="139">
        <f t="shared" si="28"/>
        <v>0</v>
      </c>
      <c r="BQ69" s="139">
        <f t="shared" si="28"/>
        <v>0</v>
      </c>
      <c r="BR69" s="158">
        <f t="shared" si="28"/>
        <v>0</v>
      </c>
    </row>
    <row r="70" spans="1:70" x14ac:dyDescent="0.35">
      <c r="A70" s="3"/>
      <c r="B70" s="27" t="s">
        <v>62</v>
      </c>
      <c r="C70" s="159">
        <v>0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142">
        <v>0</v>
      </c>
      <c r="J70" s="142">
        <v>0</v>
      </c>
      <c r="K70" s="142">
        <v>0</v>
      </c>
      <c r="L70" s="142">
        <v>0</v>
      </c>
      <c r="M70" s="142">
        <v>0</v>
      </c>
      <c r="N70" s="142">
        <v>0</v>
      </c>
      <c r="O70" s="309">
        <v>0</v>
      </c>
      <c r="P70" s="142">
        <v>0</v>
      </c>
      <c r="Q70" s="142">
        <v>0</v>
      </c>
      <c r="R70" s="142">
        <v>0</v>
      </c>
      <c r="S70" s="142">
        <v>0</v>
      </c>
      <c r="T70" s="238">
        <f>+T49+T56+T63</f>
        <v>0</v>
      </c>
      <c r="U70" s="142">
        <v>0</v>
      </c>
      <c r="V70" s="142">
        <v>0</v>
      </c>
      <c r="W70" s="142">
        <v>0</v>
      </c>
      <c r="X70" s="408">
        <v>0</v>
      </c>
      <c r="Y70" s="72">
        <v>0</v>
      </c>
      <c r="Z70" s="72">
        <v>0</v>
      </c>
      <c r="AA70" s="238">
        <f>+AA49+AA56+AA63</f>
        <v>0</v>
      </c>
      <c r="AB70" s="238">
        <v>0</v>
      </c>
      <c r="AC70" s="238">
        <v>0</v>
      </c>
      <c r="AD70" s="238">
        <f>+AD49+AD56+AD63</f>
        <v>0</v>
      </c>
      <c r="AE70" s="238">
        <v>0</v>
      </c>
      <c r="AF70" s="238">
        <f>+AF49+AF56+AF63</f>
        <v>0</v>
      </c>
      <c r="AG70" s="238">
        <v>0</v>
      </c>
      <c r="AH70" s="238">
        <v>0</v>
      </c>
      <c r="AI70" s="238">
        <f t="shared" si="26"/>
        <v>0</v>
      </c>
      <c r="AJ70" s="460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f t="shared" si="27"/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534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28"/>
        <v>0</v>
      </c>
      <c r="BJ70" s="139">
        <f t="shared" si="28"/>
        <v>0</v>
      </c>
      <c r="BK70" s="139">
        <f t="shared" si="28"/>
        <v>0</v>
      </c>
      <c r="BL70" s="139">
        <f t="shared" si="28"/>
        <v>0</v>
      </c>
      <c r="BM70" s="139">
        <f t="shared" si="28"/>
        <v>0</v>
      </c>
      <c r="BN70" s="139">
        <f t="shared" si="28"/>
        <v>0</v>
      </c>
      <c r="BO70" s="139">
        <f t="shared" si="28"/>
        <v>0</v>
      </c>
      <c r="BP70" s="139">
        <f t="shared" si="28"/>
        <v>0</v>
      </c>
      <c r="BQ70" s="139">
        <f t="shared" si="28"/>
        <v>0</v>
      </c>
      <c r="BR70" s="158">
        <f t="shared" si="28"/>
        <v>0</v>
      </c>
    </row>
    <row r="71" spans="1:70" ht="15" thickBot="1" x14ac:dyDescent="0.4">
      <c r="A71" s="3"/>
      <c r="B71" s="29" t="s">
        <v>46</v>
      </c>
      <c r="C71" s="144">
        <v>35224347.729999997</v>
      </c>
      <c r="D71" s="147">
        <v>37771593.280000001</v>
      </c>
      <c r="E71" s="147">
        <v>36574451.93</v>
      </c>
      <c r="F71" s="147">
        <v>32869249.32</v>
      </c>
      <c r="G71" s="147">
        <v>29688176.730000004</v>
      </c>
      <c r="H71" s="147">
        <v>26998884.5</v>
      </c>
      <c r="I71" s="147">
        <v>24280155.799999997</v>
      </c>
      <c r="J71" s="147">
        <v>22185904.57</v>
      </c>
      <c r="K71" s="147">
        <v>21479265.460000005</v>
      </c>
      <c r="L71" s="147">
        <v>24508086.479999997</v>
      </c>
      <c r="M71" s="147">
        <v>28692550.569999997</v>
      </c>
      <c r="N71" s="146">
        <v>33013308.200000003</v>
      </c>
      <c r="O71" s="269">
        <v>39506216.920000002</v>
      </c>
      <c r="P71" s="147">
        <v>42453401.810000002</v>
      </c>
      <c r="Q71" s="147">
        <v>42434259.430000007</v>
      </c>
      <c r="R71" s="147">
        <v>40988569.279999994</v>
      </c>
      <c r="S71" s="147">
        <v>37945811.880000003</v>
      </c>
      <c r="T71" s="239">
        <f>SUM(T66:T70)</f>
        <v>35708358.129999995</v>
      </c>
      <c r="U71" s="146">
        <v>33698084.590000004</v>
      </c>
      <c r="V71" s="146">
        <v>32221277.820000004</v>
      </c>
      <c r="W71" s="146">
        <v>31407688.420000002</v>
      </c>
      <c r="X71" s="99">
        <v>33099199.419999994</v>
      </c>
      <c r="Y71" s="96">
        <v>39580096.729999997</v>
      </c>
      <c r="Z71" s="96">
        <v>47315973.620000005</v>
      </c>
      <c r="AA71" s="239">
        <f>SUM(AA66:AA70)</f>
        <v>53622655</v>
      </c>
      <c r="AB71" s="239">
        <v>54367785.120000005</v>
      </c>
      <c r="AC71" s="239">
        <v>53641321.109999999</v>
      </c>
      <c r="AD71" s="239">
        <f>SUM(AD66:AD70)</f>
        <v>50806233.449999988</v>
      </c>
      <c r="AE71" s="239">
        <v>46302982.210000008</v>
      </c>
      <c r="AF71" s="239">
        <f>SUM(AF66:AF70)</f>
        <v>42709544.439999998</v>
      </c>
      <c r="AG71" s="239">
        <v>39412693.679999992</v>
      </c>
      <c r="AH71" s="239">
        <v>36445001.209999993</v>
      </c>
      <c r="AI71" s="336">
        <f t="shared" ref="AI71" si="29">SUM(AI66:AI70)</f>
        <v>33630958.150000006</v>
      </c>
      <c r="AJ71" s="461">
        <v>35809522.039999999</v>
      </c>
      <c r="AK71" s="336">
        <v>41838747.759999998</v>
      </c>
      <c r="AL71" s="336">
        <v>48714752.140000001</v>
      </c>
      <c r="AM71" s="336">
        <v>56299567.540000007</v>
      </c>
      <c r="AN71" s="336">
        <v>57518771.389999993</v>
      </c>
      <c r="AO71" s="336">
        <v>57570405.959999993</v>
      </c>
      <c r="AP71" s="336">
        <v>53532810.359999999</v>
      </c>
      <c r="AQ71" s="239">
        <f t="shared" ref="AQ71" si="30">SUM(AQ66:AQ70)</f>
        <v>46565429.020000003</v>
      </c>
      <c r="AR71" s="336">
        <v>42217683.469999999</v>
      </c>
      <c r="AS71" s="336">
        <v>38986158.920000002</v>
      </c>
      <c r="AT71" s="336">
        <v>35891038.57</v>
      </c>
      <c r="AU71" s="336">
        <v>34952108.829999998</v>
      </c>
      <c r="AV71" s="336">
        <v>36319418.719999999</v>
      </c>
      <c r="AW71" s="535"/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28"/>
        <v>4281869.1900000051</v>
      </c>
      <c r="BJ71" s="147">
        <f t="shared" si="28"/>
        <v>4681808.5300000012</v>
      </c>
      <c r="BK71" s="147">
        <f t="shared" si="28"/>
        <v>5859807.5000000075</v>
      </c>
      <c r="BL71" s="147">
        <f t="shared" si="28"/>
        <v>8119319.9599999934</v>
      </c>
      <c r="BM71" s="147">
        <f t="shared" si="28"/>
        <v>8257635.1499999985</v>
      </c>
      <c r="BN71" s="147">
        <f t="shared" si="28"/>
        <v>8709473.6299999952</v>
      </c>
      <c r="BO71" s="147">
        <f t="shared" si="28"/>
        <v>9417928.7900000066</v>
      </c>
      <c r="BP71" s="147">
        <f t="shared" si="28"/>
        <v>10035373.250000004</v>
      </c>
      <c r="BQ71" s="147">
        <f t="shared" si="28"/>
        <v>9928422.9599999972</v>
      </c>
      <c r="BR71" s="160">
        <f t="shared" si="28"/>
        <v>8591112.9399999976</v>
      </c>
    </row>
    <row r="72" spans="1:70" x14ac:dyDescent="0.35">
      <c r="A72" s="3">
        <v>10</v>
      </c>
      <c r="B72" s="33" t="s">
        <v>38</v>
      </c>
      <c r="C72" s="12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4"/>
      <c r="O72" s="333"/>
      <c r="P72" s="334"/>
      <c r="Q72" s="334"/>
      <c r="R72" s="334"/>
      <c r="S72" s="334"/>
      <c r="T72" s="334"/>
      <c r="U72" s="335"/>
      <c r="V72" s="335"/>
      <c r="W72" s="335"/>
      <c r="X72" s="375"/>
      <c r="Y72" s="290"/>
      <c r="Z72" s="290"/>
      <c r="AA72" s="427"/>
      <c r="AB72" s="427"/>
      <c r="AC72" s="427"/>
      <c r="AD72" s="427"/>
      <c r="AE72" s="427"/>
      <c r="AF72" s="427"/>
      <c r="AG72" s="427"/>
      <c r="AH72" s="427"/>
      <c r="AI72" s="423"/>
      <c r="AJ72" s="456"/>
      <c r="AK72" s="423"/>
      <c r="AL72" s="423"/>
      <c r="AM72" s="423"/>
      <c r="AN72" s="423"/>
      <c r="AO72" s="423"/>
      <c r="AP72" s="423"/>
      <c r="AQ72" s="427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35">
      <c r="A73" s="3"/>
      <c r="B73" s="27" t="s">
        <v>41</v>
      </c>
      <c r="C73" s="132">
        <v>33789405</v>
      </c>
      <c r="D73" s="131">
        <v>20647198</v>
      </c>
      <c r="E73" s="131">
        <v>11809870</v>
      </c>
      <c r="F73" s="131">
        <v>6579667</v>
      </c>
      <c r="G73" s="131">
        <v>4010148</v>
      </c>
      <c r="H73" s="131">
        <v>3326335</v>
      </c>
      <c r="I73" s="131">
        <v>3697307</v>
      </c>
      <c r="J73" s="131">
        <v>6283068</v>
      </c>
      <c r="K73" s="131">
        <v>15874606</v>
      </c>
      <c r="L73" s="131">
        <v>29257761</v>
      </c>
      <c r="M73" s="131">
        <v>32815911</v>
      </c>
      <c r="N73" s="134">
        <v>32070384</v>
      </c>
      <c r="O73" s="266">
        <v>25956350</v>
      </c>
      <c r="P73" s="190">
        <v>20597779</v>
      </c>
      <c r="Q73" s="131">
        <v>15886484</v>
      </c>
      <c r="R73" s="131">
        <v>6764364</v>
      </c>
      <c r="S73" s="131">
        <v>3924721</v>
      </c>
      <c r="T73" s="236">
        <v>3527502</v>
      </c>
      <c r="U73" s="134">
        <v>3848425</v>
      </c>
      <c r="V73" s="134">
        <v>6015358</v>
      </c>
      <c r="W73" s="134">
        <v>13332169</v>
      </c>
      <c r="X73" s="409">
        <v>24522469</v>
      </c>
      <c r="Y73" s="291">
        <v>32716893</v>
      </c>
      <c r="Z73" s="291">
        <v>36207110</v>
      </c>
      <c r="AA73" s="236">
        <v>29530712</v>
      </c>
      <c r="AB73" s="236">
        <v>18692104</v>
      </c>
      <c r="AC73" s="236">
        <v>11893187</v>
      </c>
      <c r="AD73" s="236">
        <v>6015158</v>
      </c>
      <c r="AE73" s="236">
        <v>3909206</v>
      </c>
      <c r="AF73" s="236">
        <v>3462412</v>
      </c>
      <c r="AG73" s="236">
        <v>3625159</v>
      </c>
      <c r="AH73" s="236">
        <v>4426594</v>
      </c>
      <c r="AI73" s="425">
        <v>12778175</v>
      </c>
      <c r="AJ73" s="458">
        <v>24136216</v>
      </c>
      <c r="AK73" s="425">
        <v>31366548</v>
      </c>
      <c r="AL73" s="425">
        <v>38353584</v>
      </c>
      <c r="AM73" s="425">
        <v>28839252</v>
      </c>
      <c r="AN73" s="425">
        <v>19123230</v>
      </c>
      <c r="AO73" s="425">
        <v>11614084</v>
      </c>
      <c r="AP73" s="425">
        <v>5139273</v>
      </c>
      <c r="AQ73" s="236">
        <v>3857185</v>
      </c>
      <c r="AR73" s="425">
        <v>3146690</v>
      </c>
      <c r="AS73" s="425">
        <v>3453658</v>
      </c>
      <c r="AT73" s="425">
        <v>6230372</v>
      </c>
      <c r="AU73" s="425">
        <v>10189226</v>
      </c>
      <c r="AV73" s="425">
        <v>22632862</v>
      </c>
      <c r="AW73" s="536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31">O73-C73</f>
        <v>-7833055</v>
      </c>
      <c r="BJ73" s="131">
        <f t="shared" si="31"/>
        <v>-49419</v>
      </c>
      <c r="BK73" s="131">
        <f t="shared" si="31"/>
        <v>4076614</v>
      </c>
      <c r="BL73" s="131">
        <f t="shared" si="31"/>
        <v>184697</v>
      </c>
      <c r="BM73" s="131">
        <f t="shared" si="31"/>
        <v>-85427</v>
      </c>
      <c r="BN73" s="131">
        <f t="shared" si="31"/>
        <v>201167</v>
      </c>
      <c r="BO73" s="131">
        <f t="shared" si="31"/>
        <v>151118</v>
      </c>
      <c r="BP73" s="131">
        <f t="shared" si="31"/>
        <v>-267710</v>
      </c>
      <c r="BQ73" s="131">
        <f t="shared" si="31"/>
        <v>-2542437</v>
      </c>
      <c r="BR73" s="155">
        <f t="shared" si="31"/>
        <v>-4735292</v>
      </c>
    </row>
    <row r="74" spans="1:70" x14ac:dyDescent="0.35">
      <c r="A74" s="3"/>
      <c r="B74" s="27" t="s">
        <v>42</v>
      </c>
      <c r="C74" s="132">
        <v>4352854</v>
      </c>
      <c r="D74" s="131">
        <v>2731019</v>
      </c>
      <c r="E74" s="131">
        <v>1580903</v>
      </c>
      <c r="F74" s="131">
        <v>905510</v>
      </c>
      <c r="G74" s="131">
        <v>565650</v>
      </c>
      <c r="H74" s="131">
        <v>443108</v>
      </c>
      <c r="I74" s="131">
        <v>498375</v>
      </c>
      <c r="J74" s="131">
        <v>790860</v>
      </c>
      <c r="K74" s="131">
        <v>1884260</v>
      </c>
      <c r="L74" s="131">
        <v>3412157</v>
      </c>
      <c r="M74" s="131">
        <v>3722017</v>
      </c>
      <c r="N74" s="134">
        <v>3866742</v>
      </c>
      <c r="O74" s="266">
        <v>3188654</v>
      </c>
      <c r="P74" s="190">
        <v>2624042</v>
      </c>
      <c r="Q74" s="131">
        <v>2120464</v>
      </c>
      <c r="R74" s="131">
        <v>916211</v>
      </c>
      <c r="S74" s="131">
        <v>524225</v>
      </c>
      <c r="T74" s="236">
        <v>476750</v>
      </c>
      <c r="U74" s="134">
        <v>502006</v>
      </c>
      <c r="V74" s="134">
        <v>805746</v>
      </c>
      <c r="W74" s="134">
        <v>1562471</v>
      </c>
      <c r="X74" s="409">
        <v>2915071</v>
      </c>
      <c r="Y74" s="291">
        <v>3955266</v>
      </c>
      <c r="Z74" s="291">
        <v>4399031</v>
      </c>
      <c r="AA74" s="236">
        <v>3778937</v>
      </c>
      <c r="AB74" s="236">
        <v>2462041</v>
      </c>
      <c r="AC74" s="236">
        <v>1659507</v>
      </c>
      <c r="AD74" s="236">
        <v>813072</v>
      </c>
      <c r="AE74" s="236">
        <v>559449</v>
      </c>
      <c r="AF74" s="236">
        <v>501331</v>
      </c>
      <c r="AG74" s="236">
        <v>517496</v>
      </c>
      <c r="AH74" s="236">
        <v>590028</v>
      </c>
      <c r="AI74" s="425">
        <v>1576397</v>
      </c>
      <c r="AJ74" s="458">
        <v>3043037</v>
      </c>
      <c r="AK74" s="425">
        <v>3820905</v>
      </c>
      <c r="AL74" s="425">
        <v>4851887</v>
      </c>
      <c r="AM74" s="425">
        <v>3824470</v>
      </c>
      <c r="AN74" s="425">
        <v>2603767</v>
      </c>
      <c r="AO74" s="425">
        <v>1693272</v>
      </c>
      <c r="AP74" s="425">
        <v>746914</v>
      </c>
      <c r="AQ74" s="236">
        <v>575392</v>
      </c>
      <c r="AR74" s="425">
        <v>480306</v>
      </c>
      <c r="AS74" s="425">
        <v>504954</v>
      </c>
      <c r="AT74" s="425">
        <v>859137</v>
      </c>
      <c r="AU74" s="425">
        <v>1288850</v>
      </c>
      <c r="AV74" s="425">
        <v>3006281</v>
      </c>
      <c r="AW74" s="536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31"/>
        <v>-1164200</v>
      </c>
      <c r="BJ74" s="131">
        <f t="shared" si="31"/>
        <v>-106977</v>
      </c>
      <c r="BK74" s="131">
        <f t="shared" si="31"/>
        <v>539561</v>
      </c>
      <c r="BL74" s="131">
        <f t="shared" si="31"/>
        <v>10701</v>
      </c>
      <c r="BM74" s="131">
        <f t="shared" si="31"/>
        <v>-41425</v>
      </c>
      <c r="BN74" s="131">
        <f t="shared" si="31"/>
        <v>33642</v>
      </c>
      <c r="BO74" s="131">
        <f t="shared" si="31"/>
        <v>3631</v>
      </c>
      <c r="BP74" s="131">
        <f t="shared" si="31"/>
        <v>14886</v>
      </c>
      <c r="BQ74" s="131">
        <f t="shared" si="31"/>
        <v>-321789</v>
      </c>
      <c r="BR74" s="155">
        <f t="shared" si="31"/>
        <v>-497086</v>
      </c>
    </row>
    <row r="75" spans="1:70" x14ac:dyDescent="0.35">
      <c r="A75" s="3"/>
      <c r="B75" s="27" t="s">
        <v>43</v>
      </c>
      <c r="C75" s="132">
        <v>10067182</v>
      </c>
      <c r="D75" s="131">
        <v>5871452</v>
      </c>
      <c r="E75" s="131">
        <v>3284000</v>
      </c>
      <c r="F75" s="131">
        <v>1929554</v>
      </c>
      <c r="G75" s="131">
        <v>1327683</v>
      </c>
      <c r="H75" s="131">
        <v>1103525</v>
      </c>
      <c r="I75" s="131">
        <v>1276854</v>
      </c>
      <c r="J75" s="131">
        <v>1880731</v>
      </c>
      <c r="K75" s="131">
        <v>4336380</v>
      </c>
      <c r="L75" s="131">
        <v>8209992</v>
      </c>
      <c r="M75" s="131">
        <v>9468342</v>
      </c>
      <c r="N75" s="134">
        <v>9298684</v>
      </c>
      <c r="O75" s="266">
        <v>7376018</v>
      </c>
      <c r="P75" s="190">
        <v>5250736</v>
      </c>
      <c r="Q75" s="131">
        <v>3776032</v>
      </c>
      <c r="R75" s="131">
        <v>1596240</v>
      </c>
      <c r="S75" s="131">
        <v>1030024</v>
      </c>
      <c r="T75" s="236">
        <v>1014360</v>
      </c>
      <c r="U75" s="134">
        <v>1126093</v>
      </c>
      <c r="V75" s="134">
        <v>1634781</v>
      </c>
      <c r="W75" s="134">
        <v>3480907</v>
      </c>
      <c r="X75" s="409">
        <v>6659935</v>
      </c>
      <c r="Y75" s="291">
        <v>9196103</v>
      </c>
      <c r="Z75" s="291">
        <v>10451940</v>
      </c>
      <c r="AA75" s="236">
        <v>8484589</v>
      </c>
      <c r="AB75" s="236">
        <v>5196618</v>
      </c>
      <c r="AC75" s="236">
        <v>3223801</v>
      </c>
      <c r="AD75" s="236">
        <v>1662239</v>
      </c>
      <c r="AE75" s="236">
        <v>1198024</v>
      </c>
      <c r="AF75" s="236">
        <v>1112024</v>
      </c>
      <c r="AG75" s="236">
        <v>1188766</v>
      </c>
      <c r="AH75" s="236">
        <v>1448007</v>
      </c>
      <c r="AI75" s="425">
        <v>3509555</v>
      </c>
      <c r="AJ75" s="458">
        <v>6667910</v>
      </c>
      <c r="AK75" s="425">
        <v>9185189</v>
      </c>
      <c r="AL75" s="425">
        <v>11199601</v>
      </c>
      <c r="AM75" s="425">
        <v>8604434</v>
      </c>
      <c r="AN75" s="425">
        <v>5506556</v>
      </c>
      <c r="AO75" s="425">
        <v>3454220</v>
      </c>
      <c r="AP75" s="425">
        <v>-1080746</v>
      </c>
      <c r="AQ75" s="236">
        <v>3945069</v>
      </c>
      <c r="AR75" s="425">
        <v>1110985</v>
      </c>
      <c r="AS75" s="425">
        <v>1248193</v>
      </c>
      <c r="AT75" s="425">
        <v>1766476</v>
      </c>
      <c r="AU75" s="425">
        <v>3000755</v>
      </c>
      <c r="AV75" s="425">
        <v>6535515</v>
      </c>
      <c r="AW75" s="536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31"/>
        <v>-2691164</v>
      </c>
      <c r="BJ75" s="131">
        <f t="shared" si="31"/>
        <v>-620716</v>
      </c>
      <c r="BK75" s="131">
        <f t="shared" si="31"/>
        <v>492032</v>
      </c>
      <c r="BL75" s="131">
        <f t="shared" si="31"/>
        <v>-333314</v>
      </c>
      <c r="BM75" s="131">
        <f t="shared" si="31"/>
        <v>-297659</v>
      </c>
      <c r="BN75" s="131">
        <f t="shared" si="31"/>
        <v>-89165</v>
      </c>
      <c r="BO75" s="131">
        <f t="shared" si="31"/>
        <v>-150761</v>
      </c>
      <c r="BP75" s="131">
        <f t="shared" si="31"/>
        <v>-245950</v>
      </c>
      <c r="BQ75" s="131">
        <f t="shared" si="31"/>
        <v>-855473</v>
      </c>
      <c r="BR75" s="155">
        <f t="shared" si="31"/>
        <v>-1550057</v>
      </c>
    </row>
    <row r="76" spans="1:70" x14ac:dyDescent="0.35">
      <c r="A76" s="3"/>
      <c r="B76" s="27" t="s">
        <v>44</v>
      </c>
      <c r="C76" s="132">
        <v>15976332</v>
      </c>
      <c r="D76" s="131">
        <v>10555527</v>
      </c>
      <c r="E76" s="131">
        <v>7131426</v>
      </c>
      <c r="F76" s="131">
        <v>4591568</v>
      </c>
      <c r="G76" s="131">
        <v>3046457</v>
      </c>
      <c r="H76" s="131">
        <v>2770387</v>
      </c>
      <c r="I76" s="131">
        <v>3032949</v>
      </c>
      <c r="J76" s="131">
        <v>4548790</v>
      </c>
      <c r="K76" s="131">
        <v>9252920</v>
      </c>
      <c r="L76" s="131">
        <v>13845998</v>
      </c>
      <c r="M76" s="131">
        <v>15739808</v>
      </c>
      <c r="N76" s="134">
        <v>15162473</v>
      </c>
      <c r="O76" s="266">
        <v>12345265</v>
      </c>
      <c r="P76" s="190">
        <v>9656409</v>
      </c>
      <c r="Q76" s="131">
        <v>7089861</v>
      </c>
      <c r="R76" s="131">
        <v>3622414</v>
      </c>
      <c r="S76" s="131">
        <v>2677844</v>
      </c>
      <c r="T76" s="236">
        <v>2605408</v>
      </c>
      <c r="U76" s="134">
        <v>2806336</v>
      </c>
      <c r="V76" s="134">
        <v>4253143</v>
      </c>
      <c r="W76" s="134">
        <v>7727287</v>
      </c>
      <c r="X76" s="409">
        <v>12310764</v>
      </c>
      <c r="Y76" s="291">
        <v>15221962</v>
      </c>
      <c r="Z76" s="291">
        <v>16357869</v>
      </c>
      <c r="AA76" s="236">
        <v>14244850</v>
      </c>
      <c r="AB76" s="236">
        <v>9071913</v>
      </c>
      <c r="AC76" s="236">
        <v>6522586</v>
      </c>
      <c r="AD76" s="236">
        <v>3670225</v>
      </c>
      <c r="AE76" s="236">
        <v>3032023</v>
      </c>
      <c r="AF76" s="236">
        <v>2809213</v>
      </c>
      <c r="AG76" s="236">
        <v>3002072</v>
      </c>
      <c r="AH76" s="236">
        <v>3808996</v>
      </c>
      <c r="AI76" s="425">
        <v>7622866</v>
      </c>
      <c r="AJ76" s="458">
        <v>12325461</v>
      </c>
      <c r="AK76" s="425">
        <v>15500864</v>
      </c>
      <c r="AL76" s="425">
        <v>18351569</v>
      </c>
      <c r="AM76" s="425">
        <v>14429192</v>
      </c>
      <c r="AN76" s="425">
        <v>10440064</v>
      </c>
      <c r="AO76" s="425">
        <v>6821889</v>
      </c>
      <c r="AP76" s="425">
        <v>3870494</v>
      </c>
      <c r="AQ76" s="236">
        <v>703739</v>
      </c>
      <c r="AR76" s="425">
        <v>5937477</v>
      </c>
      <c r="AS76" s="425">
        <v>3731773</v>
      </c>
      <c r="AT76" s="425">
        <v>5187097</v>
      </c>
      <c r="AU76" s="425">
        <v>7548156</v>
      </c>
      <c r="AV76" s="425">
        <v>12506216</v>
      </c>
      <c r="AW76" s="536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31"/>
        <v>-3631067</v>
      </c>
      <c r="BJ76" s="131">
        <f t="shared" si="31"/>
        <v>-899118</v>
      </c>
      <c r="BK76" s="131">
        <f t="shared" si="31"/>
        <v>-41565</v>
      </c>
      <c r="BL76" s="131">
        <f t="shared" si="31"/>
        <v>-969154</v>
      </c>
      <c r="BM76" s="131">
        <f t="shared" si="31"/>
        <v>-368613</v>
      </c>
      <c r="BN76" s="131">
        <f t="shared" si="31"/>
        <v>-164979</v>
      </c>
      <c r="BO76" s="131">
        <f t="shared" si="31"/>
        <v>-226613</v>
      </c>
      <c r="BP76" s="131">
        <f t="shared" si="31"/>
        <v>-295647</v>
      </c>
      <c r="BQ76" s="131">
        <f t="shared" si="31"/>
        <v>-1525633</v>
      </c>
      <c r="BR76" s="155">
        <f t="shared" si="31"/>
        <v>-1535234</v>
      </c>
    </row>
    <row r="77" spans="1:70" x14ac:dyDescent="0.35">
      <c r="A77" s="3"/>
      <c r="B77" s="27" t="s">
        <v>45</v>
      </c>
      <c r="C77" s="132">
        <v>6914771</v>
      </c>
      <c r="D77" s="131">
        <v>14429107</v>
      </c>
      <c r="E77" s="131">
        <v>17306148</v>
      </c>
      <c r="F77" s="131">
        <v>9781064</v>
      </c>
      <c r="G77" s="131">
        <v>3286532</v>
      </c>
      <c r="H77" s="131">
        <v>8884303</v>
      </c>
      <c r="I77" s="131">
        <v>8176948</v>
      </c>
      <c r="J77" s="131">
        <v>8856298</v>
      </c>
      <c r="K77" s="131">
        <v>19043533</v>
      </c>
      <c r="L77" s="131">
        <v>5268088</v>
      </c>
      <c r="M77" s="131">
        <v>22865062</v>
      </c>
      <c r="N77" s="134">
        <v>18374697</v>
      </c>
      <c r="O77" s="266">
        <v>6342668</v>
      </c>
      <c r="P77" s="190">
        <v>14132130</v>
      </c>
      <c r="Q77" s="131">
        <v>15967389</v>
      </c>
      <c r="R77" s="131">
        <v>4259247</v>
      </c>
      <c r="S77" s="131">
        <v>6273037</v>
      </c>
      <c r="T77" s="236">
        <v>6560206</v>
      </c>
      <c r="U77" s="134">
        <v>6813524</v>
      </c>
      <c r="V77" s="134">
        <v>8806580</v>
      </c>
      <c r="W77" s="134">
        <v>9681684</v>
      </c>
      <c r="X77" s="409">
        <v>12808819</v>
      </c>
      <c r="Y77" s="291">
        <v>12660268</v>
      </c>
      <c r="Z77" s="291">
        <v>28377079</v>
      </c>
      <c r="AA77" s="236">
        <v>5642458</v>
      </c>
      <c r="AB77" s="236">
        <v>13834932</v>
      </c>
      <c r="AC77" s="236">
        <v>11098754</v>
      </c>
      <c r="AD77" s="236">
        <v>9309378</v>
      </c>
      <c r="AE77" s="236">
        <v>8094759</v>
      </c>
      <c r="AF77" s="236">
        <v>8843300</v>
      </c>
      <c r="AG77" s="236">
        <v>9427582</v>
      </c>
      <c r="AH77" s="236">
        <v>8853945</v>
      </c>
      <c r="AI77" s="425">
        <v>9199502</v>
      </c>
      <c r="AJ77" s="458">
        <v>14382443</v>
      </c>
      <c r="AK77" s="425">
        <v>14930029</v>
      </c>
      <c r="AL77" s="425">
        <v>18651509</v>
      </c>
      <c r="AM77" s="425">
        <v>15321208</v>
      </c>
      <c r="AN77" s="425">
        <v>14029257</v>
      </c>
      <c r="AO77" s="425">
        <v>11486359</v>
      </c>
      <c r="AP77" s="425">
        <v>12381060</v>
      </c>
      <c r="AQ77" s="236">
        <v>9364284</v>
      </c>
      <c r="AR77" s="425">
        <v>6259985</v>
      </c>
      <c r="AS77" s="425">
        <v>9269215</v>
      </c>
      <c r="AT77" s="425">
        <v>9333081</v>
      </c>
      <c r="AU77" s="425">
        <v>10025780</v>
      </c>
      <c r="AV77" s="425">
        <v>12242525</v>
      </c>
      <c r="AW77" s="536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31"/>
        <v>-572103</v>
      </c>
      <c r="BJ77" s="131">
        <f t="shared" si="31"/>
        <v>-296977</v>
      </c>
      <c r="BK77" s="131">
        <f t="shared" si="31"/>
        <v>-1338759</v>
      </c>
      <c r="BL77" s="131">
        <f t="shared" si="31"/>
        <v>-5521817</v>
      </c>
      <c r="BM77" s="131">
        <f t="shared" si="31"/>
        <v>2986505</v>
      </c>
      <c r="BN77" s="131">
        <f t="shared" si="31"/>
        <v>-2324097</v>
      </c>
      <c r="BO77" s="131">
        <f t="shared" si="31"/>
        <v>-1363424</v>
      </c>
      <c r="BP77" s="131">
        <f t="shared" si="31"/>
        <v>-49718</v>
      </c>
      <c r="BQ77" s="131">
        <f t="shared" si="31"/>
        <v>-9361849</v>
      </c>
      <c r="BR77" s="155">
        <f t="shared" si="31"/>
        <v>7540731</v>
      </c>
    </row>
    <row r="78" spans="1:70" x14ac:dyDescent="0.35">
      <c r="A78" s="3"/>
      <c r="B78" s="27" t="s">
        <v>46</v>
      </c>
      <c r="C78" s="132">
        <v>71100544</v>
      </c>
      <c r="D78" s="131">
        <v>54234303</v>
      </c>
      <c r="E78" s="131">
        <v>41112347</v>
      </c>
      <c r="F78" s="131">
        <v>23787363</v>
      </c>
      <c r="G78" s="131">
        <v>12236470</v>
      </c>
      <c r="H78" s="131">
        <v>16527658</v>
      </c>
      <c r="I78" s="131">
        <v>16682433</v>
      </c>
      <c r="J78" s="131">
        <v>22359747</v>
      </c>
      <c r="K78" s="131">
        <v>50391699</v>
      </c>
      <c r="L78" s="131">
        <v>59993996</v>
      </c>
      <c r="M78" s="131">
        <v>84611140</v>
      </c>
      <c r="N78" s="134">
        <v>78772980</v>
      </c>
      <c r="O78" s="266">
        <v>55208955</v>
      </c>
      <c r="P78" s="131">
        <v>52261096</v>
      </c>
      <c r="Q78" s="131">
        <v>44840230</v>
      </c>
      <c r="R78" s="131">
        <v>17158476</v>
      </c>
      <c r="S78" s="131">
        <v>14429851</v>
      </c>
      <c r="T78" s="236">
        <f>SUM(T73:T77)</f>
        <v>14184226</v>
      </c>
      <c r="U78" s="134">
        <v>15096384</v>
      </c>
      <c r="V78" s="134">
        <v>21515608</v>
      </c>
      <c r="W78" s="134">
        <v>35784518</v>
      </c>
      <c r="X78" s="409">
        <v>59217058</v>
      </c>
      <c r="Y78" s="291">
        <v>73750492</v>
      </c>
      <c r="Z78" s="291">
        <v>95793029</v>
      </c>
      <c r="AA78" s="236">
        <f>SUM(AA73:AA77)</f>
        <v>61681546</v>
      </c>
      <c r="AB78" s="236">
        <v>49257608</v>
      </c>
      <c r="AC78" s="236">
        <v>34397835</v>
      </c>
      <c r="AD78" s="236">
        <f>SUM(AD73:AD77)</f>
        <v>21470072</v>
      </c>
      <c r="AE78" s="236">
        <v>16793461</v>
      </c>
      <c r="AF78" s="236">
        <f>SUM(AF73:AF77)</f>
        <v>16728280</v>
      </c>
      <c r="AG78" s="236">
        <v>17761075</v>
      </c>
      <c r="AH78" s="236">
        <v>19127570</v>
      </c>
      <c r="AI78" s="425">
        <f t="shared" ref="AI78" si="32">SUM(AI73:AI77)</f>
        <v>34686495</v>
      </c>
      <c r="AJ78" s="458">
        <v>60555067</v>
      </c>
      <c r="AK78" s="425">
        <v>74803535</v>
      </c>
      <c r="AL78" s="425">
        <v>91408150</v>
      </c>
      <c r="AM78" s="425">
        <v>71018556</v>
      </c>
      <c r="AN78" s="425">
        <v>51702874</v>
      </c>
      <c r="AO78" s="425">
        <v>35069824</v>
      </c>
      <c r="AP78" s="425">
        <v>21056995</v>
      </c>
      <c r="AQ78" s="236">
        <f t="shared" ref="AQ78" si="33">SUM(AQ73:AQ77)</f>
        <v>18445669</v>
      </c>
      <c r="AR78" s="425">
        <v>16935443</v>
      </c>
      <c r="AS78" s="425">
        <v>18207793</v>
      </c>
      <c r="AT78" s="425">
        <v>23376163</v>
      </c>
      <c r="AU78" s="425">
        <v>32052767</v>
      </c>
      <c r="AV78" s="425">
        <v>56923399</v>
      </c>
      <c r="AW78" s="536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31"/>
        <v>-15891589</v>
      </c>
      <c r="BJ78" s="131">
        <f t="shared" si="31"/>
        <v>-1973207</v>
      </c>
      <c r="BK78" s="131">
        <f t="shared" si="31"/>
        <v>3727883</v>
      </c>
      <c r="BL78" s="131">
        <f t="shared" si="31"/>
        <v>-6628887</v>
      </c>
      <c r="BM78" s="131">
        <f t="shared" si="31"/>
        <v>2193381</v>
      </c>
      <c r="BN78" s="131">
        <f t="shared" si="31"/>
        <v>-2343432</v>
      </c>
      <c r="BO78" s="131">
        <f t="shared" si="31"/>
        <v>-1586049</v>
      </c>
      <c r="BP78" s="131">
        <f t="shared" si="31"/>
        <v>-844139</v>
      </c>
      <c r="BQ78" s="131">
        <f t="shared" si="31"/>
        <v>-14607181</v>
      </c>
      <c r="BR78" s="155">
        <f t="shared" si="31"/>
        <v>-776938</v>
      </c>
    </row>
    <row r="79" spans="1:70" x14ac:dyDescent="0.35">
      <c r="A79" s="3">
        <v>11</v>
      </c>
      <c r="B79" s="34" t="s">
        <v>39</v>
      </c>
      <c r="C79" s="140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42"/>
      <c r="O79" s="268"/>
      <c r="P79" s="139"/>
      <c r="Q79" s="139"/>
      <c r="R79" s="139"/>
      <c r="S79" s="139"/>
      <c r="T79" s="237"/>
      <c r="U79" s="142"/>
      <c r="V79" s="142"/>
      <c r="W79" s="142"/>
      <c r="X79" s="410"/>
      <c r="Y79" s="292"/>
      <c r="Z79" s="292"/>
      <c r="AA79" s="237"/>
      <c r="AB79" s="237"/>
      <c r="AC79" s="237"/>
      <c r="AD79" s="237"/>
      <c r="AE79" s="237"/>
      <c r="AF79" s="237"/>
      <c r="AG79" s="237"/>
      <c r="AH79" s="237"/>
      <c r="AI79" s="238"/>
      <c r="AJ79" s="460"/>
      <c r="AK79" s="238"/>
      <c r="AL79" s="238"/>
      <c r="AM79" s="238"/>
      <c r="AN79" s="238"/>
      <c r="AO79" s="238"/>
      <c r="AP79" s="238"/>
      <c r="AQ79" s="237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35">
      <c r="A80" s="3"/>
      <c r="B80" s="27" t="s">
        <v>41</v>
      </c>
      <c r="C80" s="149">
        <v>42057127.630000003</v>
      </c>
      <c r="D80" s="148">
        <v>26490047.430000003</v>
      </c>
      <c r="E80" s="148">
        <v>14784232.41</v>
      </c>
      <c r="F80" s="148">
        <v>8275976.3400000008</v>
      </c>
      <c r="G80" s="148">
        <v>5654804.3800000008</v>
      </c>
      <c r="H80" s="148">
        <v>4856531.0999999996</v>
      </c>
      <c r="I80" s="148">
        <v>5058030.59</v>
      </c>
      <c r="J80" s="148">
        <v>6967848.5700000003</v>
      </c>
      <c r="K80" s="148">
        <v>19159865.07</v>
      </c>
      <c r="L80" s="148">
        <v>41407350.190000005</v>
      </c>
      <c r="M80" s="148">
        <v>46071517.890000001</v>
      </c>
      <c r="N80" s="151">
        <v>44878643.140000001</v>
      </c>
      <c r="O80" s="270">
        <v>36728880.849999994</v>
      </c>
      <c r="P80" s="192">
        <v>29587919.299999997</v>
      </c>
      <c r="Q80" s="148">
        <v>20836344.73</v>
      </c>
      <c r="R80" s="148">
        <v>8455763.4900000002</v>
      </c>
      <c r="S80" s="148">
        <v>5713335.0800000001</v>
      </c>
      <c r="T80" s="240">
        <v>5209529.3000000007</v>
      </c>
      <c r="U80" s="151">
        <v>5426170.7199999997</v>
      </c>
      <c r="V80" s="151">
        <v>6930977.29</v>
      </c>
      <c r="W80" s="151">
        <v>16171937.549999999</v>
      </c>
      <c r="X80" s="100">
        <v>38652924.469999999</v>
      </c>
      <c r="Y80" s="65">
        <v>52829364.07</v>
      </c>
      <c r="Z80" s="65">
        <v>58285020.519999996</v>
      </c>
      <c r="AA80" s="240">
        <v>47983396</v>
      </c>
      <c r="AB80" s="240">
        <v>31268755.5</v>
      </c>
      <c r="AC80" s="240">
        <v>18955490.210000001</v>
      </c>
      <c r="AD80" s="240">
        <v>9377964.4800000004</v>
      </c>
      <c r="AE80" s="240">
        <v>6938217.6200000001</v>
      </c>
      <c r="AF80" s="240">
        <v>6479548.0099999988</v>
      </c>
      <c r="AG80" s="240">
        <v>6816766.7699999996</v>
      </c>
      <c r="AH80" s="240">
        <v>7966330.1600000001</v>
      </c>
      <c r="AI80" s="241">
        <v>21714508.009999998</v>
      </c>
      <c r="AJ80" s="462">
        <v>43890121.200000003</v>
      </c>
      <c r="AK80" s="241">
        <v>56306074.18999999</v>
      </c>
      <c r="AL80" s="241">
        <v>68267137.930000007</v>
      </c>
      <c r="AM80" s="241">
        <v>51921769.630000003</v>
      </c>
      <c r="AN80" s="241">
        <v>35257349.649999999</v>
      </c>
      <c r="AO80" s="241">
        <v>22382779.530000001</v>
      </c>
      <c r="AP80" s="241">
        <v>11271035.9</v>
      </c>
      <c r="AQ80" s="240">
        <v>9064912.25</v>
      </c>
      <c r="AR80" s="241">
        <v>7687688.3999999994</v>
      </c>
      <c r="AS80" s="241">
        <v>8363851.120000001</v>
      </c>
      <c r="AT80" s="241">
        <v>14070823.040000001</v>
      </c>
      <c r="AU80" s="241">
        <v>23348372.109999999</v>
      </c>
      <c r="AV80" s="241">
        <v>52791454.529999994</v>
      </c>
      <c r="AW80" s="492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34">O80-C80</f>
        <v>-5328246.7800000086</v>
      </c>
      <c r="BJ80" s="139">
        <f t="shared" si="34"/>
        <v>3097871.8699999936</v>
      </c>
      <c r="BK80" s="139">
        <f t="shared" si="34"/>
        <v>6052112.3200000003</v>
      </c>
      <c r="BL80" s="139">
        <f t="shared" si="34"/>
        <v>179787.14999999944</v>
      </c>
      <c r="BM80" s="139">
        <f t="shared" si="34"/>
        <v>58530.699999999255</v>
      </c>
      <c r="BN80" s="139">
        <f t="shared" si="34"/>
        <v>352998.20000000112</v>
      </c>
      <c r="BO80" s="139">
        <f t="shared" si="34"/>
        <v>368140.12999999989</v>
      </c>
      <c r="BP80" s="139">
        <f t="shared" si="34"/>
        <v>-36871.280000000261</v>
      </c>
      <c r="BQ80" s="139">
        <f t="shared" si="34"/>
        <v>-2987927.5200000014</v>
      </c>
      <c r="BR80" s="158">
        <f t="shared" si="34"/>
        <v>-2754425.7200000063</v>
      </c>
    </row>
    <row r="81" spans="1:70" x14ac:dyDescent="0.35">
      <c r="A81" s="3"/>
      <c r="B81" s="27" t="s">
        <v>42</v>
      </c>
      <c r="C81" s="149">
        <v>3835849.71</v>
      </c>
      <c r="D81" s="148">
        <v>2481419.1800000002</v>
      </c>
      <c r="E81" s="148">
        <v>1406956.42</v>
      </c>
      <c r="F81" s="148">
        <v>796904.79</v>
      </c>
      <c r="G81" s="148">
        <v>552414.59</v>
      </c>
      <c r="H81" s="148">
        <v>457802.96</v>
      </c>
      <c r="I81" s="148">
        <v>481662.41</v>
      </c>
      <c r="J81" s="148">
        <v>634996.85000000009</v>
      </c>
      <c r="K81" s="148">
        <v>1596974.62</v>
      </c>
      <c r="L81" s="148">
        <v>3469394.0900000003</v>
      </c>
      <c r="M81" s="148">
        <v>3757380.66</v>
      </c>
      <c r="N81" s="151">
        <v>3882371.0100000002</v>
      </c>
      <c r="O81" s="270">
        <v>3256459.9899999998</v>
      </c>
      <c r="P81" s="192">
        <v>2718052.9899999998</v>
      </c>
      <c r="Q81" s="148">
        <v>2005101.99</v>
      </c>
      <c r="R81" s="148">
        <v>817863.76</v>
      </c>
      <c r="S81" s="148">
        <v>543878.47</v>
      </c>
      <c r="T81" s="240">
        <v>507358.35</v>
      </c>
      <c r="U81" s="151">
        <v>514881.67000000004</v>
      </c>
      <c r="V81" s="151">
        <v>679127.25</v>
      </c>
      <c r="W81" s="151">
        <v>1371103.8399999999</v>
      </c>
      <c r="X81" s="100">
        <v>3395548.8400000003</v>
      </c>
      <c r="Y81" s="65">
        <v>4727667.8499999996</v>
      </c>
      <c r="Z81" s="65">
        <v>5240194.99</v>
      </c>
      <c r="AA81" s="240">
        <v>4537764</v>
      </c>
      <c r="AB81" s="240">
        <v>3043243.33</v>
      </c>
      <c r="AC81" s="240">
        <v>1941427.59</v>
      </c>
      <c r="AD81" s="240">
        <v>931645.93</v>
      </c>
      <c r="AE81" s="240">
        <v>718775.22</v>
      </c>
      <c r="AF81" s="240">
        <v>679604.6399999999</v>
      </c>
      <c r="AG81" s="240">
        <v>708139.05</v>
      </c>
      <c r="AH81" s="240">
        <v>781986.11</v>
      </c>
      <c r="AI81" s="241">
        <v>1974854.92</v>
      </c>
      <c r="AJ81" s="462">
        <v>4116047.06</v>
      </c>
      <c r="AK81" s="241">
        <v>5114213.7799999993</v>
      </c>
      <c r="AL81" s="241">
        <v>6424128.7499999991</v>
      </c>
      <c r="AM81" s="241">
        <v>5119973.8199999994</v>
      </c>
      <c r="AN81" s="241">
        <v>3567068.93</v>
      </c>
      <c r="AO81" s="241">
        <v>2411275.08</v>
      </c>
      <c r="AP81" s="241">
        <v>1204605.23</v>
      </c>
      <c r="AQ81" s="240">
        <v>986058.71000000008</v>
      </c>
      <c r="AR81" s="241">
        <v>847346.44000000006</v>
      </c>
      <c r="AS81" s="241">
        <v>892569.52</v>
      </c>
      <c r="AT81" s="241">
        <v>1438248.8</v>
      </c>
      <c r="AU81" s="241">
        <v>2199150.7799999998</v>
      </c>
      <c r="AV81" s="241">
        <v>5232676.6000000006</v>
      </c>
      <c r="AW81" s="492"/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34"/>
        <v>-579389.7200000002</v>
      </c>
      <c r="BJ81" s="139">
        <f t="shared" si="34"/>
        <v>236633.80999999959</v>
      </c>
      <c r="BK81" s="139">
        <f t="shared" si="34"/>
        <v>598145.57000000007</v>
      </c>
      <c r="BL81" s="139">
        <f t="shared" si="34"/>
        <v>20958.969999999972</v>
      </c>
      <c r="BM81" s="139">
        <f t="shared" si="34"/>
        <v>-8536.1199999999953</v>
      </c>
      <c r="BN81" s="139">
        <f t="shared" si="34"/>
        <v>49555.389999999956</v>
      </c>
      <c r="BO81" s="139">
        <f t="shared" si="34"/>
        <v>33219.260000000068</v>
      </c>
      <c r="BP81" s="139">
        <f t="shared" si="34"/>
        <v>44130.399999999907</v>
      </c>
      <c r="BQ81" s="139">
        <f t="shared" si="34"/>
        <v>-225870.78000000026</v>
      </c>
      <c r="BR81" s="158">
        <f t="shared" si="34"/>
        <v>-73845.25</v>
      </c>
    </row>
    <row r="82" spans="1:70" x14ac:dyDescent="0.35">
      <c r="A82" s="3"/>
      <c r="B82" s="27" t="s">
        <v>43</v>
      </c>
      <c r="C82" s="149">
        <v>9281881</v>
      </c>
      <c r="D82" s="148">
        <v>5577296.8399999999</v>
      </c>
      <c r="E82" s="148">
        <v>2922160.28</v>
      </c>
      <c r="F82" s="148">
        <v>1656537.34</v>
      </c>
      <c r="G82" s="148">
        <v>1233788.3799999999</v>
      </c>
      <c r="H82" s="148">
        <v>1049088.1399999999</v>
      </c>
      <c r="I82" s="148">
        <v>1107305.49</v>
      </c>
      <c r="J82" s="148">
        <v>1378819.51</v>
      </c>
      <c r="K82" s="148">
        <v>3845053.34</v>
      </c>
      <c r="L82" s="148">
        <v>8752192.7699999996</v>
      </c>
      <c r="M82" s="148">
        <v>10020730.359999999</v>
      </c>
      <c r="N82" s="151">
        <v>9789860.0199999996</v>
      </c>
      <c r="O82" s="270">
        <v>7839775.2200000007</v>
      </c>
      <c r="P82" s="192">
        <v>5660240.2400000002</v>
      </c>
      <c r="Q82" s="148">
        <v>3614199.85</v>
      </c>
      <c r="R82" s="148">
        <v>1430719.8699999999</v>
      </c>
      <c r="S82" s="148">
        <v>1060813.9500000002</v>
      </c>
      <c r="T82" s="240">
        <v>1022884.5</v>
      </c>
      <c r="U82" s="151">
        <v>1075630.02</v>
      </c>
      <c r="V82" s="151">
        <v>1272693.22</v>
      </c>
      <c r="W82" s="151">
        <v>2965066.78</v>
      </c>
      <c r="X82" s="100">
        <v>7372485.2699999996</v>
      </c>
      <c r="Y82" s="65">
        <v>10312382.319999998</v>
      </c>
      <c r="Z82" s="65">
        <v>11652350.029999999</v>
      </c>
      <c r="AA82" s="240">
        <v>9535294</v>
      </c>
      <c r="AB82" s="240">
        <v>5966232.7000000002</v>
      </c>
      <c r="AC82" s="240">
        <v>3408282.4</v>
      </c>
      <c r="AD82" s="240">
        <v>1641613.21</v>
      </c>
      <c r="AE82" s="240">
        <v>1310710.9000000001</v>
      </c>
      <c r="AF82" s="240">
        <v>1276789.07</v>
      </c>
      <c r="AG82" s="240">
        <v>1362218.85</v>
      </c>
      <c r="AH82" s="240">
        <v>1609908.8499999999</v>
      </c>
      <c r="AI82" s="241">
        <v>4044798.2</v>
      </c>
      <c r="AJ82" s="462">
        <v>8438442.9700000007</v>
      </c>
      <c r="AK82" s="241">
        <v>11512196.689999999</v>
      </c>
      <c r="AL82" s="241">
        <v>13975797.810000001</v>
      </c>
      <c r="AM82" s="241">
        <v>10791182.82</v>
      </c>
      <c r="AN82" s="241">
        <v>7027317.8200000003</v>
      </c>
      <c r="AO82" s="241">
        <v>4518274.55</v>
      </c>
      <c r="AP82" s="241">
        <v>1203294.05</v>
      </c>
      <c r="AQ82" s="240">
        <v>2959444.93</v>
      </c>
      <c r="AR82" s="241">
        <v>1688532.22</v>
      </c>
      <c r="AS82" s="241">
        <v>1905606.82</v>
      </c>
      <c r="AT82" s="241">
        <v>2657677.6800000002</v>
      </c>
      <c r="AU82" s="241">
        <v>4773089.88</v>
      </c>
      <c r="AV82" s="241">
        <v>10813262.190000001</v>
      </c>
      <c r="AW82" s="492"/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34"/>
        <v>-1442105.7799999993</v>
      </c>
      <c r="BJ82" s="139">
        <f t="shared" si="34"/>
        <v>82943.400000000373</v>
      </c>
      <c r="BK82" s="139">
        <f t="shared" si="34"/>
        <v>692039.5700000003</v>
      </c>
      <c r="BL82" s="139">
        <f t="shared" si="34"/>
        <v>-225817.4700000002</v>
      </c>
      <c r="BM82" s="139">
        <f t="shared" si="34"/>
        <v>-172974.4299999997</v>
      </c>
      <c r="BN82" s="139">
        <f t="shared" si="34"/>
        <v>-26203.639999999898</v>
      </c>
      <c r="BO82" s="139">
        <f t="shared" si="34"/>
        <v>-31675.469999999972</v>
      </c>
      <c r="BP82" s="139">
        <f t="shared" si="34"/>
        <v>-106126.29000000004</v>
      </c>
      <c r="BQ82" s="139">
        <f t="shared" si="34"/>
        <v>-879986.56</v>
      </c>
      <c r="BR82" s="158">
        <f t="shared" si="34"/>
        <v>-1379707.5</v>
      </c>
    </row>
    <row r="83" spans="1:70" x14ac:dyDescent="0.35">
      <c r="A83" s="3"/>
      <c r="B83" s="27" t="s">
        <v>44</v>
      </c>
      <c r="C83" s="149">
        <v>9474982.2100000009</v>
      </c>
      <c r="D83" s="148">
        <v>6250502.7200000007</v>
      </c>
      <c r="E83" s="148">
        <v>3469151.12</v>
      </c>
      <c r="F83" s="148">
        <v>1987923.04</v>
      </c>
      <c r="G83" s="148">
        <v>1219155.0899999999</v>
      </c>
      <c r="H83" s="148">
        <v>1062656.3700000001</v>
      </c>
      <c r="I83" s="148">
        <v>1101201.5899999999</v>
      </c>
      <c r="J83" s="148">
        <v>1472994.73</v>
      </c>
      <c r="K83" s="148">
        <v>4861085.41</v>
      </c>
      <c r="L83" s="148">
        <v>9520207.1799999997</v>
      </c>
      <c r="M83" s="148">
        <v>10690539.780000001</v>
      </c>
      <c r="N83" s="151">
        <v>10179849.51</v>
      </c>
      <c r="O83" s="270">
        <v>8350610.5600000005</v>
      </c>
      <c r="P83" s="192">
        <v>6571026.5</v>
      </c>
      <c r="Q83" s="148">
        <v>3816220.45</v>
      </c>
      <c r="R83" s="148">
        <v>1530804.79</v>
      </c>
      <c r="S83" s="148">
        <v>1127531.74</v>
      </c>
      <c r="T83" s="240">
        <v>1043290.0800000001</v>
      </c>
      <c r="U83" s="151">
        <v>1092680.25</v>
      </c>
      <c r="V83" s="151">
        <v>1488845.0899999999</v>
      </c>
      <c r="W83" s="151">
        <v>3881885.98</v>
      </c>
      <c r="X83" s="100">
        <v>8840450.1099999994</v>
      </c>
      <c r="Y83" s="65">
        <v>11871695.379999999</v>
      </c>
      <c r="Z83" s="65">
        <v>12948824.319999998</v>
      </c>
      <c r="AA83" s="240">
        <v>11263367</v>
      </c>
      <c r="AB83" s="240">
        <v>6797667.0200000014</v>
      </c>
      <c r="AC83" s="240">
        <v>4208333.6900000004</v>
      </c>
      <c r="AD83" s="240">
        <v>1806339.9699999997</v>
      </c>
      <c r="AE83" s="240">
        <v>1560608.85</v>
      </c>
      <c r="AF83" s="240">
        <v>1509772.91</v>
      </c>
      <c r="AG83" s="240">
        <v>1600529.31</v>
      </c>
      <c r="AH83" s="240">
        <v>2118356.86</v>
      </c>
      <c r="AI83" s="241">
        <v>5646312.1100000003</v>
      </c>
      <c r="AJ83" s="462">
        <v>10546772.840000002</v>
      </c>
      <c r="AK83" s="241">
        <v>13537454.25</v>
      </c>
      <c r="AL83" s="241">
        <v>15535680.74</v>
      </c>
      <c r="AM83" s="241">
        <v>12375145.639999999</v>
      </c>
      <c r="AN83" s="241">
        <v>9063204.3300000001</v>
      </c>
      <c r="AO83" s="241">
        <v>5612890.2500000009</v>
      </c>
      <c r="AP83" s="241">
        <v>1716729.21</v>
      </c>
      <c r="AQ83" s="240">
        <v>1426630.57</v>
      </c>
      <c r="AR83" s="241">
        <v>4505476.42</v>
      </c>
      <c r="AS83" s="241">
        <v>2730017.88</v>
      </c>
      <c r="AT83" s="241">
        <v>4250176.92</v>
      </c>
      <c r="AU83" s="241">
        <v>7736052.79</v>
      </c>
      <c r="AV83" s="241">
        <v>14087928.630000001</v>
      </c>
      <c r="AW83" s="492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34"/>
        <v>-1124371.6500000004</v>
      </c>
      <c r="BJ83" s="139">
        <f t="shared" si="34"/>
        <v>320523.77999999933</v>
      </c>
      <c r="BK83" s="139">
        <f t="shared" si="34"/>
        <v>347069.33000000007</v>
      </c>
      <c r="BL83" s="139">
        <f t="shared" si="34"/>
        <v>-457118.25</v>
      </c>
      <c r="BM83" s="139">
        <f t="shared" si="34"/>
        <v>-91623.34999999986</v>
      </c>
      <c r="BN83" s="139">
        <f t="shared" si="34"/>
        <v>-19366.290000000037</v>
      </c>
      <c r="BO83" s="139">
        <f t="shared" si="34"/>
        <v>-8521.339999999851</v>
      </c>
      <c r="BP83" s="139">
        <f t="shared" si="34"/>
        <v>15850.35999999987</v>
      </c>
      <c r="BQ83" s="139">
        <f t="shared" si="34"/>
        <v>-979199.43000000017</v>
      </c>
      <c r="BR83" s="158">
        <f t="shared" si="34"/>
        <v>-679757.0700000003</v>
      </c>
    </row>
    <row r="84" spans="1:70" x14ac:dyDescent="0.35">
      <c r="A84" s="3"/>
      <c r="B84" s="27" t="s">
        <v>45</v>
      </c>
      <c r="C84" s="149">
        <v>4820660.8600000003</v>
      </c>
      <c r="D84" s="148">
        <v>5804687.5399999991</v>
      </c>
      <c r="E84" s="148">
        <v>4800871.0999999996</v>
      </c>
      <c r="F84" s="148">
        <v>2493334.1</v>
      </c>
      <c r="G84" s="148">
        <v>1346263.1600000001</v>
      </c>
      <c r="H84" s="148">
        <v>2055374.9899999998</v>
      </c>
      <c r="I84" s="148">
        <v>1718945.24</v>
      </c>
      <c r="J84" s="148">
        <v>1893009.61</v>
      </c>
      <c r="K84" s="148">
        <v>5750201.2700000005</v>
      </c>
      <c r="L84" s="148">
        <v>4430811.42</v>
      </c>
      <c r="M84" s="148">
        <v>10075968.57</v>
      </c>
      <c r="N84" s="151">
        <v>8421946.9800000004</v>
      </c>
      <c r="O84" s="270">
        <v>4795369.8</v>
      </c>
      <c r="P84" s="192">
        <v>6639903.1700000009</v>
      </c>
      <c r="Q84" s="148">
        <v>5294733.4700000007</v>
      </c>
      <c r="R84" s="148">
        <v>1384909.6700000002</v>
      </c>
      <c r="S84" s="148">
        <v>1663024.5699999998</v>
      </c>
      <c r="T84" s="240">
        <v>2275428.62</v>
      </c>
      <c r="U84" s="151">
        <v>2220529.1500000004</v>
      </c>
      <c r="V84" s="151">
        <v>2205324.42</v>
      </c>
      <c r="W84" s="151">
        <v>2956862.6399999997</v>
      </c>
      <c r="X84" s="100">
        <v>6545726.6600000001</v>
      </c>
      <c r="Y84" s="65">
        <v>6720870.46</v>
      </c>
      <c r="Z84" s="65">
        <v>13071587.629999999</v>
      </c>
      <c r="AA84" s="240">
        <v>4622843</v>
      </c>
      <c r="AB84" s="240">
        <v>6978983.1400000006</v>
      </c>
      <c r="AC84" s="240">
        <v>5279710.08</v>
      </c>
      <c r="AD84" s="240">
        <v>2942169.38</v>
      </c>
      <c r="AE84" s="240">
        <v>2673860.4100000006</v>
      </c>
      <c r="AF84" s="240">
        <v>2845293.5199999996</v>
      </c>
      <c r="AG84" s="240">
        <v>3131927.08</v>
      </c>
      <c r="AH84" s="240">
        <v>3133550.95</v>
      </c>
      <c r="AI84" s="241">
        <v>4467216.8900000006</v>
      </c>
      <c r="AJ84" s="462">
        <v>7939244.7299999995</v>
      </c>
      <c r="AK84" s="241">
        <v>9503921.3300000001</v>
      </c>
      <c r="AL84" s="241">
        <v>11607684.029999999</v>
      </c>
      <c r="AM84" s="241">
        <v>9226159.5999999996</v>
      </c>
      <c r="AN84" s="241">
        <v>7995670.4400000004</v>
      </c>
      <c r="AO84" s="241">
        <v>6408000.25</v>
      </c>
      <c r="AP84" s="241">
        <v>6534965.79</v>
      </c>
      <c r="AQ84" s="240">
        <v>4431064.79</v>
      </c>
      <c r="AR84" s="241">
        <v>2330197.61</v>
      </c>
      <c r="AS84" s="241">
        <v>4470467.5299999993</v>
      </c>
      <c r="AT84" s="241">
        <v>5634119.3099999996</v>
      </c>
      <c r="AU84" s="241">
        <v>44232360.479999997</v>
      </c>
      <c r="AV84" s="241">
        <v>10846331.819999998</v>
      </c>
      <c r="AW84" s="492"/>
      <c r="AX84" s="198"/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34"/>
        <v>-25291.060000000522</v>
      </c>
      <c r="BJ84" s="139">
        <f t="shared" si="34"/>
        <v>835215.63000000175</v>
      </c>
      <c r="BK84" s="139">
        <f t="shared" si="34"/>
        <v>493862.37000000104</v>
      </c>
      <c r="BL84" s="139">
        <f t="shared" si="34"/>
        <v>-1108424.43</v>
      </c>
      <c r="BM84" s="139">
        <f t="shared" si="34"/>
        <v>316761.40999999968</v>
      </c>
      <c r="BN84" s="139">
        <f t="shared" si="34"/>
        <v>220053.63000000035</v>
      </c>
      <c r="BO84" s="139">
        <f t="shared" si="34"/>
        <v>501583.91000000038</v>
      </c>
      <c r="BP84" s="139">
        <f t="shared" si="34"/>
        <v>312314.80999999982</v>
      </c>
      <c r="BQ84" s="139">
        <f t="shared" si="34"/>
        <v>-2793338.6300000008</v>
      </c>
      <c r="BR84" s="158">
        <f t="shared" si="34"/>
        <v>2114915.2400000002</v>
      </c>
    </row>
    <row r="85" spans="1:70" x14ac:dyDescent="0.35">
      <c r="A85" s="3"/>
      <c r="B85" s="27" t="s">
        <v>46</v>
      </c>
      <c r="C85" s="149">
        <v>69470501.410000011</v>
      </c>
      <c r="D85" s="148">
        <v>46603953.710000001</v>
      </c>
      <c r="E85" s="148">
        <v>27383371.329999998</v>
      </c>
      <c r="F85" s="148">
        <v>15210675.610000001</v>
      </c>
      <c r="G85" s="148">
        <v>10006425.600000001</v>
      </c>
      <c r="H85" s="148">
        <v>9481453.5599999987</v>
      </c>
      <c r="I85" s="148">
        <v>9467145.3200000003</v>
      </c>
      <c r="J85" s="148">
        <v>12347669.27</v>
      </c>
      <c r="K85" s="148">
        <v>35213179.710000001</v>
      </c>
      <c r="L85" s="148">
        <v>67579955.650000006</v>
      </c>
      <c r="M85" s="148">
        <v>80616137.25999999</v>
      </c>
      <c r="N85" s="151">
        <v>77152670.660000011</v>
      </c>
      <c r="O85" s="270">
        <v>60971096.419999994</v>
      </c>
      <c r="P85" s="148">
        <v>51177142.199999996</v>
      </c>
      <c r="Q85" s="148">
        <v>35566600.490000002</v>
      </c>
      <c r="R85" s="148">
        <v>13620061.58</v>
      </c>
      <c r="S85" s="148">
        <v>10108583.810000001</v>
      </c>
      <c r="T85" s="240">
        <f>SUM(T80:T84)</f>
        <v>10058490.850000001</v>
      </c>
      <c r="U85" s="151">
        <v>10329891.810000001</v>
      </c>
      <c r="V85" s="151">
        <v>12576967.27</v>
      </c>
      <c r="W85" s="151">
        <v>27346856.790000003</v>
      </c>
      <c r="X85" s="100">
        <v>64807135.349999994</v>
      </c>
      <c r="Y85" s="65">
        <v>86461980.079999983</v>
      </c>
      <c r="Z85" s="65">
        <v>101197977.48999998</v>
      </c>
      <c r="AA85" s="240">
        <f>SUM(AA80:AA84)</f>
        <v>77942664</v>
      </c>
      <c r="AB85" s="240">
        <v>54054881.690000005</v>
      </c>
      <c r="AC85" s="240">
        <v>33793243.969999999</v>
      </c>
      <c r="AD85" s="240">
        <f>SUM(AD80:AD84)</f>
        <v>16699732.969999999</v>
      </c>
      <c r="AE85" s="240">
        <v>13202173</v>
      </c>
      <c r="AF85" s="240">
        <f>SUM(AF80:AF84)</f>
        <v>12791008.149999999</v>
      </c>
      <c r="AG85" s="240">
        <v>13619581.060000001</v>
      </c>
      <c r="AH85" s="240">
        <v>15610132.93</v>
      </c>
      <c r="AI85" s="241">
        <f t="shared" ref="AI85" si="35">SUM(AI80:AI84)</f>
        <v>37847690.129999995</v>
      </c>
      <c r="AJ85" s="462">
        <v>74930628.800000012</v>
      </c>
      <c r="AK85" s="241">
        <v>95973860.239999995</v>
      </c>
      <c r="AL85" s="241">
        <v>115810429.26000001</v>
      </c>
      <c r="AM85" s="241">
        <v>89434231.510000005</v>
      </c>
      <c r="AN85" s="241">
        <v>62910611.169999994</v>
      </c>
      <c r="AO85" s="241">
        <v>41333219.660000004</v>
      </c>
      <c r="AP85" s="241">
        <v>21930630.18</v>
      </c>
      <c r="AQ85" s="240">
        <f t="shared" ref="AQ85" si="36">SUM(AQ80:AQ84)</f>
        <v>18868111.25</v>
      </c>
      <c r="AR85" s="241">
        <v>17059241.09</v>
      </c>
      <c r="AS85" s="241">
        <v>18362512.869999997</v>
      </c>
      <c r="AT85" s="241">
        <v>28051045.750000004</v>
      </c>
      <c r="AU85" s="241">
        <v>82289026.039999992</v>
      </c>
      <c r="AV85" s="241">
        <v>93771653.769999981</v>
      </c>
      <c r="AW85" s="492"/>
      <c r="AX85" s="198"/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34"/>
        <v>-8499404.990000017</v>
      </c>
      <c r="BJ85" s="148">
        <f t="shared" si="34"/>
        <v>4573188.4899999946</v>
      </c>
      <c r="BK85" s="148">
        <f t="shared" si="34"/>
        <v>8183229.1600000039</v>
      </c>
      <c r="BL85" s="148">
        <f t="shared" si="34"/>
        <v>-1590614.0300000012</v>
      </c>
      <c r="BM85" s="148">
        <f t="shared" si="34"/>
        <v>102158.20999999903</v>
      </c>
      <c r="BN85" s="148">
        <f t="shared" si="34"/>
        <v>577037.29000000283</v>
      </c>
      <c r="BO85" s="148">
        <f t="shared" si="34"/>
        <v>862746.49000000022</v>
      </c>
      <c r="BP85" s="148">
        <f t="shared" si="34"/>
        <v>229298</v>
      </c>
      <c r="BQ85" s="148">
        <f t="shared" si="34"/>
        <v>-7866322.9199999981</v>
      </c>
      <c r="BR85" s="162">
        <f t="shared" si="34"/>
        <v>-2772820.3000000119</v>
      </c>
    </row>
    <row r="86" spans="1:70" x14ac:dyDescent="0.35">
      <c r="A86" s="3">
        <v>12</v>
      </c>
      <c r="B86" s="34" t="s">
        <v>37</v>
      </c>
      <c r="C86" s="163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256"/>
      <c r="O86" s="310"/>
      <c r="P86" s="164"/>
      <c r="Q86" s="164"/>
      <c r="R86" s="164"/>
      <c r="S86" s="164"/>
      <c r="T86" s="164"/>
      <c r="U86" s="256"/>
      <c r="V86" s="256"/>
      <c r="W86" s="256"/>
      <c r="X86" s="320"/>
      <c r="Y86" s="256"/>
      <c r="Z86" s="256"/>
      <c r="AA86" s="429"/>
      <c r="AB86" s="429"/>
      <c r="AC86" s="429"/>
      <c r="AD86" s="429"/>
      <c r="AE86" s="429"/>
      <c r="AF86" s="429"/>
      <c r="AG86" s="429"/>
      <c r="AH86" s="429"/>
      <c r="AI86" s="453"/>
      <c r="AJ86" s="463"/>
      <c r="AK86" s="453"/>
      <c r="AL86" s="453"/>
      <c r="AM86" s="453"/>
      <c r="AN86" s="453"/>
      <c r="AO86" s="453"/>
      <c r="AP86" s="453"/>
      <c r="AQ86" s="429"/>
      <c r="AR86" s="453"/>
      <c r="AS86" s="453"/>
      <c r="AT86" s="453"/>
      <c r="AU86" s="453"/>
      <c r="AV86" s="453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310"/>
      <c r="BJ86" s="164"/>
      <c r="BK86" s="164"/>
      <c r="BL86" s="164"/>
      <c r="BM86" s="164"/>
      <c r="BN86" s="164"/>
      <c r="BO86" s="164"/>
      <c r="BP86" s="164"/>
      <c r="BQ86" s="164"/>
      <c r="BR86" s="320"/>
    </row>
    <row r="87" spans="1:70" x14ac:dyDescent="0.35">
      <c r="A87" s="3"/>
      <c r="B87" s="27" t="s">
        <v>41</v>
      </c>
      <c r="C87" s="163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256"/>
      <c r="O87" s="310"/>
      <c r="P87" s="164"/>
      <c r="Q87" s="164"/>
      <c r="R87" s="164"/>
      <c r="S87" s="164"/>
      <c r="T87" s="164"/>
      <c r="U87" s="256"/>
      <c r="V87" s="256"/>
      <c r="W87" s="256"/>
      <c r="X87" s="320"/>
      <c r="Y87" s="256"/>
      <c r="Z87" s="256"/>
      <c r="AA87" s="429"/>
      <c r="AB87" s="429"/>
      <c r="AC87" s="429"/>
      <c r="AD87" s="429"/>
      <c r="AE87" s="429"/>
      <c r="AF87" s="429"/>
      <c r="AG87" s="429"/>
      <c r="AH87" s="429"/>
      <c r="AI87" s="453"/>
      <c r="AJ87" s="463"/>
      <c r="AK87" s="453"/>
      <c r="AL87" s="453"/>
      <c r="AM87" s="453"/>
      <c r="AN87" s="453"/>
      <c r="AO87" s="453"/>
      <c r="AP87" s="453"/>
      <c r="AQ87" s="429"/>
      <c r="AR87" s="453"/>
      <c r="AS87" s="453"/>
      <c r="AT87" s="453"/>
      <c r="AU87" s="453"/>
      <c r="AV87" s="453"/>
      <c r="AW87" s="53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321">
        <f t="shared" ref="BI87:BR92" si="37">O87-C87</f>
        <v>0</v>
      </c>
      <c r="BJ87" s="322">
        <f t="shared" si="37"/>
        <v>0</v>
      </c>
      <c r="BK87" s="322">
        <f t="shared" si="37"/>
        <v>0</v>
      </c>
      <c r="BL87" s="322">
        <f t="shared" si="37"/>
        <v>0</v>
      </c>
      <c r="BM87" s="322">
        <f t="shared" si="37"/>
        <v>0</v>
      </c>
      <c r="BN87" s="322">
        <f t="shared" si="37"/>
        <v>0</v>
      </c>
      <c r="BO87" s="322">
        <f t="shared" si="37"/>
        <v>0</v>
      </c>
      <c r="BP87" s="322">
        <f t="shared" si="37"/>
        <v>0</v>
      </c>
      <c r="BQ87" s="322">
        <f t="shared" si="37"/>
        <v>0</v>
      </c>
      <c r="BR87" s="323">
        <f t="shared" si="37"/>
        <v>0</v>
      </c>
    </row>
    <row r="88" spans="1:70" x14ac:dyDescent="0.35">
      <c r="A88" s="3"/>
      <c r="B88" s="27" t="s">
        <v>42</v>
      </c>
      <c r="C88" s="163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256"/>
      <c r="O88" s="310"/>
      <c r="P88" s="164"/>
      <c r="Q88" s="164"/>
      <c r="R88" s="164"/>
      <c r="S88" s="164"/>
      <c r="T88" s="164"/>
      <c r="U88" s="256"/>
      <c r="V88" s="256"/>
      <c r="W88" s="256"/>
      <c r="X88" s="320"/>
      <c r="Y88" s="256"/>
      <c r="Z88" s="256"/>
      <c r="AA88" s="429"/>
      <c r="AB88" s="429"/>
      <c r="AC88" s="429"/>
      <c r="AD88" s="429"/>
      <c r="AE88" s="429"/>
      <c r="AF88" s="429"/>
      <c r="AG88" s="429"/>
      <c r="AH88" s="429"/>
      <c r="AI88" s="453"/>
      <c r="AJ88" s="463"/>
      <c r="AK88" s="453"/>
      <c r="AL88" s="453"/>
      <c r="AM88" s="453"/>
      <c r="AN88" s="453"/>
      <c r="AO88" s="453"/>
      <c r="AP88" s="453"/>
      <c r="AQ88" s="429"/>
      <c r="AR88" s="453"/>
      <c r="AS88" s="453"/>
      <c r="AT88" s="453"/>
      <c r="AU88" s="453"/>
      <c r="AV88" s="453"/>
      <c r="AW88" s="539"/>
      <c r="AX88" s="199"/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321">
        <f t="shared" si="37"/>
        <v>0</v>
      </c>
      <c r="BJ88" s="322">
        <f t="shared" si="37"/>
        <v>0</v>
      </c>
      <c r="BK88" s="322">
        <f t="shared" si="37"/>
        <v>0</v>
      </c>
      <c r="BL88" s="322">
        <f t="shared" si="37"/>
        <v>0</v>
      </c>
      <c r="BM88" s="322">
        <f t="shared" si="37"/>
        <v>0</v>
      </c>
      <c r="BN88" s="322">
        <f t="shared" si="37"/>
        <v>0</v>
      </c>
      <c r="BO88" s="322">
        <f t="shared" si="37"/>
        <v>0</v>
      </c>
      <c r="BP88" s="322">
        <f t="shared" si="37"/>
        <v>0</v>
      </c>
      <c r="BQ88" s="322">
        <f t="shared" si="37"/>
        <v>0</v>
      </c>
      <c r="BR88" s="323">
        <f t="shared" si="37"/>
        <v>0</v>
      </c>
    </row>
    <row r="89" spans="1:70" x14ac:dyDescent="0.35">
      <c r="A89" s="3"/>
      <c r="B89" s="27" t="s">
        <v>43</v>
      </c>
      <c r="C89" s="163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256"/>
      <c r="O89" s="310"/>
      <c r="P89" s="164"/>
      <c r="Q89" s="164"/>
      <c r="R89" s="164"/>
      <c r="S89" s="164"/>
      <c r="T89" s="164"/>
      <c r="U89" s="256"/>
      <c r="V89" s="256"/>
      <c r="W89" s="256"/>
      <c r="X89" s="320"/>
      <c r="Y89" s="256"/>
      <c r="Z89" s="256"/>
      <c r="AA89" s="429"/>
      <c r="AB89" s="429"/>
      <c r="AC89" s="429"/>
      <c r="AD89" s="429"/>
      <c r="AE89" s="429"/>
      <c r="AF89" s="429"/>
      <c r="AG89" s="429"/>
      <c r="AH89" s="429"/>
      <c r="AI89" s="453"/>
      <c r="AJ89" s="463"/>
      <c r="AK89" s="453"/>
      <c r="AL89" s="453"/>
      <c r="AM89" s="453"/>
      <c r="AN89" s="453"/>
      <c r="AO89" s="453"/>
      <c r="AP89" s="453"/>
      <c r="AQ89" s="429"/>
      <c r="AR89" s="453"/>
      <c r="AS89" s="453"/>
      <c r="AT89" s="453"/>
      <c r="AU89" s="453"/>
      <c r="AV89" s="453"/>
      <c r="AW89" s="539"/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321">
        <f t="shared" si="37"/>
        <v>0</v>
      </c>
      <c r="BJ89" s="322">
        <f t="shared" si="37"/>
        <v>0</v>
      </c>
      <c r="BK89" s="322">
        <f t="shared" si="37"/>
        <v>0</v>
      </c>
      <c r="BL89" s="322">
        <f t="shared" si="37"/>
        <v>0</v>
      </c>
      <c r="BM89" s="322">
        <f t="shared" si="37"/>
        <v>0</v>
      </c>
      <c r="BN89" s="322">
        <f t="shared" si="37"/>
        <v>0</v>
      </c>
      <c r="BO89" s="322">
        <f t="shared" si="37"/>
        <v>0</v>
      </c>
      <c r="BP89" s="322">
        <f t="shared" si="37"/>
        <v>0</v>
      </c>
      <c r="BQ89" s="322">
        <f t="shared" si="37"/>
        <v>0</v>
      </c>
      <c r="BR89" s="323">
        <f t="shared" si="37"/>
        <v>0</v>
      </c>
    </row>
    <row r="90" spans="1:70" x14ac:dyDescent="0.35">
      <c r="A90" s="3"/>
      <c r="B90" s="27" t="s">
        <v>44</v>
      </c>
      <c r="C90" s="163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256"/>
      <c r="O90" s="310"/>
      <c r="P90" s="164"/>
      <c r="Q90" s="164"/>
      <c r="R90" s="164"/>
      <c r="S90" s="164"/>
      <c r="T90" s="164"/>
      <c r="U90" s="256"/>
      <c r="V90" s="256"/>
      <c r="W90" s="256"/>
      <c r="X90" s="320"/>
      <c r="Y90" s="256"/>
      <c r="Z90" s="256"/>
      <c r="AA90" s="429"/>
      <c r="AB90" s="429"/>
      <c r="AC90" s="429"/>
      <c r="AD90" s="429"/>
      <c r="AE90" s="429"/>
      <c r="AF90" s="429"/>
      <c r="AG90" s="429"/>
      <c r="AH90" s="429"/>
      <c r="AI90" s="453"/>
      <c r="AJ90" s="463"/>
      <c r="AK90" s="453"/>
      <c r="AL90" s="453"/>
      <c r="AM90" s="453"/>
      <c r="AN90" s="453"/>
      <c r="AO90" s="453"/>
      <c r="AP90" s="453"/>
      <c r="AQ90" s="429"/>
      <c r="AR90" s="453"/>
      <c r="AS90" s="453"/>
      <c r="AT90" s="453"/>
      <c r="AU90" s="453"/>
      <c r="AV90" s="453"/>
      <c r="AW90" s="53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321">
        <f t="shared" si="37"/>
        <v>0</v>
      </c>
      <c r="BJ90" s="322">
        <f t="shared" si="37"/>
        <v>0</v>
      </c>
      <c r="BK90" s="322">
        <f t="shared" si="37"/>
        <v>0</v>
      </c>
      <c r="BL90" s="322">
        <f t="shared" si="37"/>
        <v>0</v>
      </c>
      <c r="BM90" s="322">
        <f t="shared" si="37"/>
        <v>0</v>
      </c>
      <c r="BN90" s="322">
        <f t="shared" si="37"/>
        <v>0</v>
      </c>
      <c r="BO90" s="322">
        <f t="shared" si="37"/>
        <v>0</v>
      </c>
      <c r="BP90" s="322">
        <f t="shared" si="37"/>
        <v>0</v>
      </c>
      <c r="BQ90" s="322">
        <f t="shared" si="37"/>
        <v>0</v>
      </c>
      <c r="BR90" s="323">
        <f t="shared" si="37"/>
        <v>0</v>
      </c>
    </row>
    <row r="91" spans="1:70" x14ac:dyDescent="0.35">
      <c r="A91" s="3"/>
      <c r="B91" s="27" t="s">
        <v>45</v>
      </c>
      <c r="C91" s="163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256"/>
      <c r="O91" s="310"/>
      <c r="P91" s="164"/>
      <c r="Q91" s="164"/>
      <c r="R91" s="164"/>
      <c r="S91" s="164"/>
      <c r="T91" s="164"/>
      <c r="U91" s="256"/>
      <c r="V91" s="256"/>
      <c r="W91" s="256"/>
      <c r="X91" s="320"/>
      <c r="Y91" s="256"/>
      <c r="Z91" s="256"/>
      <c r="AA91" s="429"/>
      <c r="AB91" s="429"/>
      <c r="AC91" s="429"/>
      <c r="AD91" s="429"/>
      <c r="AE91" s="429"/>
      <c r="AF91" s="429"/>
      <c r="AG91" s="429"/>
      <c r="AH91" s="429"/>
      <c r="AI91" s="453"/>
      <c r="AJ91" s="463"/>
      <c r="AK91" s="453"/>
      <c r="AL91" s="453"/>
      <c r="AM91" s="453"/>
      <c r="AN91" s="453"/>
      <c r="AO91" s="453"/>
      <c r="AP91" s="453"/>
      <c r="AQ91" s="429"/>
      <c r="AR91" s="453"/>
      <c r="AS91" s="453"/>
      <c r="AT91" s="453"/>
      <c r="AU91" s="453"/>
      <c r="AV91" s="453"/>
      <c r="AW91" s="539"/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321">
        <f t="shared" si="37"/>
        <v>0</v>
      </c>
      <c r="BJ91" s="322">
        <f t="shared" si="37"/>
        <v>0</v>
      </c>
      <c r="BK91" s="322">
        <f t="shared" si="37"/>
        <v>0</v>
      </c>
      <c r="BL91" s="322">
        <f t="shared" si="37"/>
        <v>0</v>
      </c>
      <c r="BM91" s="322">
        <f t="shared" si="37"/>
        <v>0</v>
      </c>
      <c r="BN91" s="322">
        <f t="shared" si="37"/>
        <v>0</v>
      </c>
      <c r="BO91" s="322">
        <f t="shared" si="37"/>
        <v>0</v>
      </c>
      <c r="BP91" s="322">
        <f t="shared" si="37"/>
        <v>0</v>
      </c>
      <c r="BQ91" s="322">
        <f t="shared" si="37"/>
        <v>0</v>
      </c>
      <c r="BR91" s="323">
        <f t="shared" si="37"/>
        <v>0</v>
      </c>
    </row>
    <row r="92" spans="1:70" x14ac:dyDescent="0.35">
      <c r="A92" s="3"/>
      <c r="B92" s="27" t="s">
        <v>46</v>
      </c>
      <c r="C92" s="165">
        <v>0</v>
      </c>
      <c r="D92" s="164">
        <v>0</v>
      </c>
      <c r="E92" s="164">
        <v>0</v>
      </c>
      <c r="F92" s="164">
        <v>0</v>
      </c>
      <c r="G92" s="164">
        <v>0</v>
      </c>
      <c r="H92" s="164">
        <v>0</v>
      </c>
      <c r="I92" s="164">
        <v>0</v>
      </c>
      <c r="J92" s="164">
        <v>0</v>
      </c>
      <c r="K92" s="164">
        <v>0</v>
      </c>
      <c r="L92" s="164">
        <v>0</v>
      </c>
      <c r="M92" s="164">
        <v>0</v>
      </c>
      <c r="N92" s="256">
        <v>0</v>
      </c>
      <c r="O92" s="310">
        <v>0</v>
      </c>
      <c r="P92" s="164">
        <v>0</v>
      </c>
      <c r="Q92" s="164">
        <v>0</v>
      </c>
      <c r="R92" s="164">
        <v>0</v>
      </c>
      <c r="S92" s="164">
        <v>0</v>
      </c>
      <c r="T92" s="164">
        <v>0</v>
      </c>
      <c r="U92" s="256">
        <v>0</v>
      </c>
      <c r="V92" s="256">
        <v>0</v>
      </c>
      <c r="W92" s="256">
        <v>0</v>
      </c>
      <c r="X92" s="320">
        <v>0</v>
      </c>
      <c r="Y92" s="256">
        <v>0</v>
      </c>
      <c r="Z92" s="256">
        <v>0</v>
      </c>
      <c r="AA92" s="429">
        <f>SUM(AA87:AA91)</f>
        <v>0</v>
      </c>
      <c r="AB92" s="429">
        <v>0</v>
      </c>
      <c r="AC92" s="429">
        <v>0</v>
      </c>
      <c r="AD92" s="429">
        <f>SUM(AD87:AD91)</f>
        <v>0</v>
      </c>
      <c r="AE92" s="429">
        <v>0</v>
      </c>
      <c r="AF92" s="429">
        <f>SUM(AF87:AF91)</f>
        <v>0</v>
      </c>
      <c r="AG92" s="429">
        <v>0</v>
      </c>
      <c r="AH92" s="429">
        <v>0</v>
      </c>
      <c r="AI92" s="453">
        <f t="shared" ref="AI92" si="38">SUM(AI87:AI91)</f>
        <v>0</v>
      </c>
      <c r="AJ92" s="463">
        <v>0</v>
      </c>
      <c r="AK92" s="453">
        <v>0</v>
      </c>
      <c r="AL92" s="453">
        <v>0</v>
      </c>
      <c r="AM92" s="453">
        <v>0</v>
      </c>
      <c r="AN92" s="453">
        <v>0</v>
      </c>
      <c r="AO92" s="453">
        <v>0</v>
      </c>
      <c r="AP92" s="453">
        <v>0</v>
      </c>
      <c r="AQ92" s="429">
        <f t="shared" ref="AQ92" si="39">SUM(AQ87:AQ91)</f>
        <v>0</v>
      </c>
      <c r="AR92" s="453">
        <v>0</v>
      </c>
      <c r="AS92" s="453">
        <v>0</v>
      </c>
      <c r="AT92" s="453">
        <v>0</v>
      </c>
      <c r="AU92" s="453">
        <v>0</v>
      </c>
      <c r="AV92" s="453">
        <v>0</v>
      </c>
      <c r="AW92" s="539"/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310">
        <f t="shared" si="37"/>
        <v>0</v>
      </c>
      <c r="BJ92" s="164">
        <f t="shared" si="37"/>
        <v>0</v>
      </c>
      <c r="BK92" s="164">
        <f t="shared" si="37"/>
        <v>0</v>
      </c>
      <c r="BL92" s="164">
        <f t="shared" si="37"/>
        <v>0</v>
      </c>
      <c r="BM92" s="164">
        <f t="shared" si="37"/>
        <v>0</v>
      </c>
      <c r="BN92" s="164">
        <f t="shared" si="37"/>
        <v>0</v>
      </c>
      <c r="BO92" s="164">
        <f t="shared" si="37"/>
        <v>0</v>
      </c>
      <c r="BP92" s="164">
        <f t="shared" si="37"/>
        <v>0</v>
      </c>
      <c r="BQ92" s="164">
        <f t="shared" si="37"/>
        <v>0</v>
      </c>
      <c r="BR92" s="320">
        <f t="shared" si="37"/>
        <v>0</v>
      </c>
    </row>
    <row r="93" spans="1:70" x14ac:dyDescent="0.35">
      <c r="A93" s="3">
        <v>13</v>
      </c>
      <c r="B93" s="35" t="s">
        <v>48</v>
      </c>
      <c r="C93" s="166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0"/>
      <c r="O93" s="270"/>
      <c r="P93" s="152"/>
      <c r="Q93" s="152"/>
      <c r="R93" s="152"/>
      <c r="S93" s="152"/>
      <c r="T93" s="152"/>
      <c r="U93" s="150"/>
      <c r="V93" s="151"/>
      <c r="W93" s="151"/>
      <c r="X93" s="411"/>
      <c r="Y93" s="293"/>
      <c r="Z93" s="293"/>
      <c r="AA93" s="240"/>
      <c r="AB93" s="240"/>
      <c r="AC93" s="240"/>
      <c r="AD93" s="233"/>
      <c r="AE93" s="240"/>
      <c r="AF93" s="233"/>
      <c r="AG93" s="240"/>
      <c r="AH93" s="240"/>
      <c r="AI93" s="232"/>
      <c r="AJ93" s="462"/>
      <c r="AK93" s="241"/>
      <c r="AL93" s="241"/>
      <c r="AM93" s="241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35">
      <c r="A94" s="3"/>
      <c r="B94" s="27" t="s">
        <v>41</v>
      </c>
      <c r="C94" s="149">
        <v>42057127.630000003</v>
      </c>
      <c r="D94" s="151">
        <v>26490047.430000003</v>
      </c>
      <c r="E94" s="151">
        <v>14784232.41</v>
      </c>
      <c r="F94" s="151">
        <v>8275976.3400000008</v>
      </c>
      <c r="G94" s="151">
        <v>5654804.3800000008</v>
      </c>
      <c r="H94" s="151">
        <v>4856531.0999999996</v>
      </c>
      <c r="I94" s="151">
        <v>5058030.59</v>
      </c>
      <c r="J94" s="151">
        <v>6967848.5700000003</v>
      </c>
      <c r="K94" s="151">
        <v>19159865.07</v>
      </c>
      <c r="L94" s="151">
        <v>41407350.190000005</v>
      </c>
      <c r="M94" s="151">
        <v>46071517.890000001</v>
      </c>
      <c r="N94" s="151">
        <v>44878643.140000001</v>
      </c>
      <c r="O94" s="311">
        <v>36728880.849999994</v>
      </c>
      <c r="P94" s="151">
        <v>29587919.299999997</v>
      </c>
      <c r="Q94" s="151">
        <v>20836344.73</v>
      </c>
      <c r="R94" s="151">
        <v>8455763.4900000002</v>
      </c>
      <c r="S94" s="151">
        <v>5713335.0800000001</v>
      </c>
      <c r="T94" s="241">
        <f>T80+T87</f>
        <v>5209529.3000000007</v>
      </c>
      <c r="U94" s="151">
        <v>5426170.7199999997</v>
      </c>
      <c r="V94" s="151">
        <v>6930977.29</v>
      </c>
      <c r="W94" s="151">
        <v>16171937.549999999</v>
      </c>
      <c r="X94" s="100">
        <v>38652924.469999999</v>
      </c>
      <c r="Y94" s="65">
        <v>52829364.07</v>
      </c>
      <c r="Z94" s="65">
        <v>58285020.519999996</v>
      </c>
      <c r="AA94" s="241">
        <f>AA80+AA87</f>
        <v>47983396</v>
      </c>
      <c r="AB94" s="241">
        <v>31268755.5</v>
      </c>
      <c r="AC94" s="241">
        <v>18955490.210000001</v>
      </c>
      <c r="AD94" s="241">
        <f>AD80+AD87</f>
        <v>9377964.4800000004</v>
      </c>
      <c r="AE94" s="241">
        <v>6938217.6200000001</v>
      </c>
      <c r="AF94" s="241">
        <f t="shared" ref="AF94:AF98" si="40">AF80+AF87</f>
        <v>6479548.0099999988</v>
      </c>
      <c r="AG94" s="241">
        <v>6816766.7699999996</v>
      </c>
      <c r="AH94" s="241">
        <v>7966330.1600000001</v>
      </c>
      <c r="AI94" s="241">
        <f t="shared" ref="AI94:AI98" si="41">AI80+AI87</f>
        <v>21714508.009999998</v>
      </c>
      <c r="AJ94" s="462">
        <v>43890121.200000003</v>
      </c>
      <c r="AK94" s="241">
        <v>56306074.18999999</v>
      </c>
      <c r="AL94" s="241">
        <v>68267137.930000007</v>
      </c>
      <c r="AM94" s="241">
        <v>51921769.630000003</v>
      </c>
      <c r="AN94" s="241">
        <v>35257349.649999999</v>
      </c>
      <c r="AO94" s="241">
        <v>22382779.530000001</v>
      </c>
      <c r="AP94" s="241">
        <v>11271035.9</v>
      </c>
      <c r="AQ94" s="241">
        <f t="shared" ref="AQ94:AQ98" si="42">AQ80+AQ87</f>
        <v>9064912.25</v>
      </c>
      <c r="AR94" s="241">
        <v>7687688.3999999994</v>
      </c>
      <c r="AS94" s="241">
        <v>8363851.120000001</v>
      </c>
      <c r="AT94" s="241">
        <v>14070823.040000001</v>
      </c>
      <c r="AU94" s="241">
        <v>23348372.109999999</v>
      </c>
      <c r="AV94" s="241">
        <v>52791454.529999994</v>
      </c>
      <c r="AW94" s="493"/>
      <c r="AX94" s="208"/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43">O94-C94</f>
        <v>-5328246.7800000086</v>
      </c>
      <c r="BJ94" s="148">
        <f t="shared" si="43"/>
        <v>3097871.8699999936</v>
      </c>
      <c r="BK94" s="148">
        <f t="shared" si="43"/>
        <v>6052112.3200000003</v>
      </c>
      <c r="BL94" s="148">
        <f t="shared" si="43"/>
        <v>179787.14999999944</v>
      </c>
      <c r="BM94" s="148">
        <f t="shared" si="43"/>
        <v>58530.699999999255</v>
      </c>
      <c r="BN94" s="148">
        <f t="shared" si="43"/>
        <v>352998.20000000112</v>
      </c>
      <c r="BO94" s="148">
        <f t="shared" si="43"/>
        <v>368140.12999999989</v>
      </c>
      <c r="BP94" s="148">
        <f t="shared" si="43"/>
        <v>-36871.280000000261</v>
      </c>
      <c r="BQ94" s="148">
        <f t="shared" si="43"/>
        <v>-2987927.5200000014</v>
      </c>
      <c r="BR94" s="162">
        <f t="shared" si="43"/>
        <v>-2754425.7200000063</v>
      </c>
    </row>
    <row r="95" spans="1:70" x14ac:dyDescent="0.35">
      <c r="A95" s="3"/>
      <c r="B95" s="27" t="s">
        <v>42</v>
      </c>
      <c r="C95" s="149">
        <v>3835849.71</v>
      </c>
      <c r="D95" s="151">
        <v>2481419.1800000002</v>
      </c>
      <c r="E95" s="151">
        <v>1406956.42</v>
      </c>
      <c r="F95" s="151">
        <v>796904.79</v>
      </c>
      <c r="G95" s="151">
        <v>552414.59</v>
      </c>
      <c r="H95" s="151">
        <v>457802.96</v>
      </c>
      <c r="I95" s="151">
        <v>481662.41</v>
      </c>
      <c r="J95" s="151">
        <v>634996.85000000009</v>
      </c>
      <c r="K95" s="151">
        <v>1596974.62</v>
      </c>
      <c r="L95" s="151">
        <v>3469394.0900000003</v>
      </c>
      <c r="M95" s="151">
        <v>3757380.66</v>
      </c>
      <c r="N95" s="151">
        <v>3882371.0100000002</v>
      </c>
      <c r="O95" s="311">
        <v>3256459.9899999998</v>
      </c>
      <c r="P95" s="151">
        <v>2718052.9899999998</v>
      </c>
      <c r="Q95" s="151">
        <v>2005101.99</v>
      </c>
      <c r="R95" s="151">
        <v>817863.76</v>
      </c>
      <c r="S95" s="151">
        <v>543878.47</v>
      </c>
      <c r="T95" s="241">
        <f>T81+T88</f>
        <v>507358.35</v>
      </c>
      <c r="U95" s="151">
        <v>514881.67000000004</v>
      </c>
      <c r="V95" s="151">
        <v>679127.25</v>
      </c>
      <c r="W95" s="151">
        <v>1371103.8399999999</v>
      </c>
      <c r="X95" s="100">
        <v>3395548.8400000003</v>
      </c>
      <c r="Y95" s="65">
        <v>4727667.8499999996</v>
      </c>
      <c r="Z95" s="65">
        <v>5240194.99</v>
      </c>
      <c r="AA95" s="241">
        <f>AA81+AA88</f>
        <v>4537764</v>
      </c>
      <c r="AB95" s="241">
        <v>3043243.33</v>
      </c>
      <c r="AC95" s="241">
        <v>1941427.59</v>
      </c>
      <c r="AD95" s="241">
        <f>AD81+AD88</f>
        <v>931645.93</v>
      </c>
      <c r="AE95" s="241">
        <v>718775.22</v>
      </c>
      <c r="AF95" s="241">
        <f t="shared" si="40"/>
        <v>679604.6399999999</v>
      </c>
      <c r="AG95" s="241">
        <v>708139.05</v>
      </c>
      <c r="AH95" s="241">
        <v>781986.11</v>
      </c>
      <c r="AI95" s="241">
        <f t="shared" si="41"/>
        <v>1974854.92</v>
      </c>
      <c r="AJ95" s="462">
        <v>4116047.06</v>
      </c>
      <c r="AK95" s="241">
        <v>5114213.7799999993</v>
      </c>
      <c r="AL95" s="241">
        <v>6424128.7499999991</v>
      </c>
      <c r="AM95" s="241">
        <v>5119973.8199999994</v>
      </c>
      <c r="AN95" s="241">
        <v>3567068.93</v>
      </c>
      <c r="AO95" s="241">
        <v>2411275.08</v>
      </c>
      <c r="AP95" s="241">
        <v>1204605.23</v>
      </c>
      <c r="AQ95" s="241">
        <f t="shared" si="42"/>
        <v>986058.71000000008</v>
      </c>
      <c r="AR95" s="241">
        <v>847346.44000000006</v>
      </c>
      <c r="AS95" s="241">
        <v>892569.52</v>
      </c>
      <c r="AT95" s="241">
        <v>1438248.8</v>
      </c>
      <c r="AU95" s="241">
        <v>2199150.7799999998</v>
      </c>
      <c r="AV95" s="241">
        <v>5232676.6000000006</v>
      </c>
      <c r="AW95" s="493"/>
      <c r="AX95" s="208"/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43"/>
        <v>-579389.7200000002</v>
      </c>
      <c r="BJ95" s="148">
        <f t="shared" si="43"/>
        <v>236633.80999999959</v>
      </c>
      <c r="BK95" s="148">
        <f t="shared" si="43"/>
        <v>598145.57000000007</v>
      </c>
      <c r="BL95" s="148">
        <f t="shared" si="43"/>
        <v>20958.969999999972</v>
      </c>
      <c r="BM95" s="148">
        <f t="shared" si="43"/>
        <v>-8536.1199999999953</v>
      </c>
      <c r="BN95" s="148">
        <f t="shared" si="43"/>
        <v>49555.389999999956</v>
      </c>
      <c r="BO95" s="148">
        <f t="shared" si="43"/>
        <v>33219.260000000068</v>
      </c>
      <c r="BP95" s="148">
        <f t="shared" si="43"/>
        <v>44130.399999999907</v>
      </c>
      <c r="BQ95" s="148">
        <f t="shared" si="43"/>
        <v>-225870.78000000026</v>
      </c>
      <c r="BR95" s="162">
        <f t="shared" si="43"/>
        <v>-73845.25</v>
      </c>
    </row>
    <row r="96" spans="1:70" x14ac:dyDescent="0.35">
      <c r="A96" s="3"/>
      <c r="B96" s="27" t="s">
        <v>43</v>
      </c>
      <c r="C96" s="149">
        <v>9281881</v>
      </c>
      <c r="D96" s="151">
        <v>5577296.8399999999</v>
      </c>
      <c r="E96" s="151">
        <v>2922160.28</v>
      </c>
      <c r="F96" s="151">
        <v>1656537.34</v>
      </c>
      <c r="G96" s="151">
        <v>1233788.3799999999</v>
      </c>
      <c r="H96" s="151">
        <v>1049088.1399999999</v>
      </c>
      <c r="I96" s="151">
        <v>1107305.49</v>
      </c>
      <c r="J96" s="151">
        <v>1378819.51</v>
      </c>
      <c r="K96" s="151">
        <v>3845053.34</v>
      </c>
      <c r="L96" s="151">
        <v>8752192.7699999996</v>
      </c>
      <c r="M96" s="151">
        <v>10020730.359999999</v>
      </c>
      <c r="N96" s="151">
        <v>9789860.0199999996</v>
      </c>
      <c r="O96" s="311">
        <v>7839775.2200000007</v>
      </c>
      <c r="P96" s="151">
        <v>5660240.2400000002</v>
      </c>
      <c r="Q96" s="151">
        <v>3614199.85</v>
      </c>
      <c r="R96" s="151">
        <v>1430719.8699999999</v>
      </c>
      <c r="S96" s="151">
        <v>1060813.9500000002</v>
      </c>
      <c r="T96" s="241">
        <f>T82+T89</f>
        <v>1022884.5</v>
      </c>
      <c r="U96" s="151">
        <v>1075630.02</v>
      </c>
      <c r="V96" s="151">
        <v>1272693.22</v>
      </c>
      <c r="W96" s="151">
        <v>2965066.78</v>
      </c>
      <c r="X96" s="100">
        <v>7372485.2699999996</v>
      </c>
      <c r="Y96" s="65">
        <v>10312382.319999998</v>
      </c>
      <c r="Z96" s="65">
        <v>11652350.029999999</v>
      </c>
      <c r="AA96" s="241">
        <f>AA82+AA89</f>
        <v>9535294</v>
      </c>
      <c r="AB96" s="241">
        <v>5966232.7000000002</v>
      </c>
      <c r="AC96" s="241">
        <v>3408282.4</v>
      </c>
      <c r="AD96" s="241">
        <f>AD82+AD89</f>
        <v>1641613.21</v>
      </c>
      <c r="AE96" s="241">
        <v>1310710.9000000001</v>
      </c>
      <c r="AF96" s="241">
        <f t="shared" si="40"/>
        <v>1276789.07</v>
      </c>
      <c r="AG96" s="241">
        <v>1362218.85</v>
      </c>
      <c r="AH96" s="241">
        <v>1609908.8499999999</v>
      </c>
      <c r="AI96" s="241">
        <f t="shared" si="41"/>
        <v>4044798.2</v>
      </c>
      <c r="AJ96" s="462">
        <v>8438442.9700000007</v>
      </c>
      <c r="AK96" s="241">
        <v>11512196.689999999</v>
      </c>
      <c r="AL96" s="241">
        <v>13975797.810000001</v>
      </c>
      <c r="AM96" s="241">
        <v>10791182.82</v>
      </c>
      <c r="AN96" s="241">
        <v>7027317.8200000003</v>
      </c>
      <c r="AO96" s="241">
        <v>4518274.55</v>
      </c>
      <c r="AP96" s="241">
        <v>1203294.05</v>
      </c>
      <c r="AQ96" s="241">
        <f t="shared" si="42"/>
        <v>2959444.93</v>
      </c>
      <c r="AR96" s="241">
        <v>1688532.22</v>
      </c>
      <c r="AS96" s="241">
        <v>1905606.82</v>
      </c>
      <c r="AT96" s="241">
        <v>2657677.6800000002</v>
      </c>
      <c r="AU96" s="241">
        <v>4773089.88</v>
      </c>
      <c r="AV96" s="241">
        <v>10813262.190000001</v>
      </c>
      <c r="AW96" s="493"/>
      <c r="AX96" s="208"/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43"/>
        <v>-1442105.7799999993</v>
      </c>
      <c r="BJ96" s="148">
        <f t="shared" si="43"/>
        <v>82943.400000000373</v>
      </c>
      <c r="BK96" s="148">
        <f t="shared" si="43"/>
        <v>692039.5700000003</v>
      </c>
      <c r="BL96" s="148">
        <f t="shared" si="43"/>
        <v>-225817.4700000002</v>
      </c>
      <c r="BM96" s="148">
        <f t="shared" si="43"/>
        <v>-172974.4299999997</v>
      </c>
      <c r="BN96" s="148">
        <f t="shared" si="43"/>
        <v>-26203.639999999898</v>
      </c>
      <c r="BO96" s="148">
        <f t="shared" si="43"/>
        <v>-31675.469999999972</v>
      </c>
      <c r="BP96" s="148">
        <f t="shared" si="43"/>
        <v>-106126.29000000004</v>
      </c>
      <c r="BQ96" s="148">
        <f t="shared" si="43"/>
        <v>-879986.56</v>
      </c>
      <c r="BR96" s="162">
        <f t="shared" si="43"/>
        <v>-1379707.5</v>
      </c>
    </row>
    <row r="97" spans="1:70" x14ac:dyDescent="0.35">
      <c r="A97" s="3"/>
      <c r="B97" s="27" t="s">
        <v>44</v>
      </c>
      <c r="C97" s="149">
        <v>9474982.2100000009</v>
      </c>
      <c r="D97" s="151">
        <v>6250502.7200000007</v>
      </c>
      <c r="E97" s="151">
        <v>3469151.12</v>
      </c>
      <c r="F97" s="151">
        <v>1987923.04</v>
      </c>
      <c r="G97" s="151">
        <v>1219155.0899999999</v>
      </c>
      <c r="H97" s="151">
        <v>1062656.3700000001</v>
      </c>
      <c r="I97" s="151">
        <v>1101201.5899999999</v>
      </c>
      <c r="J97" s="151">
        <v>1472994.73</v>
      </c>
      <c r="K97" s="151">
        <v>4861085.41</v>
      </c>
      <c r="L97" s="151">
        <v>9520207.1799999997</v>
      </c>
      <c r="M97" s="151">
        <v>10690539.780000001</v>
      </c>
      <c r="N97" s="151">
        <v>10179849.51</v>
      </c>
      <c r="O97" s="311">
        <v>8350610.5600000005</v>
      </c>
      <c r="P97" s="151">
        <v>6571026.5</v>
      </c>
      <c r="Q97" s="151">
        <v>3816220.45</v>
      </c>
      <c r="R97" s="151">
        <v>1530804.79</v>
      </c>
      <c r="S97" s="151">
        <v>1127531.74</v>
      </c>
      <c r="T97" s="241">
        <f>T83+T90</f>
        <v>1043290.0800000001</v>
      </c>
      <c r="U97" s="151">
        <v>1092680.25</v>
      </c>
      <c r="V97" s="151">
        <v>1488845.0899999999</v>
      </c>
      <c r="W97" s="151">
        <v>3881885.98</v>
      </c>
      <c r="X97" s="100">
        <v>8840450.1099999994</v>
      </c>
      <c r="Y97" s="65">
        <v>11871695.379999999</v>
      </c>
      <c r="Z97" s="65">
        <v>12948824.319999998</v>
      </c>
      <c r="AA97" s="241">
        <f>AA83+AA90</f>
        <v>11263367</v>
      </c>
      <c r="AB97" s="241">
        <v>6797667.0200000014</v>
      </c>
      <c r="AC97" s="241">
        <v>4208333.6900000004</v>
      </c>
      <c r="AD97" s="241">
        <f>AD83+AD90</f>
        <v>1806339.9699999997</v>
      </c>
      <c r="AE97" s="241">
        <v>1560608.85</v>
      </c>
      <c r="AF97" s="241">
        <f t="shared" si="40"/>
        <v>1509772.91</v>
      </c>
      <c r="AG97" s="241">
        <v>1600529.31</v>
      </c>
      <c r="AH97" s="241">
        <v>2118356.86</v>
      </c>
      <c r="AI97" s="241">
        <f t="shared" si="41"/>
        <v>5646312.1100000003</v>
      </c>
      <c r="AJ97" s="462">
        <v>10546772.840000002</v>
      </c>
      <c r="AK97" s="241">
        <v>13537454.25</v>
      </c>
      <c r="AL97" s="241">
        <v>15535680.74</v>
      </c>
      <c r="AM97" s="241">
        <v>12375145.639999999</v>
      </c>
      <c r="AN97" s="241">
        <v>9063204.3300000001</v>
      </c>
      <c r="AO97" s="241">
        <v>5612890.2500000009</v>
      </c>
      <c r="AP97" s="241">
        <v>1716729.21</v>
      </c>
      <c r="AQ97" s="241">
        <f t="shared" si="42"/>
        <v>1426630.57</v>
      </c>
      <c r="AR97" s="241">
        <v>4505476.42</v>
      </c>
      <c r="AS97" s="241">
        <v>2730017.88</v>
      </c>
      <c r="AT97" s="241">
        <v>4250176.92</v>
      </c>
      <c r="AU97" s="241">
        <v>7736052.79</v>
      </c>
      <c r="AV97" s="241">
        <v>14087928.630000001</v>
      </c>
      <c r="AW97" s="493"/>
      <c r="AX97" s="208"/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43"/>
        <v>-1124371.6500000004</v>
      </c>
      <c r="BJ97" s="148">
        <f t="shared" si="43"/>
        <v>320523.77999999933</v>
      </c>
      <c r="BK97" s="148">
        <f t="shared" si="43"/>
        <v>347069.33000000007</v>
      </c>
      <c r="BL97" s="148">
        <f t="shared" si="43"/>
        <v>-457118.25</v>
      </c>
      <c r="BM97" s="148">
        <f t="shared" si="43"/>
        <v>-91623.34999999986</v>
      </c>
      <c r="BN97" s="148">
        <f t="shared" si="43"/>
        <v>-19366.290000000037</v>
      </c>
      <c r="BO97" s="148">
        <f t="shared" si="43"/>
        <v>-8521.339999999851</v>
      </c>
      <c r="BP97" s="148">
        <f t="shared" si="43"/>
        <v>15850.35999999987</v>
      </c>
      <c r="BQ97" s="148">
        <f t="shared" si="43"/>
        <v>-979199.43000000017</v>
      </c>
      <c r="BR97" s="162">
        <f t="shared" si="43"/>
        <v>-679757.0700000003</v>
      </c>
    </row>
    <row r="98" spans="1:70" x14ac:dyDescent="0.35">
      <c r="A98" s="3"/>
      <c r="B98" s="27" t="s">
        <v>45</v>
      </c>
      <c r="C98" s="149">
        <v>4820660.8600000003</v>
      </c>
      <c r="D98" s="151">
        <v>5804687.5399999991</v>
      </c>
      <c r="E98" s="151">
        <v>4800871.0999999996</v>
      </c>
      <c r="F98" s="151">
        <v>2493334.1</v>
      </c>
      <c r="G98" s="151">
        <v>1346263.1600000001</v>
      </c>
      <c r="H98" s="151">
        <v>2055374.9899999998</v>
      </c>
      <c r="I98" s="151">
        <v>1718945.24</v>
      </c>
      <c r="J98" s="151">
        <v>1893009.61</v>
      </c>
      <c r="K98" s="151">
        <v>5750201.2700000005</v>
      </c>
      <c r="L98" s="151">
        <v>4430811.42</v>
      </c>
      <c r="M98" s="151">
        <v>10075968.57</v>
      </c>
      <c r="N98" s="151">
        <v>8421946.9800000004</v>
      </c>
      <c r="O98" s="311">
        <v>4795369.8</v>
      </c>
      <c r="P98" s="151">
        <v>6639903.1700000009</v>
      </c>
      <c r="Q98" s="151">
        <v>5294733.4700000007</v>
      </c>
      <c r="R98" s="151">
        <v>1384909.6700000002</v>
      </c>
      <c r="S98" s="151">
        <v>1663024.5699999998</v>
      </c>
      <c r="T98" s="241">
        <f>T84+T91</f>
        <v>2275428.62</v>
      </c>
      <c r="U98" s="151">
        <v>2220529.1500000004</v>
      </c>
      <c r="V98" s="151">
        <v>2205324.42</v>
      </c>
      <c r="W98" s="151">
        <v>2956862.6399999997</v>
      </c>
      <c r="X98" s="100">
        <v>6545726.6600000001</v>
      </c>
      <c r="Y98" s="65">
        <v>6720870.46</v>
      </c>
      <c r="Z98" s="65">
        <v>13071587.629999999</v>
      </c>
      <c r="AA98" s="241">
        <f>AA84+AA91</f>
        <v>4622843</v>
      </c>
      <c r="AB98" s="241">
        <v>6978983.1400000006</v>
      </c>
      <c r="AC98" s="241">
        <v>5279710.08</v>
      </c>
      <c r="AD98" s="241">
        <f>AD84+AD91</f>
        <v>2942169.38</v>
      </c>
      <c r="AE98" s="241">
        <v>2673860.4100000006</v>
      </c>
      <c r="AF98" s="241">
        <f t="shared" si="40"/>
        <v>2845293.5199999996</v>
      </c>
      <c r="AG98" s="241">
        <v>3131927.08</v>
      </c>
      <c r="AH98" s="241">
        <v>3133550.95</v>
      </c>
      <c r="AI98" s="241">
        <f t="shared" si="41"/>
        <v>4467216.8900000006</v>
      </c>
      <c r="AJ98" s="462">
        <v>7939244.7299999995</v>
      </c>
      <c r="AK98" s="241">
        <v>9503921.3300000001</v>
      </c>
      <c r="AL98" s="241">
        <v>11607684.029999999</v>
      </c>
      <c r="AM98" s="241">
        <v>9226159.5999999996</v>
      </c>
      <c r="AN98" s="241">
        <v>7995670.4400000004</v>
      </c>
      <c r="AO98" s="241">
        <v>6408000.25</v>
      </c>
      <c r="AP98" s="241">
        <v>6534965.79</v>
      </c>
      <c r="AQ98" s="241">
        <f t="shared" si="42"/>
        <v>4431064.79</v>
      </c>
      <c r="AR98" s="241">
        <v>2330197.61</v>
      </c>
      <c r="AS98" s="241">
        <v>4470467.5299999993</v>
      </c>
      <c r="AT98" s="241">
        <v>5634119.3099999996</v>
      </c>
      <c r="AU98" s="241">
        <v>44232360.479999997</v>
      </c>
      <c r="AV98" s="241">
        <v>10846331.819999998</v>
      </c>
      <c r="AW98" s="493"/>
      <c r="AX98" s="208"/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43"/>
        <v>-25291.060000000522</v>
      </c>
      <c r="BJ98" s="148">
        <f t="shared" si="43"/>
        <v>835215.63000000175</v>
      </c>
      <c r="BK98" s="148">
        <f t="shared" si="43"/>
        <v>493862.37000000104</v>
      </c>
      <c r="BL98" s="148">
        <f t="shared" si="43"/>
        <v>-1108424.43</v>
      </c>
      <c r="BM98" s="148">
        <f t="shared" si="43"/>
        <v>316761.40999999968</v>
      </c>
      <c r="BN98" s="148">
        <f t="shared" si="43"/>
        <v>220053.63000000035</v>
      </c>
      <c r="BO98" s="148">
        <f t="shared" si="43"/>
        <v>501583.91000000038</v>
      </c>
      <c r="BP98" s="148">
        <f t="shared" si="43"/>
        <v>312314.80999999982</v>
      </c>
      <c r="BQ98" s="148">
        <f t="shared" si="43"/>
        <v>-2793338.6300000008</v>
      </c>
      <c r="BR98" s="162">
        <f t="shared" si="43"/>
        <v>2114915.2400000002</v>
      </c>
    </row>
    <row r="99" spans="1:70" ht="15" thickBot="1" x14ac:dyDescent="0.4">
      <c r="A99" s="3"/>
      <c r="B99" s="29" t="s">
        <v>46</v>
      </c>
      <c r="C99" s="144">
        <v>69470501.410000011</v>
      </c>
      <c r="D99" s="146">
        <v>46603953.710000001</v>
      </c>
      <c r="E99" s="146">
        <v>27383371.329999998</v>
      </c>
      <c r="F99" s="146">
        <v>15210675.610000001</v>
      </c>
      <c r="G99" s="146">
        <v>10006425.600000001</v>
      </c>
      <c r="H99" s="146">
        <v>9481453.5599999987</v>
      </c>
      <c r="I99" s="146">
        <v>9467145.3200000003</v>
      </c>
      <c r="J99" s="146">
        <v>12347669.27</v>
      </c>
      <c r="K99" s="146">
        <v>35213179.710000001</v>
      </c>
      <c r="L99" s="146">
        <v>67579955.650000006</v>
      </c>
      <c r="M99" s="146">
        <v>80616137.25999999</v>
      </c>
      <c r="N99" s="146">
        <v>77152670.660000011</v>
      </c>
      <c r="O99" s="312">
        <v>60971096.419999994</v>
      </c>
      <c r="P99" s="146">
        <v>51177142.199999996</v>
      </c>
      <c r="Q99" s="146">
        <v>35566600.490000002</v>
      </c>
      <c r="R99" s="146">
        <v>13620061.58</v>
      </c>
      <c r="S99" s="146">
        <v>10108583.810000001</v>
      </c>
      <c r="T99" s="336">
        <f>SUM(T94:T98)</f>
        <v>10058490.850000001</v>
      </c>
      <c r="U99" s="146">
        <v>10329891.810000001</v>
      </c>
      <c r="V99" s="146">
        <v>12576967.27</v>
      </c>
      <c r="W99" s="146">
        <v>27346856.790000003</v>
      </c>
      <c r="X99" s="100">
        <v>64807135.349999994</v>
      </c>
      <c r="Y99" s="65">
        <v>86461980.079999983</v>
      </c>
      <c r="Z99" s="65">
        <v>101197977.48999998</v>
      </c>
      <c r="AA99" s="336">
        <f>SUM(AA94:AA98)</f>
        <v>77942664</v>
      </c>
      <c r="AB99" s="336">
        <v>54054881.690000005</v>
      </c>
      <c r="AC99" s="336">
        <v>33793243.969999999</v>
      </c>
      <c r="AD99" s="336">
        <f>SUM(AD94:AD98)</f>
        <v>16699732.969999999</v>
      </c>
      <c r="AE99" s="336">
        <v>13202173</v>
      </c>
      <c r="AF99" s="336">
        <f>SUM(AF94:AF98)</f>
        <v>12791008.149999999</v>
      </c>
      <c r="AG99" s="336">
        <v>13619581.060000001</v>
      </c>
      <c r="AH99" s="336">
        <v>15610132.93</v>
      </c>
      <c r="AI99" s="454">
        <f t="shared" ref="AI99" si="44">SUM(AI94:AI98)</f>
        <v>37847690.129999995</v>
      </c>
      <c r="AJ99" s="462">
        <v>74930628.800000012</v>
      </c>
      <c r="AK99" s="241">
        <v>95973860.239999995</v>
      </c>
      <c r="AL99" s="241">
        <v>115810429.26000001</v>
      </c>
      <c r="AM99" s="241">
        <v>89434231.510000005</v>
      </c>
      <c r="AN99" s="241">
        <v>62910611.169999994</v>
      </c>
      <c r="AO99" s="241">
        <v>41333219.660000004</v>
      </c>
      <c r="AP99" s="241">
        <v>21930630.18</v>
      </c>
      <c r="AQ99" s="336">
        <f t="shared" ref="AQ99" si="45">SUM(AQ94:AQ98)</f>
        <v>18868111.25</v>
      </c>
      <c r="AR99" s="241">
        <v>17059241.09</v>
      </c>
      <c r="AS99" s="241">
        <v>18362512.869999997</v>
      </c>
      <c r="AT99" s="241">
        <v>28051045.750000004</v>
      </c>
      <c r="AU99" s="241">
        <v>82289026.039999992</v>
      </c>
      <c r="AV99" s="241">
        <v>93771653.769999981</v>
      </c>
      <c r="AW99" s="494"/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43"/>
        <v>-8499404.990000017</v>
      </c>
      <c r="BJ99" s="147">
        <f t="shared" si="43"/>
        <v>4573188.4899999946</v>
      </c>
      <c r="BK99" s="147">
        <f t="shared" si="43"/>
        <v>8183229.1600000039</v>
      </c>
      <c r="BL99" s="147">
        <f t="shared" si="43"/>
        <v>-1590614.0300000012</v>
      </c>
      <c r="BM99" s="147">
        <f t="shared" si="43"/>
        <v>102158.20999999903</v>
      </c>
      <c r="BN99" s="147">
        <f t="shared" si="43"/>
        <v>577037.29000000283</v>
      </c>
      <c r="BO99" s="147">
        <f t="shared" si="43"/>
        <v>862746.49000000022</v>
      </c>
      <c r="BP99" s="147">
        <f t="shared" si="43"/>
        <v>229298</v>
      </c>
      <c r="BQ99" s="147">
        <f t="shared" si="43"/>
        <v>-7866322.9199999981</v>
      </c>
      <c r="BR99" s="160">
        <f t="shared" si="43"/>
        <v>-2772820.3000000119</v>
      </c>
    </row>
    <row r="100" spans="1:70" x14ac:dyDescent="0.3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313"/>
      <c r="P100" s="68"/>
      <c r="Q100" s="68"/>
      <c r="R100" s="68"/>
      <c r="S100" s="68"/>
      <c r="T100" s="68"/>
      <c r="U100" s="243"/>
      <c r="V100" s="299"/>
      <c r="W100" s="299"/>
      <c r="X100" s="372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72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35">
      <c r="A101" s="3"/>
      <c r="B101" s="27" t="s">
        <v>41</v>
      </c>
      <c r="C101" s="58">
        <v>44484868.280000001</v>
      </c>
      <c r="D101" s="59">
        <v>40425380.269999988</v>
      </c>
      <c r="E101" s="59">
        <v>28802140.610000007</v>
      </c>
      <c r="F101" s="60">
        <v>17555559.18</v>
      </c>
      <c r="G101" s="59">
        <v>14761448.029999997</v>
      </c>
      <c r="H101" s="59">
        <v>10495130.710000003</v>
      </c>
      <c r="I101" s="59">
        <v>8906080.7599999979</v>
      </c>
      <c r="J101" s="59">
        <v>10591244.240000002</v>
      </c>
      <c r="K101" s="59">
        <v>12495341.380000003</v>
      </c>
      <c r="L101" s="59">
        <v>29524618.040000003</v>
      </c>
      <c r="M101" s="59">
        <v>42207047.250000015</v>
      </c>
      <c r="N101" s="215">
        <v>41700462.549999997</v>
      </c>
      <c r="O101" s="219">
        <v>43319244.849999994</v>
      </c>
      <c r="P101" s="59">
        <v>36103242</v>
      </c>
      <c r="Q101" s="59">
        <v>30082879</v>
      </c>
      <c r="R101" s="59">
        <v>20818521</v>
      </c>
      <c r="S101" s="59">
        <v>12940797</v>
      </c>
      <c r="T101" s="59">
        <v>9715151.3300000001</v>
      </c>
      <c r="U101" s="215">
        <v>8714160</v>
      </c>
      <c r="V101" s="65">
        <v>9606843</v>
      </c>
      <c r="W101" s="65">
        <v>10937883</v>
      </c>
      <c r="X101" s="100">
        <v>25129379</v>
      </c>
      <c r="Y101" s="65">
        <v>41857260</v>
      </c>
      <c r="Z101" s="65">
        <v>46708070</v>
      </c>
      <c r="AA101" s="65">
        <v>59589717</v>
      </c>
      <c r="AB101" s="65">
        <v>44337055</v>
      </c>
      <c r="AC101" s="65">
        <v>29476482</v>
      </c>
      <c r="AD101" s="65">
        <v>21310138</v>
      </c>
      <c r="AE101" s="65">
        <v>15798981.67</v>
      </c>
      <c r="AF101" s="65">
        <v>13661348.689999999</v>
      </c>
      <c r="AG101" s="65">
        <v>12518009.380000001</v>
      </c>
      <c r="AH101" s="65">
        <v>12429609.359999999</v>
      </c>
      <c r="AI101" s="65">
        <v>20649262.640000001</v>
      </c>
      <c r="AJ101" s="100">
        <v>33578047.5</v>
      </c>
      <c r="AK101" s="65">
        <v>48033936.629999995</v>
      </c>
      <c r="AL101" s="65">
        <v>52980876.380000003</v>
      </c>
      <c r="AM101" s="65">
        <v>63367781.439999998</v>
      </c>
      <c r="AN101" s="65">
        <v>46853810.25</v>
      </c>
      <c r="AO101" s="65">
        <v>35490782.840000004</v>
      </c>
      <c r="AP101" s="65">
        <v>26801709.609999999</v>
      </c>
      <c r="AQ101" s="65">
        <v>19724070</v>
      </c>
      <c r="AR101" s="65">
        <v>17140295.239999998</v>
      </c>
      <c r="AS101" s="65">
        <v>13727518.390000001</v>
      </c>
      <c r="AT101" s="65">
        <v>16646366.98</v>
      </c>
      <c r="AU101" s="65">
        <v>20820170.399999999</v>
      </c>
      <c r="AV101" s="65">
        <v>35505886.409999996</v>
      </c>
      <c r="AW101" s="492"/>
      <c r="AX101" s="198"/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46">O101-C101</f>
        <v>-1165623.4300000072</v>
      </c>
      <c r="BJ101" s="60">
        <f t="shared" si="46"/>
        <v>-4322138.2699999884</v>
      </c>
      <c r="BK101" s="60">
        <f t="shared" si="46"/>
        <v>1280738.3899999931</v>
      </c>
      <c r="BL101" s="60">
        <f t="shared" si="46"/>
        <v>3262961.8200000003</v>
      </c>
      <c r="BM101" s="60">
        <f t="shared" si="46"/>
        <v>-1820651.0299999975</v>
      </c>
      <c r="BN101" s="60">
        <f t="shared" si="46"/>
        <v>-779979.38000000268</v>
      </c>
      <c r="BO101" s="60">
        <f t="shared" si="46"/>
        <v>-191920.75999999791</v>
      </c>
      <c r="BP101" s="60">
        <f t="shared" si="46"/>
        <v>-984401.24000000209</v>
      </c>
      <c r="BQ101" s="60">
        <f t="shared" si="46"/>
        <v>-1557458.3800000027</v>
      </c>
      <c r="BR101" s="100">
        <f t="shared" si="46"/>
        <v>-4395239.0400000028</v>
      </c>
    </row>
    <row r="102" spans="1:70" x14ac:dyDescent="0.35">
      <c r="A102" s="3"/>
      <c r="B102" s="27" t="s">
        <v>63</v>
      </c>
      <c r="C102" s="58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215"/>
      <c r="O102" s="219"/>
      <c r="P102" s="59"/>
      <c r="Q102" s="59"/>
      <c r="R102" s="59"/>
      <c r="S102" s="59"/>
      <c r="T102" s="59"/>
      <c r="U102" s="215"/>
      <c r="V102" s="65"/>
      <c r="W102" s="65"/>
      <c r="X102" s="100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100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46"/>
        <v>0</v>
      </c>
      <c r="BJ102" s="60">
        <f t="shared" si="46"/>
        <v>0</v>
      </c>
      <c r="BK102" s="60">
        <f t="shared" si="46"/>
        <v>0</v>
      </c>
      <c r="BL102" s="60">
        <f t="shared" si="46"/>
        <v>0</v>
      </c>
      <c r="BM102" s="60">
        <f t="shared" si="46"/>
        <v>0</v>
      </c>
      <c r="BN102" s="60">
        <f t="shared" si="46"/>
        <v>0</v>
      </c>
      <c r="BO102" s="60">
        <f t="shared" si="46"/>
        <v>0</v>
      </c>
      <c r="BP102" s="60">
        <f t="shared" si="46"/>
        <v>0</v>
      </c>
      <c r="BQ102" s="60">
        <f t="shared" si="46"/>
        <v>0</v>
      </c>
      <c r="BR102" s="100">
        <f t="shared" si="46"/>
        <v>0</v>
      </c>
    </row>
    <row r="103" spans="1:70" x14ac:dyDescent="0.35">
      <c r="A103" s="3"/>
      <c r="B103" s="27" t="s">
        <v>57</v>
      </c>
      <c r="C103" s="58">
        <v>26929588.809999995</v>
      </c>
      <c r="D103" s="59">
        <v>23807490.729999997</v>
      </c>
      <c r="E103" s="59">
        <v>16679453.560000001</v>
      </c>
      <c r="F103" s="60">
        <v>8728870.5500000007</v>
      </c>
      <c r="G103" s="59">
        <v>5968819.7500000009</v>
      </c>
      <c r="H103" s="59">
        <v>4649119.2299999995</v>
      </c>
      <c r="I103" s="59">
        <v>4065366.669999999</v>
      </c>
      <c r="J103" s="59">
        <v>4289534.5900000008</v>
      </c>
      <c r="K103" s="59">
        <v>4979951.1000000006</v>
      </c>
      <c r="L103" s="59">
        <v>15060351.700000003</v>
      </c>
      <c r="M103" s="59">
        <v>25263921.080000002</v>
      </c>
      <c r="N103" s="215">
        <v>25579129.630000003</v>
      </c>
      <c r="O103" s="219">
        <v>23992370.200000003</v>
      </c>
      <c r="P103" s="59">
        <v>20497065</v>
      </c>
      <c r="Q103" s="59">
        <v>16360467</v>
      </c>
      <c r="R103" s="59">
        <v>11469027</v>
      </c>
      <c r="S103" s="59">
        <v>6379135</v>
      </c>
      <c r="T103" s="59">
        <v>4468786.79</v>
      </c>
      <c r="U103" s="215">
        <v>4675209</v>
      </c>
      <c r="V103" s="65">
        <v>4680612</v>
      </c>
      <c r="W103" s="65">
        <v>5289963</v>
      </c>
      <c r="X103" s="100">
        <v>12096456</v>
      </c>
      <c r="Y103" s="65">
        <v>20898187</v>
      </c>
      <c r="Z103" s="65">
        <v>27326004</v>
      </c>
      <c r="AA103" s="65">
        <v>34819074</v>
      </c>
      <c r="AB103" s="65">
        <v>26455967</v>
      </c>
      <c r="AC103" s="65">
        <v>23014859</v>
      </c>
      <c r="AD103" s="65">
        <v>14191381</v>
      </c>
      <c r="AE103" s="65">
        <v>6693014</v>
      </c>
      <c r="AF103" s="65">
        <v>5787382.2600000007</v>
      </c>
      <c r="AG103" s="65">
        <v>4955484.2</v>
      </c>
      <c r="AH103" s="65">
        <v>6080775.3100000005</v>
      </c>
      <c r="AI103" s="65">
        <v>6640234.6200000001</v>
      </c>
      <c r="AJ103" s="100">
        <v>17032370.860000003</v>
      </c>
      <c r="AK103" s="65">
        <v>20192217.27</v>
      </c>
      <c r="AL103" s="65">
        <v>30655655.300000001</v>
      </c>
      <c r="AM103" s="65">
        <v>40174271.340000004</v>
      </c>
      <c r="AN103" s="65">
        <v>31601317.329999998</v>
      </c>
      <c r="AO103" s="65">
        <v>22259767.350000001</v>
      </c>
      <c r="AP103" s="65">
        <v>14896831.619999999</v>
      </c>
      <c r="AQ103" s="65">
        <v>8893098</v>
      </c>
      <c r="AR103" s="65">
        <v>8158275.71</v>
      </c>
      <c r="AS103" s="65">
        <v>6381888.9500000002</v>
      </c>
      <c r="AT103" s="65">
        <v>7178986.8600000003</v>
      </c>
      <c r="AU103" s="65">
        <v>10788676.710000001</v>
      </c>
      <c r="AV103" s="65">
        <v>21895313.449999999</v>
      </c>
      <c r="AW103" s="492"/>
      <c r="AX103" s="198"/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46"/>
        <v>-2937218.609999992</v>
      </c>
      <c r="BJ103" s="60">
        <f t="shared" si="46"/>
        <v>-3310425.7299999967</v>
      </c>
      <c r="BK103" s="60">
        <f t="shared" si="46"/>
        <v>-318986.56000000052</v>
      </c>
      <c r="BL103" s="60">
        <f t="shared" si="46"/>
        <v>2740156.4499999993</v>
      </c>
      <c r="BM103" s="60">
        <f t="shared" si="46"/>
        <v>410315.24999999907</v>
      </c>
      <c r="BN103" s="60">
        <f t="shared" si="46"/>
        <v>-180332.43999999948</v>
      </c>
      <c r="BO103" s="60">
        <f t="shared" si="46"/>
        <v>609842.33000000101</v>
      </c>
      <c r="BP103" s="60">
        <f t="shared" si="46"/>
        <v>391077.40999999922</v>
      </c>
      <c r="BQ103" s="60">
        <f t="shared" si="46"/>
        <v>310011.89999999944</v>
      </c>
      <c r="BR103" s="100">
        <f t="shared" si="46"/>
        <v>-2963895.700000003</v>
      </c>
    </row>
    <row r="104" spans="1:70" x14ac:dyDescent="0.35">
      <c r="A104" s="3"/>
      <c r="B104" s="27" t="s">
        <v>61</v>
      </c>
      <c r="C104" s="58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215"/>
      <c r="O104" s="219"/>
      <c r="P104" s="59"/>
      <c r="Q104" s="59"/>
      <c r="R104" s="59"/>
      <c r="S104" s="59"/>
      <c r="T104" s="59"/>
      <c r="U104" s="215"/>
      <c r="V104" s="65"/>
      <c r="W104" s="65"/>
      <c r="X104" s="100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100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46"/>
        <v>0</v>
      </c>
      <c r="BJ104" s="60">
        <f t="shared" si="46"/>
        <v>0</v>
      </c>
      <c r="BK104" s="60">
        <f t="shared" si="46"/>
        <v>0</v>
      </c>
      <c r="BL104" s="60">
        <f t="shared" si="46"/>
        <v>0</v>
      </c>
      <c r="BM104" s="60">
        <f t="shared" si="46"/>
        <v>0</v>
      </c>
      <c r="BN104" s="60">
        <f t="shared" si="46"/>
        <v>0</v>
      </c>
      <c r="BO104" s="60">
        <f t="shared" si="46"/>
        <v>0</v>
      </c>
      <c r="BP104" s="60">
        <f t="shared" si="46"/>
        <v>0</v>
      </c>
      <c r="BQ104" s="60">
        <f t="shared" si="46"/>
        <v>0</v>
      </c>
      <c r="BR104" s="100">
        <f t="shared" si="46"/>
        <v>0</v>
      </c>
    </row>
    <row r="105" spans="1:70" x14ac:dyDescent="0.35">
      <c r="A105" s="3"/>
      <c r="B105" s="27" t="s">
        <v>62</v>
      </c>
      <c r="C105" s="58"/>
      <c r="D105" s="59"/>
      <c r="E105" s="59"/>
      <c r="F105" s="60"/>
      <c r="G105" s="59"/>
      <c r="H105" s="59"/>
      <c r="I105" s="59"/>
      <c r="J105" s="59"/>
      <c r="K105" s="59"/>
      <c r="L105" s="59"/>
      <c r="M105" s="59"/>
      <c r="N105" s="215"/>
      <c r="O105" s="219"/>
      <c r="P105" s="59"/>
      <c r="Q105" s="59"/>
      <c r="R105" s="59"/>
      <c r="S105" s="59"/>
      <c r="T105" s="59"/>
      <c r="U105" s="215"/>
      <c r="V105" s="65"/>
      <c r="W105" s="65"/>
      <c r="X105" s="100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100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492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46"/>
        <v>0</v>
      </c>
      <c r="BJ105" s="60">
        <f t="shared" si="46"/>
        <v>0</v>
      </c>
      <c r="BK105" s="60">
        <f t="shared" si="46"/>
        <v>0</v>
      </c>
      <c r="BL105" s="60">
        <f t="shared" si="46"/>
        <v>0</v>
      </c>
      <c r="BM105" s="60">
        <f t="shared" si="46"/>
        <v>0</v>
      </c>
      <c r="BN105" s="60">
        <f t="shared" si="46"/>
        <v>0</v>
      </c>
      <c r="BO105" s="60">
        <f t="shared" si="46"/>
        <v>0</v>
      </c>
      <c r="BP105" s="60">
        <f t="shared" si="46"/>
        <v>0</v>
      </c>
      <c r="BQ105" s="60">
        <f t="shared" si="46"/>
        <v>0</v>
      </c>
      <c r="BR105" s="100">
        <f t="shared" si="46"/>
        <v>0</v>
      </c>
    </row>
    <row r="106" spans="1:70" x14ac:dyDescent="0.35">
      <c r="A106" s="3"/>
      <c r="B106" s="27" t="s">
        <v>46</v>
      </c>
      <c r="C106" s="71">
        <v>71414457.090000004</v>
      </c>
      <c r="D106" s="54">
        <v>64232870.999999985</v>
      </c>
      <c r="E106" s="72">
        <v>45481594.170000009</v>
      </c>
      <c r="F106" s="72">
        <v>26284429.73</v>
      </c>
      <c r="G106" s="54">
        <v>20730267.779999997</v>
      </c>
      <c r="H106" s="72">
        <v>15144249.940000001</v>
      </c>
      <c r="I106" s="72">
        <v>12971447.429999996</v>
      </c>
      <c r="J106" s="72">
        <v>14880778.830000002</v>
      </c>
      <c r="K106" s="72">
        <v>17475292.480000004</v>
      </c>
      <c r="L106" s="54">
        <v>44584969.74000001</v>
      </c>
      <c r="M106" s="54">
        <v>67470968.330000013</v>
      </c>
      <c r="N106" s="65">
        <v>67279592.180000007</v>
      </c>
      <c r="O106" s="249">
        <v>67311615.049999997</v>
      </c>
      <c r="P106" s="65">
        <v>56600307</v>
      </c>
      <c r="Q106" s="72">
        <f>Q101+Q103</f>
        <v>46443346</v>
      </c>
      <c r="R106" s="72">
        <f>R101+R103</f>
        <v>32287548</v>
      </c>
      <c r="S106" s="72">
        <f>S101+S103</f>
        <v>19319932</v>
      </c>
      <c r="T106" s="72">
        <f>T101+T103</f>
        <v>14183938.120000001</v>
      </c>
      <c r="U106" s="65">
        <f t="shared" ref="U106:AV106" si="47">SUM(U101:U105)</f>
        <v>13389369</v>
      </c>
      <c r="V106" s="65">
        <f t="shared" si="47"/>
        <v>14287455</v>
      </c>
      <c r="W106" s="65">
        <f t="shared" si="47"/>
        <v>16227846</v>
      </c>
      <c r="X106" s="100">
        <f t="shared" si="47"/>
        <v>37225835</v>
      </c>
      <c r="Y106" s="249">
        <f t="shared" si="47"/>
        <v>62755447</v>
      </c>
      <c r="Z106" s="72">
        <f t="shared" si="47"/>
        <v>74034074</v>
      </c>
      <c r="AA106" s="72">
        <f t="shared" si="47"/>
        <v>94408791</v>
      </c>
      <c r="AB106" s="72">
        <f t="shared" si="47"/>
        <v>70793022</v>
      </c>
      <c r="AC106" s="72">
        <f t="shared" si="47"/>
        <v>52491341</v>
      </c>
      <c r="AD106" s="72">
        <f t="shared" si="47"/>
        <v>35501519</v>
      </c>
      <c r="AE106" s="72">
        <f t="shared" si="47"/>
        <v>22491995.670000002</v>
      </c>
      <c r="AF106" s="72">
        <f t="shared" si="47"/>
        <v>19448730.949999999</v>
      </c>
      <c r="AG106" s="72">
        <f t="shared" si="47"/>
        <v>17473493.580000002</v>
      </c>
      <c r="AH106" s="72">
        <f t="shared" si="47"/>
        <v>18510384.670000002</v>
      </c>
      <c r="AI106" s="72">
        <f t="shared" si="47"/>
        <v>27289497.260000002</v>
      </c>
      <c r="AJ106" s="408">
        <f t="shared" si="47"/>
        <v>50610418.359999999</v>
      </c>
      <c r="AK106" s="72">
        <f t="shared" si="47"/>
        <v>68226153.899999991</v>
      </c>
      <c r="AL106" s="72">
        <f t="shared" si="47"/>
        <v>83636531.680000007</v>
      </c>
      <c r="AM106" s="72">
        <f t="shared" si="47"/>
        <v>103542052.78</v>
      </c>
      <c r="AN106" s="72">
        <f t="shared" si="47"/>
        <v>78455127.579999998</v>
      </c>
      <c r="AO106" s="72">
        <f t="shared" si="47"/>
        <v>57750550.190000005</v>
      </c>
      <c r="AP106" s="72">
        <f t="shared" si="47"/>
        <v>41698541.229999997</v>
      </c>
      <c r="AQ106" s="72">
        <f t="shared" si="47"/>
        <v>28617168</v>
      </c>
      <c r="AR106" s="72">
        <f t="shared" si="47"/>
        <v>25298570.949999999</v>
      </c>
      <c r="AS106" s="72">
        <f t="shared" si="47"/>
        <v>20109407.34</v>
      </c>
      <c r="AT106" s="72">
        <f t="shared" si="47"/>
        <v>23825353.84</v>
      </c>
      <c r="AU106" s="72">
        <f t="shared" si="47"/>
        <v>31608847.109999999</v>
      </c>
      <c r="AV106" s="72">
        <f t="shared" si="47"/>
        <v>57401199.859999999</v>
      </c>
      <c r="AW106" s="493"/>
      <c r="AX106" s="208"/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46"/>
        <v>-4102842.0400000066</v>
      </c>
      <c r="BJ106" s="54">
        <f t="shared" si="46"/>
        <v>-7632563.9999999851</v>
      </c>
      <c r="BK106" s="53">
        <f t="shared" si="46"/>
        <v>961751.82999999076</v>
      </c>
      <c r="BL106" s="53">
        <f t="shared" si="46"/>
        <v>6003118.2699999996</v>
      </c>
      <c r="BM106" s="53">
        <f t="shared" si="46"/>
        <v>-1410335.7799999975</v>
      </c>
      <c r="BN106" s="53">
        <f t="shared" si="46"/>
        <v>-960311.8200000003</v>
      </c>
      <c r="BO106" s="53">
        <f t="shared" si="46"/>
        <v>417921.57000000402</v>
      </c>
      <c r="BP106" s="53">
        <f t="shared" si="46"/>
        <v>-593323.83000000194</v>
      </c>
      <c r="BQ106" s="53">
        <f t="shared" si="46"/>
        <v>-1247446.4800000042</v>
      </c>
      <c r="BR106" s="101">
        <f t="shared" si="46"/>
        <v>-7359134.7400000095</v>
      </c>
    </row>
    <row r="107" spans="1:70" x14ac:dyDescent="0.3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74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73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35">
      <c r="A108" s="3"/>
      <c r="B108" s="27" t="s">
        <v>41</v>
      </c>
      <c r="C108" s="78">
        <v>215065</v>
      </c>
      <c r="D108" s="79">
        <v>218532</v>
      </c>
      <c r="E108" s="79">
        <v>217988</v>
      </c>
      <c r="F108" s="80">
        <v>202722</v>
      </c>
      <c r="G108" s="79">
        <v>209583</v>
      </c>
      <c r="H108" s="79">
        <v>199542</v>
      </c>
      <c r="I108" s="79">
        <v>193778</v>
      </c>
      <c r="J108" s="79">
        <v>206906</v>
      </c>
      <c r="K108" s="79">
        <v>193580</v>
      </c>
      <c r="L108" s="79">
        <v>209634</v>
      </c>
      <c r="M108" s="79">
        <v>216927</v>
      </c>
      <c r="N108" s="245">
        <v>207717</v>
      </c>
      <c r="O108" s="251">
        <v>214755</v>
      </c>
      <c r="P108" s="79">
        <v>217969</v>
      </c>
      <c r="Q108" s="79">
        <v>213839</v>
      </c>
      <c r="R108" s="79">
        <v>219118</v>
      </c>
      <c r="S108" s="79">
        <v>210133</v>
      </c>
      <c r="T108" s="79">
        <v>201247</v>
      </c>
      <c r="U108" s="245">
        <v>202460</v>
      </c>
      <c r="V108" s="301">
        <v>204659</v>
      </c>
      <c r="W108" s="301">
        <v>186365</v>
      </c>
      <c r="X108" s="273">
        <v>208451</v>
      </c>
      <c r="Y108" s="301">
        <v>212834</v>
      </c>
      <c r="Z108" s="301">
        <v>208229</v>
      </c>
      <c r="AA108" s="301">
        <v>228776</v>
      </c>
      <c r="AB108" s="301">
        <v>219296</v>
      </c>
      <c r="AC108" s="301">
        <v>208133</v>
      </c>
      <c r="AD108" s="301">
        <v>218025</v>
      </c>
      <c r="AE108" s="301">
        <v>216008</v>
      </c>
      <c r="AF108" s="301">
        <v>212544</v>
      </c>
      <c r="AG108" s="301">
        <v>209321</v>
      </c>
      <c r="AH108" s="301">
        <v>208837</v>
      </c>
      <c r="AI108" s="301">
        <v>216404</v>
      </c>
      <c r="AJ108" s="273">
        <v>216637</v>
      </c>
      <c r="AK108" s="301">
        <v>217392</v>
      </c>
      <c r="AL108" s="301">
        <v>204320</v>
      </c>
      <c r="AM108" s="301">
        <v>226236</v>
      </c>
      <c r="AN108" s="301">
        <v>219488</v>
      </c>
      <c r="AO108" s="301">
        <v>220596</v>
      </c>
      <c r="AP108" s="301">
        <v>220878</v>
      </c>
      <c r="AQ108" s="301">
        <v>209600</v>
      </c>
      <c r="AR108" s="301">
        <v>218503</v>
      </c>
      <c r="AS108" s="301">
        <v>209402</v>
      </c>
      <c r="AT108" s="301">
        <v>211955</v>
      </c>
      <c r="AU108" s="301">
        <v>201967</v>
      </c>
      <c r="AV108" s="301">
        <v>212672</v>
      </c>
      <c r="AW108" s="497"/>
      <c r="AX108" s="434"/>
      <c r="AY108" s="434"/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48">O108-C108</f>
        <v>-310</v>
      </c>
      <c r="BJ108" s="80">
        <f t="shared" si="48"/>
        <v>-563</v>
      </c>
      <c r="BK108" s="80">
        <f t="shared" si="48"/>
        <v>-4149</v>
      </c>
      <c r="BL108" s="80">
        <f t="shared" si="48"/>
        <v>16396</v>
      </c>
      <c r="BM108" s="80">
        <f t="shared" si="48"/>
        <v>550</v>
      </c>
      <c r="BN108" s="80">
        <f t="shared" si="48"/>
        <v>1705</v>
      </c>
      <c r="BO108" s="80">
        <f t="shared" si="48"/>
        <v>8682</v>
      </c>
      <c r="BP108" s="80">
        <f t="shared" si="48"/>
        <v>-2247</v>
      </c>
      <c r="BQ108" s="80">
        <f t="shared" si="48"/>
        <v>-7215</v>
      </c>
      <c r="BR108" s="273">
        <f t="shared" si="48"/>
        <v>-1183</v>
      </c>
    </row>
    <row r="109" spans="1:70" x14ac:dyDescent="0.35">
      <c r="A109" s="3"/>
      <c r="B109" s="27" t="s">
        <v>63</v>
      </c>
      <c r="C109" s="78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245"/>
      <c r="O109" s="251"/>
      <c r="P109" s="79"/>
      <c r="Q109" s="79"/>
      <c r="R109" s="79"/>
      <c r="S109" s="79"/>
      <c r="T109" s="79"/>
      <c r="U109" s="245"/>
      <c r="V109" s="301"/>
      <c r="W109" s="301"/>
      <c r="X109" s="273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273"/>
      <c r="AK109" s="30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48"/>
        <v>0</v>
      </c>
      <c r="BJ109" s="80">
        <f t="shared" si="48"/>
        <v>0</v>
      </c>
      <c r="BK109" s="80">
        <f t="shared" si="48"/>
        <v>0</v>
      </c>
      <c r="BL109" s="80">
        <f t="shared" si="48"/>
        <v>0</v>
      </c>
      <c r="BM109" s="80">
        <f t="shared" si="48"/>
        <v>0</v>
      </c>
      <c r="BN109" s="80">
        <f t="shared" si="48"/>
        <v>0</v>
      </c>
      <c r="BO109" s="80">
        <f t="shared" si="48"/>
        <v>0</v>
      </c>
      <c r="BP109" s="80">
        <f t="shared" si="48"/>
        <v>0</v>
      </c>
      <c r="BQ109" s="80">
        <f t="shared" si="48"/>
        <v>0</v>
      </c>
      <c r="BR109" s="273">
        <f t="shared" si="48"/>
        <v>0</v>
      </c>
    </row>
    <row r="110" spans="1:70" x14ac:dyDescent="0.35">
      <c r="A110" s="3"/>
      <c r="B110" s="27" t="s">
        <v>57</v>
      </c>
      <c r="C110" s="78">
        <v>26339</v>
      </c>
      <c r="D110" s="79">
        <v>26362</v>
      </c>
      <c r="E110" s="79">
        <v>26194</v>
      </c>
      <c r="F110" s="80">
        <v>25413</v>
      </c>
      <c r="G110" s="79">
        <v>25237</v>
      </c>
      <c r="H110" s="79">
        <v>24833</v>
      </c>
      <c r="I110" s="79">
        <v>24332</v>
      </c>
      <c r="J110" s="79">
        <v>25409</v>
      </c>
      <c r="K110" s="79">
        <v>25232</v>
      </c>
      <c r="L110" s="79">
        <v>25866</v>
      </c>
      <c r="M110" s="79">
        <v>26373</v>
      </c>
      <c r="N110" s="245">
        <v>25905</v>
      </c>
      <c r="O110" s="251">
        <v>25582</v>
      </c>
      <c r="P110" s="79">
        <v>25235</v>
      </c>
      <c r="Q110" s="79">
        <v>24817</v>
      </c>
      <c r="R110" s="79">
        <v>24724</v>
      </c>
      <c r="S110" s="79">
        <v>23477</v>
      </c>
      <c r="T110" s="79">
        <v>22753</v>
      </c>
      <c r="U110" s="245">
        <v>23352</v>
      </c>
      <c r="V110" s="301">
        <v>23940</v>
      </c>
      <c r="W110" s="301">
        <v>24380</v>
      </c>
      <c r="X110" s="273">
        <v>25086</v>
      </c>
      <c r="Y110" s="301">
        <v>25532</v>
      </c>
      <c r="Z110" s="301">
        <v>25060</v>
      </c>
      <c r="AA110" s="301">
        <v>26263</v>
      </c>
      <c r="AB110" s="301">
        <v>25684</v>
      </c>
      <c r="AC110" s="301">
        <v>25063</v>
      </c>
      <c r="AD110" s="301">
        <v>24997</v>
      </c>
      <c r="AE110" s="301">
        <v>24021</v>
      </c>
      <c r="AF110" s="301">
        <v>23801</v>
      </c>
      <c r="AG110" s="301">
        <v>23094</v>
      </c>
      <c r="AH110" s="301">
        <v>23731</v>
      </c>
      <c r="AI110" s="301">
        <v>24303</v>
      </c>
      <c r="AJ110" s="273">
        <v>26123</v>
      </c>
      <c r="AK110" s="301">
        <v>25422</v>
      </c>
      <c r="AL110" s="301">
        <v>25823</v>
      </c>
      <c r="AM110" s="301">
        <v>26480</v>
      </c>
      <c r="AN110" s="301">
        <v>26278</v>
      </c>
      <c r="AO110" s="301">
        <v>25854</v>
      </c>
      <c r="AP110" s="301">
        <v>25550</v>
      </c>
      <c r="AQ110" s="301">
        <v>24360</v>
      </c>
      <c r="AR110" s="301">
        <v>25152</v>
      </c>
      <c r="AS110" s="301">
        <v>24622</v>
      </c>
      <c r="AT110" s="301">
        <v>24751</v>
      </c>
      <c r="AU110" s="301">
        <v>25274</v>
      </c>
      <c r="AV110" s="301">
        <v>25911</v>
      </c>
      <c r="AW110" s="497"/>
      <c r="AX110" s="434"/>
      <c r="AY110" s="434"/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48"/>
        <v>-757</v>
      </c>
      <c r="BJ110" s="80">
        <f t="shared" si="48"/>
        <v>-1127</v>
      </c>
      <c r="BK110" s="80">
        <f t="shared" si="48"/>
        <v>-1377</v>
      </c>
      <c r="BL110" s="80">
        <f t="shared" si="48"/>
        <v>-689</v>
      </c>
      <c r="BM110" s="80">
        <f t="shared" si="48"/>
        <v>-1760</v>
      </c>
      <c r="BN110" s="80">
        <f t="shared" si="48"/>
        <v>-2080</v>
      </c>
      <c r="BO110" s="80">
        <f t="shared" si="48"/>
        <v>-980</v>
      </c>
      <c r="BP110" s="80">
        <f t="shared" si="48"/>
        <v>-1469</v>
      </c>
      <c r="BQ110" s="80">
        <f t="shared" si="48"/>
        <v>-852</v>
      </c>
      <c r="BR110" s="273">
        <f t="shared" si="48"/>
        <v>-780</v>
      </c>
    </row>
    <row r="111" spans="1:70" x14ac:dyDescent="0.35">
      <c r="A111" s="3"/>
      <c r="B111" s="27" t="s">
        <v>61</v>
      </c>
      <c r="C111" s="78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245"/>
      <c r="O111" s="251"/>
      <c r="P111" s="79"/>
      <c r="Q111" s="79"/>
      <c r="R111" s="79"/>
      <c r="S111" s="79"/>
      <c r="T111" s="79"/>
      <c r="U111" s="245"/>
      <c r="V111" s="301"/>
      <c r="W111" s="301"/>
      <c r="X111" s="273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273"/>
      <c r="AK111" s="30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48"/>
        <v>0</v>
      </c>
      <c r="BJ111" s="80">
        <f t="shared" si="48"/>
        <v>0</v>
      </c>
      <c r="BK111" s="80">
        <f t="shared" si="48"/>
        <v>0</v>
      </c>
      <c r="BL111" s="80">
        <f t="shared" si="48"/>
        <v>0</v>
      </c>
      <c r="BM111" s="80">
        <f t="shared" si="48"/>
        <v>0</v>
      </c>
      <c r="BN111" s="80">
        <f t="shared" si="48"/>
        <v>0</v>
      </c>
      <c r="BO111" s="80">
        <f t="shared" si="48"/>
        <v>0</v>
      </c>
      <c r="BP111" s="80">
        <f t="shared" si="48"/>
        <v>0</v>
      </c>
      <c r="BQ111" s="80">
        <f t="shared" si="48"/>
        <v>0</v>
      </c>
      <c r="BR111" s="273">
        <f t="shared" si="48"/>
        <v>0</v>
      </c>
    </row>
    <row r="112" spans="1:70" x14ac:dyDescent="0.35">
      <c r="A112" s="3"/>
      <c r="B112" s="27" t="s">
        <v>62</v>
      </c>
      <c r="C112" s="78"/>
      <c r="D112" s="79"/>
      <c r="E112" s="79"/>
      <c r="F112" s="80"/>
      <c r="G112" s="79"/>
      <c r="H112" s="79"/>
      <c r="I112" s="79"/>
      <c r="J112" s="79"/>
      <c r="K112" s="79"/>
      <c r="L112" s="79"/>
      <c r="M112" s="79"/>
      <c r="N112" s="245"/>
      <c r="O112" s="251"/>
      <c r="P112" s="79"/>
      <c r="Q112" s="79"/>
      <c r="R112" s="79"/>
      <c r="S112" s="79"/>
      <c r="T112" s="79"/>
      <c r="U112" s="245"/>
      <c r="V112" s="301"/>
      <c r="W112" s="301"/>
      <c r="X112" s="273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273"/>
      <c r="AK112" s="301"/>
      <c r="AL112" s="301"/>
      <c r="AM112" s="301"/>
      <c r="AN112" s="301"/>
      <c r="AO112" s="301"/>
      <c r="AP112" s="301"/>
      <c r="AQ112" s="301"/>
      <c r="AR112" s="301"/>
      <c r="AS112" s="301"/>
      <c r="AT112" s="301"/>
      <c r="AU112" s="301"/>
      <c r="AV112" s="301"/>
      <c r="AW112" s="497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48"/>
        <v>0</v>
      </c>
      <c r="BJ112" s="80">
        <f t="shared" si="48"/>
        <v>0</v>
      </c>
      <c r="BK112" s="80">
        <f t="shared" si="48"/>
        <v>0</v>
      </c>
      <c r="BL112" s="80">
        <f t="shared" si="48"/>
        <v>0</v>
      </c>
      <c r="BM112" s="80">
        <f t="shared" si="48"/>
        <v>0</v>
      </c>
      <c r="BN112" s="80">
        <f t="shared" si="48"/>
        <v>0</v>
      </c>
      <c r="BO112" s="80">
        <f t="shared" si="48"/>
        <v>0</v>
      </c>
      <c r="BP112" s="80">
        <f t="shared" si="48"/>
        <v>0</v>
      </c>
      <c r="BQ112" s="80">
        <f t="shared" si="48"/>
        <v>0</v>
      </c>
      <c r="BR112" s="273">
        <f t="shared" si="48"/>
        <v>0</v>
      </c>
    </row>
    <row r="113" spans="1:70" ht="15" thickBot="1" x14ac:dyDescent="0.4">
      <c r="A113" s="3"/>
      <c r="B113" s="29" t="s">
        <v>46</v>
      </c>
      <c r="C113" s="81">
        <v>241404</v>
      </c>
      <c r="D113" s="43">
        <v>244894</v>
      </c>
      <c r="E113" s="43">
        <v>244182</v>
      </c>
      <c r="F113" s="43">
        <v>228135</v>
      </c>
      <c r="G113" s="43">
        <v>234820</v>
      </c>
      <c r="H113" s="43">
        <v>224375</v>
      </c>
      <c r="I113" s="43">
        <v>218110</v>
      </c>
      <c r="J113" s="43">
        <v>232315</v>
      </c>
      <c r="K113" s="43">
        <v>218812</v>
      </c>
      <c r="L113" s="43">
        <v>235500</v>
      </c>
      <c r="M113" s="43">
        <v>243300</v>
      </c>
      <c r="N113" s="246">
        <v>233622</v>
      </c>
      <c r="O113" s="252">
        <v>240337</v>
      </c>
      <c r="P113" s="43">
        <v>243204</v>
      </c>
      <c r="Q113" s="43">
        <f>Q108+Q110</f>
        <v>238656</v>
      </c>
      <c r="R113" s="43">
        <f>R108+R110</f>
        <v>243842</v>
      </c>
      <c r="S113" s="43">
        <f>S108+S110</f>
        <v>233610</v>
      </c>
      <c r="T113" s="43">
        <f>T108+T110</f>
        <v>224000</v>
      </c>
      <c r="U113" s="257">
        <f t="shared" ref="U113:AV113" si="49">SUM(U108:U110)</f>
        <v>225812</v>
      </c>
      <c r="V113" s="257">
        <f t="shared" si="49"/>
        <v>228599</v>
      </c>
      <c r="W113" s="257">
        <f t="shared" si="49"/>
        <v>210745</v>
      </c>
      <c r="X113" s="412">
        <f t="shared" si="49"/>
        <v>233537</v>
      </c>
      <c r="Y113" s="401">
        <f t="shared" si="49"/>
        <v>238366</v>
      </c>
      <c r="Z113" s="246">
        <f t="shared" si="49"/>
        <v>233289</v>
      </c>
      <c r="AA113" s="246">
        <f t="shared" si="49"/>
        <v>255039</v>
      </c>
      <c r="AB113" s="246">
        <f t="shared" si="49"/>
        <v>244980</v>
      </c>
      <c r="AC113" s="257">
        <f t="shared" si="49"/>
        <v>233196</v>
      </c>
      <c r="AD113" s="257">
        <f t="shared" si="49"/>
        <v>243022</v>
      </c>
      <c r="AE113" s="257">
        <f t="shared" si="49"/>
        <v>240029</v>
      </c>
      <c r="AF113" s="257">
        <f t="shared" si="49"/>
        <v>236345</v>
      </c>
      <c r="AG113" s="257">
        <f t="shared" si="49"/>
        <v>232415</v>
      </c>
      <c r="AH113" s="257">
        <f t="shared" si="49"/>
        <v>232568</v>
      </c>
      <c r="AI113" s="257">
        <f t="shared" si="49"/>
        <v>240707</v>
      </c>
      <c r="AJ113" s="412">
        <f t="shared" si="49"/>
        <v>242760</v>
      </c>
      <c r="AK113" s="401">
        <f t="shared" si="49"/>
        <v>242814</v>
      </c>
      <c r="AL113" s="246">
        <f t="shared" si="49"/>
        <v>230143</v>
      </c>
      <c r="AM113" s="246">
        <f t="shared" si="49"/>
        <v>252716</v>
      </c>
      <c r="AN113" s="246">
        <f t="shared" si="49"/>
        <v>245766</v>
      </c>
      <c r="AO113" s="246">
        <f t="shared" si="49"/>
        <v>246450</v>
      </c>
      <c r="AP113" s="246">
        <f t="shared" si="49"/>
        <v>246428</v>
      </c>
      <c r="AQ113" s="246">
        <f t="shared" si="49"/>
        <v>233960</v>
      </c>
      <c r="AR113" s="246">
        <f t="shared" si="49"/>
        <v>243655</v>
      </c>
      <c r="AS113" s="246">
        <f t="shared" si="49"/>
        <v>234024</v>
      </c>
      <c r="AT113" s="246">
        <f t="shared" si="49"/>
        <v>236706</v>
      </c>
      <c r="AU113" s="246">
        <f t="shared" si="49"/>
        <v>227241</v>
      </c>
      <c r="AV113" s="246">
        <f t="shared" si="49"/>
        <v>238583</v>
      </c>
      <c r="AW113" s="491"/>
      <c r="AX113" s="200"/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48"/>
        <v>-1067</v>
      </c>
      <c r="BJ113" s="43">
        <f t="shared" si="48"/>
        <v>-1690</v>
      </c>
      <c r="BK113" s="43">
        <f t="shared" si="48"/>
        <v>-5526</v>
      </c>
      <c r="BL113" s="43">
        <f t="shared" si="48"/>
        <v>15707</v>
      </c>
      <c r="BM113" s="43">
        <f t="shared" si="48"/>
        <v>-1210</v>
      </c>
      <c r="BN113" s="43">
        <f t="shared" si="48"/>
        <v>-375</v>
      </c>
      <c r="BO113" s="43">
        <f t="shared" si="48"/>
        <v>7702</v>
      </c>
      <c r="BP113" s="43">
        <f t="shared" si="48"/>
        <v>-3716</v>
      </c>
      <c r="BQ113" s="43">
        <f t="shared" si="48"/>
        <v>-8067</v>
      </c>
      <c r="BR113" s="98">
        <f t="shared" si="48"/>
        <v>-1963</v>
      </c>
    </row>
    <row r="114" spans="1:70" x14ac:dyDescent="0.3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18"/>
      <c r="R114" s="218"/>
      <c r="S114" s="218"/>
      <c r="T114" s="218"/>
      <c r="U114" s="258"/>
      <c r="V114" s="302"/>
      <c r="W114" s="302"/>
      <c r="X114" s="374"/>
      <c r="Y114" s="422"/>
      <c r="Z114" s="290"/>
      <c r="AA114" s="290"/>
      <c r="AB114" s="218"/>
      <c r="AC114" s="258"/>
      <c r="AD114" s="302"/>
      <c r="AE114" s="302"/>
      <c r="AF114" s="302"/>
      <c r="AG114" s="302"/>
      <c r="AH114" s="302"/>
      <c r="AI114" s="302"/>
      <c r="AJ114" s="374"/>
      <c r="AK114" s="302"/>
      <c r="AL114" s="302"/>
      <c r="AM114" s="302"/>
      <c r="AN114" s="302"/>
      <c r="AO114" s="302"/>
      <c r="AP114" s="302"/>
      <c r="AQ114" s="302"/>
      <c r="AR114" s="302"/>
      <c r="AS114" s="302"/>
      <c r="AT114" s="302"/>
      <c r="AU114" s="302"/>
      <c r="AV114" s="30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35">
      <c r="A115" s="3"/>
      <c r="B115" s="27" t="s">
        <v>41</v>
      </c>
      <c r="C115" s="64">
        <v>-2427740.6499999985</v>
      </c>
      <c r="D115" s="60">
        <v>-13935332.839999985</v>
      </c>
      <c r="E115" s="60">
        <v>-14017908.200000007</v>
      </c>
      <c r="F115" s="60">
        <v>-9279582.8399999999</v>
      </c>
      <c r="G115" s="60">
        <v>-9106643.6499999966</v>
      </c>
      <c r="H115" s="60">
        <v>-5638599.6100000031</v>
      </c>
      <c r="I115" s="60">
        <v>-3848050.1699999981</v>
      </c>
      <c r="J115" s="60">
        <v>-3623395.6700000018</v>
      </c>
      <c r="K115" s="60">
        <v>6664523.6899999976</v>
      </c>
      <c r="L115" s="60">
        <v>11882732.150000002</v>
      </c>
      <c r="M115" s="60">
        <v>3864470.6399999857</v>
      </c>
      <c r="N115" s="215">
        <v>3178180.5900000036</v>
      </c>
      <c r="O115" s="219">
        <v>-6590364</v>
      </c>
      <c r="P115" s="60">
        <v>-6515322.7000000002</v>
      </c>
      <c r="Q115" s="60">
        <f t="shared" ref="Q115:V115" si="50">Q94-Q101</f>
        <v>-9246534.2699999996</v>
      </c>
      <c r="R115" s="60">
        <f t="shared" si="50"/>
        <v>-12362757.51</v>
      </c>
      <c r="S115" s="60">
        <f t="shared" si="50"/>
        <v>-7227461.9199999999</v>
      </c>
      <c r="T115" s="60">
        <f t="shared" si="50"/>
        <v>-4505622.0299999993</v>
      </c>
      <c r="U115" s="65">
        <f t="shared" si="50"/>
        <v>-3287989.2800000003</v>
      </c>
      <c r="V115" s="65">
        <f t="shared" si="50"/>
        <v>-2675865.71</v>
      </c>
      <c r="W115" s="65">
        <f t="shared" ref="W115:AE115" si="51">W94-W101</f>
        <v>5234054.5499999989</v>
      </c>
      <c r="X115" s="100">
        <f t="shared" si="51"/>
        <v>13523545.469999999</v>
      </c>
      <c r="Y115" s="371">
        <f t="shared" si="51"/>
        <v>10972104.07</v>
      </c>
      <c r="Z115" s="65">
        <f t="shared" si="51"/>
        <v>11576950.519999996</v>
      </c>
      <c r="AA115" s="65">
        <f t="shared" si="51"/>
        <v>-11606321</v>
      </c>
      <c r="AB115" s="65">
        <f t="shared" si="51"/>
        <v>-13068299.5</v>
      </c>
      <c r="AC115" s="65">
        <f t="shared" si="51"/>
        <v>-10520991.789999999</v>
      </c>
      <c r="AD115" s="65">
        <f t="shared" si="51"/>
        <v>-11932173.52</v>
      </c>
      <c r="AE115" s="65">
        <f t="shared" si="51"/>
        <v>-8860764.0500000007</v>
      </c>
      <c r="AF115" s="65">
        <f t="shared" ref="AF115:AG115" si="52">AF94-AF101</f>
        <v>-7181800.6800000006</v>
      </c>
      <c r="AG115" s="65">
        <f t="shared" si="52"/>
        <v>-5701242.6100000013</v>
      </c>
      <c r="AH115" s="65">
        <f t="shared" ref="AH115:AI115" si="53">AH94-AH101</f>
        <v>-4463279.1999999993</v>
      </c>
      <c r="AI115" s="65">
        <f t="shared" si="53"/>
        <v>1065245.3699999973</v>
      </c>
      <c r="AJ115" s="100">
        <f t="shared" ref="AJ115:AK115" si="54">AJ94-AJ101</f>
        <v>10312073.700000003</v>
      </c>
      <c r="AK115" s="65">
        <f t="shared" si="54"/>
        <v>8272137.5599999949</v>
      </c>
      <c r="AL115" s="65">
        <f t="shared" ref="AL115:AM115" si="55">AL94-AL101</f>
        <v>15286261.550000004</v>
      </c>
      <c r="AM115" s="65">
        <f t="shared" si="55"/>
        <v>-11446011.809999995</v>
      </c>
      <c r="AN115" s="65">
        <f t="shared" ref="AN115:AO115" si="56">AN94-AN101</f>
        <v>-11596460.600000001</v>
      </c>
      <c r="AO115" s="65">
        <f t="shared" si="56"/>
        <v>-13108003.310000002</v>
      </c>
      <c r="AP115" s="65">
        <f t="shared" ref="AP115:AQ115" si="57">AP94-AP101</f>
        <v>-15530673.709999999</v>
      </c>
      <c r="AQ115" s="65">
        <f t="shared" si="57"/>
        <v>-10659157.75</v>
      </c>
      <c r="AR115" s="65">
        <f t="shared" ref="AR115:AS115" si="58">AR94-AR101</f>
        <v>-9452606.8399999999</v>
      </c>
      <c r="AS115" s="65">
        <f t="shared" si="58"/>
        <v>-5363667.2699999996</v>
      </c>
      <c r="AT115" s="65">
        <f t="shared" ref="AT115:AU115" si="59">AT94-AT101</f>
        <v>-2575543.9399999995</v>
      </c>
      <c r="AU115" s="65">
        <f t="shared" si="59"/>
        <v>2528201.7100000009</v>
      </c>
      <c r="AV115" s="65">
        <f t="shared" ref="AV115" si="60">AV94-AV101</f>
        <v>17285568.119999997</v>
      </c>
      <c r="AW115" s="492"/>
      <c r="AX115" s="198"/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61">O115-C115</f>
        <v>-4162623.3500000015</v>
      </c>
      <c r="BJ115" s="60">
        <f t="shared" si="61"/>
        <v>7420010.1399999848</v>
      </c>
      <c r="BK115" s="60">
        <f t="shared" si="61"/>
        <v>4771373.9300000072</v>
      </c>
      <c r="BL115" s="60">
        <f t="shared" si="61"/>
        <v>-3083174.67</v>
      </c>
      <c r="BM115" s="60">
        <f t="shared" si="61"/>
        <v>1879181.7299999967</v>
      </c>
      <c r="BN115" s="60">
        <f t="shared" si="61"/>
        <v>1132977.5800000038</v>
      </c>
      <c r="BO115" s="60">
        <f t="shared" si="61"/>
        <v>560060.8899999978</v>
      </c>
      <c r="BP115" s="60">
        <f t="shared" si="61"/>
        <v>947529.96000000183</v>
      </c>
      <c r="BQ115" s="60">
        <f t="shared" si="61"/>
        <v>-1430469.1399999987</v>
      </c>
      <c r="BR115" s="100">
        <f t="shared" si="61"/>
        <v>1640813.3199999966</v>
      </c>
    </row>
    <row r="116" spans="1:70" x14ac:dyDescent="0.35">
      <c r="A116" s="3"/>
      <c r="B116" s="27" t="s">
        <v>42</v>
      </c>
      <c r="C116" s="64">
        <v>3835849.71</v>
      </c>
      <c r="D116" s="60">
        <v>2481419.1800000002</v>
      </c>
      <c r="E116" s="60">
        <v>1406956.42</v>
      </c>
      <c r="F116" s="60">
        <v>796904.79</v>
      </c>
      <c r="G116" s="60">
        <v>552414.59</v>
      </c>
      <c r="H116" s="60">
        <v>457802.96</v>
      </c>
      <c r="I116" s="60">
        <v>481662.41</v>
      </c>
      <c r="J116" s="60">
        <v>634996.85000000009</v>
      </c>
      <c r="K116" s="60">
        <v>1596974.62</v>
      </c>
      <c r="L116" s="60">
        <v>3469394.0900000003</v>
      </c>
      <c r="M116" s="60">
        <v>3757380.66</v>
      </c>
      <c r="N116" s="215">
        <v>3882371.0100000002</v>
      </c>
      <c r="O116" s="219">
        <v>3256459.9899999998</v>
      </c>
      <c r="P116" s="60">
        <v>2718052.9899999998</v>
      </c>
      <c r="Q116" s="60">
        <f t="shared" ref="Q116:R120" si="62">Q95-Q102</f>
        <v>2005101.99</v>
      </c>
      <c r="R116" s="60">
        <f t="shared" si="62"/>
        <v>817863.76</v>
      </c>
      <c r="S116" s="60">
        <f t="shared" ref="S116:V120" si="63">S95-S102</f>
        <v>543878.47</v>
      </c>
      <c r="T116" s="60">
        <f t="shared" si="63"/>
        <v>507358.35</v>
      </c>
      <c r="U116" s="65">
        <f t="shared" si="63"/>
        <v>514881.67000000004</v>
      </c>
      <c r="V116" s="337">
        <f t="shared" si="63"/>
        <v>679127.25</v>
      </c>
      <c r="W116" s="337">
        <f t="shared" ref="W116:AE116" si="64">W95-W102</f>
        <v>1371103.8399999999</v>
      </c>
      <c r="X116" s="413">
        <f t="shared" si="64"/>
        <v>3395548.8400000003</v>
      </c>
      <c r="Y116" s="371">
        <f t="shared" si="64"/>
        <v>4727667.8499999996</v>
      </c>
      <c r="Z116" s="65">
        <f t="shared" si="64"/>
        <v>5240194.99</v>
      </c>
      <c r="AA116" s="65">
        <f t="shared" si="64"/>
        <v>4537764</v>
      </c>
      <c r="AB116" s="65">
        <f t="shared" si="64"/>
        <v>3043243.33</v>
      </c>
      <c r="AC116" s="65">
        <f t="shared" si="64"/>
        <v>1941427.59</v>
      </c>
      <c r="AD116" s="65">
        <f t="shared" si="64"/>
        <v>931645.93</v>
      </c>
      <c r="AE116" s="65">
        <f t="shared" si="64"/>
        <v>718775.22</v>
      </c>
      <c r="AF116" s="65">
        <f t="shared" ref="AF116:AG116" si="65">AF95-AF102</f>
        <v>679604.6399999999</v>
      </c>
      <c r="AG116" s="65">
        <f t="shared" si="65"/>
        <v>708139.05</v>
      </c>
      <c r="AH116" s="65">
        <f t="shared" ref="AH116:AI116" si="66">AH95-AH102</f>
        <v>781986.11</v>
      </c>
      <c r="AI116" s="65">
        <f t="shared" si="66"/>
        <v>1974854.92</v>
      </c>
      <c r="AJ116" s="100">
        <f t="shared" ref="AJ116:AK116" si="67">AJ95-AJ102</f>
        <v>4116047.06</v>
      </c>
      <c r="AK116" s="65">
        <f t="shared" si="67"/>
        <v>5114213.7799999993</v>
      </c>
      <c r="AL116" s="65">
        <f t="shared" ref="AL116:AM116" si="68">AL95-AL102</f>
        <v>6424128.7499999991</v>
      </c>
      <c r="AM116" s="65">
        <f t="shared" si="68"/>
        <v>5119973.8199999994</v>
      </c>
      <c r="AN116" s="65">
        <f t="shared" ref="AN116:AO116" si="69">AN95-AN102</f>
        <v>3567068.93</v>
      </c>
      <c r="AO116" s="65">
        <f t="shared" si="69"/>
        <v>2411275.08</v>
      </c>
      <c r="AP116" s="65">
        <f t="shared" ref="AP116:AQ116" si="70">AP95-AP102</f>
        <v>1204605.23</v>
      </c>
      <c r="AQ116" s="65">
        <f t="shared" si="70"/>
        <v>986058.71000000008</v>
      </c>
      <c r="AR116" s="65">
        <f t="shared" ref="AR116:AS116" si="71">AR95-AR102</f>
        <v>847346.44000000006</v>
      </c>
      <c r="AS116" s="65">
        <f t="shared" si="71"/>
        <v>892569.52</v>
      </c>
      <c r="AT116" s="65">
        <f t="shared" ref="AT116:AU116" si="72">AT95-AT102</f>
        <v>1438248.8</v>
      </c>
      <c r="AU116" s="65">
        <f t="shared" si="72"/>
        <v>2199150.7799999998</v>
      </c>
      <c r="AV116" s="65">
        <f t="shared" ref="AV116" si="73">AV95-AV102</f>
        <v>5232676.6000000006</v>
      </c>
      <c r="AW116" s="492"/>
      <c r="AX116" s="198"/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61"/>
        <v>-579389.7200000002</v>
      </c>
      <c r="BJ116" s="60">
        <f t="shared" si="61"/>
        <v>236633.80999999959</v>
      </c>
      <c r="BK116" s="60">
        <f t="shared" si="61"/>
        <v>598145.57000000007</v>
      </c>
      <c r="BL116" s="60">
        <f t="shared" si="61"/>
        <v>20958.969999999972</v>
      </c>
      <c r="BM116" s="60">
        <f t="shared" si="61"/>
        <v>-8536.1199999999953</v>
      </c>
      <c r="BN116" s="60">
        <f t="shared" si="61"/>
        <v>49555.389999999956</v>
      </c>
      <c r="BO116" s="60">
        <f t="shared" si="61"/>
        <v>33219.260000000068</v>
      </c>
      <c r="BP116" s="60">
        <f t="shared" si="61"/>
        <v>44130.399999999907</v>
      </c>
      <c r="BQ116" s="60">
        <f t="shared" si="61"/>
        <v>-225870.78000000026</v>
      </c>
      <c r="BR116" s="100">
        <f t="shared" si="61"/>
        <v>-73845.25</v>
      </c>
    </row>
    <row r="117" spans="1:70" x14ac:dyDescent="0.35">
      <c r="A117" s="3"/>
      <c r="B117" s="27" t="s">
        <v>43</v>
      </c>
      <c r="C117" s="64">
        <v>-17647707.809999995</v>
      </c>
      <c r="D117" s="60">
        <v>-18230193.889999997</v>
      </c>
      <c r="E117" s="60">
        <v>-13757293.280000001</v>
      </c>
      <c r="F117" s="60">
        <v>-7072333.2100000009</v>
      </c>
      <c r="G117" s="60">
        <v>-4735031.370000001</v>
      </c>
      <c r="H117" s="60">
        <v>-3600031.09</v>
      </c>
      <c r="I117" s="60">
        <v>-2958061.1799999988</v>
      </c>
      <c r="J117" s="60">
        <v>-2910715.080000001</v>
      </c>
      <c r="K117" s="60">
        <v>-1134897.7600000007</v>
      </c>
      <c r="L117" s="60">
        <v>-6308158.9300000034</v>
      </c>
      <c r="M117" s="60">
        <v>-15243190.720000003</v>
      </c>
      <c r="N117" s="215">
        <v>-15789269.610000003</v>
      </c>
      <c r="O117" s="219">
        <v>-16152594.980000002</v>
      </c>
      <c r="P117" s="60">
        <v>-14836824.76</v>
      </c>
      <c r="Q117" s="60">
        <f t="shared" si="62"/>
        <v>-12746267.15</v>
      </c>
      <c r="R117" s="60">
        <f t="shared" si="62"/>
        <v>-10038307.130000001</v>
      </c>
      <c r="S117" s="60">
        <f t="shared" si="63"/>
        <v>-5318321.05</v>
      </c>
      <c r="T117" s="60">
        <f t="shared" si="63"/>
        <v>-3445902.29</v>
      </c>
      <c r="U117" s="65">
        <f t="shared" si="63"/>
        <v>-3599578.98</v>
      </c>
      <c r="V117" s="65">
        <f t="shared" si="63"/>
        <v>-3407918.7800000003</v>
      </c>
      <c r="W117" s="65">
        <f t="shared" ref="W117:AE117" si="74">W96-W103</f>
        <v>-2324896.2200000002</v>
      </c>
      <c r="X117" s="100">
        <f t="shared" si="74"/>
        <v>-4723970.7300000004</v>
      </c>
      <c r="Y117" s="371">
        <f t="shared" si="74"/>
        <v>-10585804.680000002</v>
      </c>
      <c r="Z117" s="65">
        <f t="shared" si="74"/>
        <v>-15673653.970000001</v>
      </c>
      <c r="AA117" s="65">
        <f t="shared" si="74"/>
        <v>-25283780</v>
      </c>
      <c r="AB117" s="65">
        <f t="shared" si="74"/>
        <v>-20489734.300000001</v>
      </c>
      <c r="AC117" s="65">
        <f t="shared" si="74"/>
        <v>-19606576.600000001</v>
      </c>
      <c r="AD117" s="65">
        <f t="shared" si="74"/>
        <v>-12549767.789999999</v>
      </c>
      <c r="AE117" s="65">
        <f t="shared" si="74"/>
        <v>-5382303.0999999996</v>
      </c>
      <c r="AF117" s="65">
        <f t="shared" ref="AF117:AG117" si="75">AF96-AF103</f>
        <v>-4510593.1900000004</v>
      </c>
      <c r="AG117" s="65">
        <f t="shared" si="75"/>
        <v>-3593265.35</v>
      </c>
      <c r="AH117" s="65">
        <f t="shared" ref="AH117:AI117" si="76">AH96-AH103</f>
        <v>-4470866.4600000009</v>
      </c>
      <c r="AI117" s="65">
        <f t="shared" si="76"/>
        <v>-2595436.42</v>
      </c>
      <c r="AJ117" s="100">
        <f t="shared" ref="AJ117:AK117" si="77">AJ96-AJ103</f>
        <v>-8593927.8900000025</v>
      </c>
      <c r="AK117" s="65">
        <f t="shared" si="77"/>
        <v>-8680020.5800000001</v>
      </c>
      <c r="AL117" s="65">
        <f t="shared" ref="AL117:AM117" si="78">AL96-AL103</f>
        <v>-16679857.49</v>
      </c>
      <c r="AM117" s="65">
        <f t="shared" si="78"/>
        <v>-29383088.520000003</v>
      </c>
      <c r="AN117" s="65">
        <f t="shared" ref="AN117:AO117" si="79">AN96-AN103</f>
        <v>-24573999.509999998</v>
      </c>
      <c r="AO117" s="65">
        <f t="shared" si="79"/>
        <v>-17741492.800000001</v>
      </c>
      <c r="AP117" s="65">
        <f t="shared" ref="AP117:AQ117" si="80">AP96-AP103</f>
        <v>-13693537.569999998</v>
      </c>
      <c r="AQ117" s="65">
        <f t="shared" si="80"/>
        <v>-5933653.0700000003</v>
      </c>
      <c r="AR117" s="65">
        <f t="shared" ref="AR117:AS117" si="81">AR96-AR103</f>
        <v>-6469743.4900000002</v>
      </c>
      <c r="AS117" s="65">
        <f t="shared" si="81"/>
        <v>-4476282.13</v>
      </c>
      <c r="AT117" s="65">
        <f t="shared" ref="AT117:AU117" si="82">AT96-AT103</f>
        <v>-4521309.18</v>
      </c>
      <c r="AU117" s="65">
        <f t="shared" si="82"/>
        <v>-6015586.830000001</v>
      </c>
      <c r="AV117" s="65">
        <f t="shared" ref="AV117" si="83">AV96-AV103</f>
        <v>-11082051.259999998</v>
      </c>
      <c r="AW117" s="492"/>
      <c r="AX117" s="198"/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61"/>
        <v>1495112.8299999926</v>
      </c>
      <c r="BJ117" s="60">
        <f t="shared" si="61"/>
        <v>3393369.1299999971</v>
      </c>
      <c r="BK117" s="60">
        <f t="shared" si="61"/>
        <v>1011026.1300000008</v>
      </c>
      <c r="BL117" s="60">
        <f t="shared" si="61"/>
        <v>-2965973.92</v>
      </c>
      <c r="BM117" s="60">
        <f t="shared" si="61"/>
        <v>-583289.67999999877</v>
      </c>
      <c r="BN117" s="60">
        <f t="shared" si="61"/>
        <v>154128.79999999981</v>
      </c>
      <c r="BO117" s="60">
        <f t="shared" si="61"/>
        <v>-641517.80000000121</v>
      </c>
      <c r="BP117" s="60">
        <f t="shared" si="61"/>
        <v>-497203.69999999925</v>
      </c>
      <c r="BQ117" s="60">
        <f t="shared" si="61"/>
        <v>-1189998.4599999995</v>
      </c>
      <c r="BR117" s="100">
        <f t="shared" si="61"/>
        <v>1584188.200000003</v>
      </c>
    </row>
    <row r="118" spans="1:70" x14ac:dyDescent="0.35">
      <c r="A118" s="3"/>
      <c r="B118" s="27" t="s">
        <v>44</v>
      </c>
      <c r="C118" s="64">
        <v>9474982.2100000009</v>
      </c>
      <c r="D118" s="60">
        <v>6250502.7200000007</v>
      </c>
      <c r="E118" s="60">
        <v>3469151.12</v>
      </c>
      <c r="F118" s="60">
        <v>1987923.04</v>
      </c>
      <c r="G118" s="60">
        <v>1219155.0899999999</v>
      </c>
      <c r="H118" s="60">
        <v>1062656.3700000001</v>
      </c>
      <c r="I118" s="60">
        <v>1101201.5899999999</v>
      </c>
      <c r="J118" s="60">
        <v>1472994.73</v>
      </c>
      <c r="K118" s="60">
        <v>4861085.41</v>
      </c>
      <c r="L118" s="60">
        <v>9520207.1799999997</v>
      </c>
      <c r="M118" s="60">
        <v>10690539.780000001</v>
      </c>
      <c r="N118" s="215">
        <v>10179849.51</v>
      </c>
      <c r="O118" s="219">
        <v>8350610.5600000005</v>
      </c>
      <c r="P118" s="60">
        <v>6571026.5</v>
      </c>
      <c r="Q118" s="60">
        <f t="shared" si="62"/>
        <v>3816220.45</v>
      </c>
      <c r="R118" s="60">
        <f t="shared" si="62"/>
        <v>1530804.79</v>
      </c>
      <c r="S118" s="60">
        <f t="shared" si="63"/>
        <v>1127531.74</v>
      </c>
      <c r="T118" s="60">
        <f t="shared" si="63"/>
        <v>1043290.0800000001</v>
      </c>
      <c r="U118" s="65">
        <f t="shared" si="63"/>
        <v>1092680.25</v>
      </c>
      <c r="V118" s="65">
        <f t="shared" si="63"/>
        <v>1488845.0899999999</v>
      </c>
      <c r="W118" s="65">
        <f t="shared" ref="W118:AE118" si="84">W97-W104</f>
        <v>3881885.98</v>
      </c>
      <c r="X118" s="100">
        <f t="shared" si="84"/>
        <v>8840450.1099999994</v>
      </c>
      <c r="Y118" s="371">
        <f t="shared" si="84"/>
        <v>11871695.379999999</v>
      </c>
      <c r="Z118" s="65">
        <f t="shared" si="84"/>
        <v>12948824.319999998</v>
      </c>
      <c r="AA118" s="65">
        <f t="shared" si="84"/>
        <v>11263367</v>
      </c>
      <c r="AB118" s="65">
        <f t="shared" si="84"/>
        <v>6797667.0200000014</v>
      </c>
      <c r="AC118" s="65">
        <f t="shared" si="84"/>
        <v>4208333.6900000004</v>
      </c>
      <c r="AD118" s="65">
        <f t="shared" si="84"/>
        <v>1806339.9699999997</v>
      </c>
      <c r="AE118" s="65">
        <f t="shared" si="84"/>
        <v>1560608.85</v>
      </c>
      <c r="AF118" s="65">
        <f t="shared" ref="AF118:AG118" si="85">AF97-AF104</f>
        <v>1509772.91</v>
      </c>
      <c r="AG118" s="65">
        <f t="shared" si="85"/>
        <v>1600529.31</v>
      </c>
      <c r="AH118" s="65">
        <f t="shared" ref="AH118:AI118" si="86">AH97-AH104</f>
        <v>2118356.86</v>
      </c>
      <c r="AI118" s="65">
        <f t="shared" si="86"/>
        <v>5646312.1100000003</v>
      </c>
      <c r="AJ118" s="100">
        <f t="shared" ref="AJ118:AK118" si="87">AJ97-AJ104</f>
        <v>10546772.840000002</v>
      </c>
      <c r="AK118" s="65">
        <f t="shared" si="87"/>
        <v>13537454.25</v>
      </c>
      <c r="AL118" s="65">
        <f t="shared" ref="AL118:AM118" si="88">AL97-AL104</f>
        <v>15535680.74</v>
      </c>
      <c r="AM118" s="65">
        <f t="shared" si="88"/>
        <v>12375145.639999999</v>
      </c>
      <c r="AN118" s="65">
        <f t="shared" ref="AN118:AO118" si="89">AN97-AN104</f>
        <v>9063204.3300000001</v>
      </c>
      <c r="AO118" s="65">
        <f t="shared" si="89"/>
        <v>5612890.2500000009</v>
      </c>
      <c r="AP118" s="65">
        <f t="shared" ref="AP118:AQ118" si="90">AP97-AP104</f>
        <v>1716729.21</v>
      </c>
      <c r="AQ118" s="65">
        <f t="shared" si="90"/>
        <v>1426630.57</v>
      </c>
      <c r="AR118" s="65">
        <f t="shared" ref="AR118:AS118" si="91">AR97-AR104</f>
        <v>4505476.42</v>
      </c>
      <c r="AS118" s="65">
        <f t="shared" si="91"/>
        <v>2730017.88</v>
      </c>
      <c r="AT118" s="65">
        <f t="shared" ref="AT118:AU118" si="92">AT97-AT104</f>
        <v>4250176.92</v>
      </c>
      <c r="AU118" s="65">
        <f t="shared" si="92"/>
        <v>7736052.79</v>
      </c>
      <c r="AV118" s="65">
        <f t="shared" ref="AV118" si="93">AV97-AV104</f>
        <v>14087928.630000001</v>
      </c>
      <c r="AW118" s="492"/>
      <c r="AX118" s="198"/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61"/>
        <v>-1124371.6500000004</v>
      </c>
      <c r="BJ118" s="60">
        <f t="shared" si="61"/>
        <v>320523.77999999933</v>
      </c>
      <c r="BK118" s="60">
        <f t="shared" si="61"/>
        <v>347069.33000000007</v>
      </c>
      <c r="BL118" s="60">
        <f t="shared" si="61"/>
        <v>-457118.25</v>
      </c>
      <c r="BM118" s="60">
        <f t="shared" si="61"/>
        <v>-91623.34999999986</v>
      </c>
      <c r="BN118" s="60">
        <f t="shared" si="61"/>
        <v>-19366.290000000037</v>
      </c>
      <c r="BO118" s="60">
        <f t="shared" si="61"/>
        <v>-8521.339999999851</v>
      </c>
      <c r="BP118" s="60">
        <f t="shared" si="61"/>
        <v>15850.35999999987</v>
      </c>
      <c r="BQ118" s="60">
        <f t="shared" si="61"/>
        <v>-979199.43000000017</v>
      </c>
      <c r="BR118" s="100">
        <f t="shared" si="61"/>
        <v>-679757.0700000003</v>
      </c>
    </row>
    <row r="119" spans="1:70" x14ac:dyDescent="0.35">
      <c r="A119" s="3"/>
      <c r="B119" s="27" t="s">
        <v>45</v>
      </c>
      <c r="C119" s="64">
        <v>4820660.8600000003</v>
      </c>
      <c r="D119" s="60">
        <v>5804687.5399999991</v>
      </c>
      <c r="E119" s="60">
        <v>4800871.0999999996</v>
      </c>
      <c r="F119" s="60">
        <v>2493334.1</v>
      </c>
      <c r="G119" s="60">
        <v>1346263.1600000001</v>
      </c>
      <c r="H119" s="60">
        <v>2055374.9899999998</v>
      </c>
      <c r="I119" s="60">
        <v>1718945.24</v>
      </c>
      <c r="J119" s="60">
        <v>1893009.61</v>
      </c>
      <c r="K119" s="60">
        <v>5750201.2700000005</v>
      </c>
      <c r="L119" s="60">
        <v>4430811.42</v>
      </c>
      <c r="M119" s="60">
        <v>10075968.57</v>
      </c>
      <c r="N119" s="215">
        <v>8421946.9800000004</v>
      </c>
      <c r="O119" s="219">
        <v>4795369.8</v>
      </c>
      <c r="P119" s="60">
        <v>6639903.1700000009</v>
      </c>
      <c r="Q119" s="60">
        <f t="shared" si="62"/>
        <v>5294733.4700000007</v>
      </c>
      <c r="R119" s="60">
        <f t="shared" si="62"/>
        <v>1384909.6700000002</v>
      </c>
      <c r="S119" s="60">
        <f t="shared" si="63"/>
        <v>1663024.5699999998</v>
      </c>
      <c r="T119" s="60">
        <f t="shared" si="63"/>
        <v>2275428.62</v>
      </c>
      <c r="U119" s="65">
        <f t="shared" si="63"/>
        <v>2220529.1500000004</v>
      </c>
      <c r="V119" s="65">
        <f t="shared" si="63"/>
        <v>2205324.42</v>
      </c>
      <c r="W119" s="65">
        <f t="shared" ref="W119:AE119" si="94">W98-W105</f>
        <v>2956862.6399999997</v>
      </c>
      <c r="X119" s="100">
        <f t="shared" si="94"/>
        <v>6545726.6600000001</v>
      </c>
      <c r="Y119" s="371">
        <f t="shared" si="94"/>
        <v>6720870.46</v>
      </c>
      <c r="Z119" s="65">
        <f t="shared" si="94"/>
        <v>13071587.629999999</v>
      </c>
      <c r="AA119" s="65">
        <f t="shared" si="94"/>
        <v>4622843</v>
      </c>
      <c r="AB119" s="65">
        <f t="shared" si="94"/>
        <v>6978983.1400000006</v>
      </c>
      <c r="AC119" s="65">
        <f t="shared" si="94"/>
        <v>5279710.08</v>
      </c>
      <c r="AD119" s="65">
        <f t="shared" si="94"/>
        <v>2942169.38</v>
      </c>
      <c r="AE119" s="65">
        <f t="shared" si="94"/>
        <v>2673860.4100000006</v>
      </c>
      <c r="AF119" s="65">
        <f t="shared" ref="AF119:AG119" si="95">AF98-AF105</f>
        <v>2845293.5199999996</v>
      </c>
      <c r="AG119" s="65">
        <f t="shared" si="95"/>
        <v>3131927.08</v>
      </c>
      <c r="AH119" s="65">
        <f t="shared" ref="AH119:AI119" si="96">AH98-AH105</f>
        <v>3133550.95</v>
      </c>
      <c r="AI119" s="65">
        <f t="shared" si="96"/>
        <v>4467216.8900000006</v>
      </c>
      <c r="AJ119" s="100">
        <f t="shared" ref="AJ119:AK119" si="97">AJ98-AJ105</f>
        <v>7939244.7299999995</v>
      </c>
      <c r="AK119" s="65">
        <f t="shared" si="97"/>
        <v>9503921.3300000001</v>
      </c>
      <c r="AL119" s="65">
        <f t="shared" ref="AL119:AM119" si="98">AL98-AL105</f>
        <v>11607684.029999999</v>
      </c>
      <c r="AM119" s="65">
        <f t="shared" si="98"/>
        <v>9226159.5999999996</v>
      </c>
      <c r="AN119" s="65">
        <f t="shared" ref="AN119:AO119" si="99">AN98-AN105</f>
        <v>7995670.4400000004</v>
      </c>
      <c r="AO119" s="65">
        <f t="shared" si="99"/>
        <v>6408000.25</v>
      </c>
      <c r="AP119" s="65">
        <f t="shared" ref="AP119:AQ119" si="100">AP98-AP105</f>
        <v>6534965.79</v>
      </c>
      <c r="AQ119" s="65">
        <f t="shared" si="100"/>
        <v>4431064.79</v>
      </c>
      <c r="AR119" s="65">
        <f t="shared" ref="AR119:AS119" si="101">AR98-AR105</f>
        <v>2330197.61</v>
      </c>
      <c r="AS119" s="65">
        <f t="shared" si="101"/>
        <v>4470467.5299999993</v>
      </c>
      <c r="AT119" s="65">
        <f t="shared" ref="AT119:AU119" si="102">AT98-AT105</f>
        <v>5634119.3099999996</v>
      </c>
      <c r="AU119" s="65">
        <f t="shared" si="102"/>
        <v>44232360.479999997</v>
      </c>
      <c r="AV119" s="65">
        <f t="shared" ref="AV119" si="103">AV98-AV105</f>
        <v>10846331.819999998</v>
      </c>
      <c r="AW119" s="492"/>
      <c r="AX119" s="198"/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61"/>
        <v>-25291.060000000522</v>
      </c>
      <c r="BJ119" s="60">
        <f t="shared" si="61"/>
        <v>835215.63000000175</v>
      </c>
      <c r="BK119" s="60">
        <f t="shared" si="61"/>
        <v>493862.37000000104</v>
      </c>
      <c r="BL119" s="60">
        <f t="shared" si="61"/>
        <v>-1108424.43</v>
      </c>
      <c r="BM119" s="60">
        <f t="shared" si="61"/>
        <v>316761.40999999968</v>
      </c>
      <c r="BN119" s="60">
        <f t="shared" si="61"/>
        <v>220053.63000000035</v>
      </c>
      <c r="BO119" s="60">
        <f t="shared" si="61"/>
        <v>501583.91000000038</v>
      </c>
      <c r="BP119" s="60">
        <f t="shared" si="61"/>
        <v>312314.80999999982</v>
      </c>
      <c r="BQ119" s="60">
        <f t="shared" si="61"/>
        <v>-2793338.6300000008</v>
      </c>
      <c r="BR119" s="100">
        <f t="shared" si="61"/>
        <v>2114915.2400000002</v>
      </c>
    </row>
    <row r="120" spans="1:70" ht="15" thickBot="1" x14ac:dyDescent="0.4">
      <c r="A120" s="3"/>
      <c r="B120" s="29" t="s">
        <v>46</v>
      </c>
      <c r="C120" s="66">
        <v>-1943955.6799999913</v>
      </c>
      <c r="D120" s="55">
        <v>-17628917.289999984</v>
      </c>
      <c r="E120" s="55">
        <v>-18098222.840000011</v>
      </c>
      <c r="F120" s="55">
        <v>-11073754.120000003</v>
      </c>
      <c r="G120" s="55">
        <v>-10723842.179999998</v>
      </c>
      <c r="H120" s="55">
        <v>-5662796.3800000027</v>
      </c>
      <c r="I120" s="55">
        <v>-3504302.1099999966</v>
      </c>
      <c r="J120" s="55">
        <v>-2533109.5600000015</v>
      </c>
      <c r="K120" s="55">
        <v>17737887.229999997</v>
      </c>
      <c r="L120" s="55">
        <v>22994985.909999996</v>
      </c>
      <c r="M120" s="55">
        <v>13145168.929999985</v>
      </c>
      <c r="N120" s="216">
        <v>9873078.4800000004</v>
      </c>
      <c r="O120" s="220">
        <v>-6340518.6300000018</v>
      </c>
      <c r="P120" s="55">
        <v>-5423164.8000000017</v>
      </c>
      <c r="Q120" s="55">
        <f t="shared" si="62"/>
        <v>-10876745.509999998</v>
      </c>
      <c r="R120" s="55">
        <f t="shared" si="62"/>
        <v>-18667486.420000002</v>
      </c>
      <c r="S120" s="55">
        <f t="shared" si="63"/>
        <v>-9211348.1899999995</v>
      </c>
      <c r="T120" s="55">
        <f t="shared" si="63"/>
        <v>-4125447.2699999996</v>
      </c>
      <c r="U120" s="96">
        <f t="shared" si="63"/>
        <v>-3059477.1899999995</v>
      </c>
      <c r="V120" s="96">
        <f t="shared" si="63"/>
        <v>-1710487.7300000004</v>
      </c>
      <c r="W120" s="96">
        <f t="shared" ref="W120:AE120" si="104">W99-W106</f>
        <v>11119010.790000003</v>
      </c>
      <c r="X120" s="99">
        <f t="shared" si="104"/>
        <v>27581300.349999994</v>
      </c>
      <c r="Y120" s="403">
        <f t="shared" si="104"/>
        <v>23706533.079999983</v>
      </c>
      <c r="Z120" s="96">
        <f t="shared" si="104"/>
        <v>27163903.48999998</v>
      </c>
      <c r="AA120" s="96">
        <f t="shared" si="104"/>
        <v>-16466127</v>
      </c>
      <c r="AB120" s="96">
        <f t="shared" si="104"/>
        <v>-16738140.309999995</v>
      </c>
      <c r="AC120" s="96">
        <f t="shared" si="104"/>
        <v>-18698097.030000001</v>
      </c>
      <c r="AD120" s="96">
        <f t="shared" si="104"/>
        <v>-18801786.030000001</v>
      </c>
      <c r="AE120" s="96">
        <f t="shared" si="104"/>
        <v>-9289822.6700000018</v>
      </c>
      <c r="AF120" s="96">
        <f t="shared" ref="AF120:AG120" si="105">AF99-AF106</f>
        <v>-6657722.8000000007</v>
      </c>
      <c r="AG120" s="96">
        <f t="shared" si="105"/>
        <v>-3853912.5200000014</v>
      </c>
      <c r="AH120" s="96">
        <f t="shared" ref="AH120:AI120" si="106">AH99-AH106</f>
        <v>-2900251.7400000021</v>
      </c>
      <c r="AI120" s="96">
        <f t="shared" si="106"/>
        <v>10558192.869999994</v>
      </c>
      <c r="AJ120" s="99">
        <f t="shared" ref="AJ120:AK120" si="107">AJ99-AJ106</f>
        <v>24320210.440000013</v>
      </c>
      <c r="AK120" s="96">
        <f t="shared" si="107"/>
        <v>27747706.340000004</v>
      </c>
      <c r="AL120" s="96">
        <f t="shared" ref="AL120:AM120" si="108">AL99-AL106</f>
        <v>32173897.579999998</v>
      </c>
      <c r="AM120" s="96">
        <f t="shared" si="108"/>
        <v>-14107821.269999996</v>
      </c>
      <c r="AN120" s="96">
        <f t="shared" ref="AN120:AO120" si="109">AN99-AN106</f>
        <v>-15544516.410000004</v>
      </c>
      <c r="AO120" s="96">
        <f t="shared" si="109"/>
        <v>-16417330.530000001</v>
      </c>
      <c r="AP120" s="96">
        <f t="shared" ref="AP120:AQ120" si="110">AP99-AP106</f>
        <v>-19767911.049999997</v>
      </c>
      <c r="AQ120" s="96">
        <f t="shared" si="110"/>
        <v>-9749056.75</v>
      </c>
      <c r="AR120" s="96">
        <f t="shared" ref="AR120:AS120" si="111">AR99-AR106</f>
        <v>-8239329.8599999994</v>
      </c>
      <c r="AS120" s="96">
        <f t="shared" si="111"/>
        <v>-1746894.4700000025</v>
      </c>
      <c r="AT120" s="96">
        <f t="shared" ref="AT120:AU120" si="112">AT99-AT106</f>
        <v>4225691.9100000039</v>
      </c>
      <c r="AU120" s="96">
        <f t="shared" si="112"/>
        <v>50680178.929999992</v>
      </c>
      <c r="AV120" s="96">
        <f t="shared" ref="AV120" si="113">AV99-AV106</f>
        <v>36370453.909999982</v>
      </c>
      <c r="AW120" s="535"/>
      <c r="AX120" s="203"/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61"/>
        <v>-4396562.9500000104</v>
      </c>
      <c r="BJ120" s="55">
        <f t="shared" si="61"/>
        <v>12205752.489999983</v>
      </c>
      <c r="BK120" s="55">
        <f t="shared" si="61"/>
        <v>7221477.3300000131</v>
      </c>
      <c r="BL120" s="55">
        <f t="shared" si="61"/>
        <v>-7593732.2999999989</v>
      </c>
      <c r="BM120" s="55">
        <f t="shared" si="61"/>
        <v>1512493.9899999984</v>
      </c>
      <c r="BN120" s="55">
        <f t="shared" si="61"/>
        <v>1537349.1100000031</v>
      </c>
      <c r="BO120" s="55">
        <f t="shared" si="61"/>
        <v>444824.91999999713</v>
      </c>
      <c r="BP120" s="55">
        <f t="shared" si="61"/>
        <v>822621.83000000101</v>
      </c>
      <c r="BQ120" s="55">
        <f t="shared" si="61"/>
        <v>-6618876.4399999939</v>
      </c>
      <c r="BR120" s="99">
        <f t="shared" si="61"/>
        <v>4586314.4399999976</v>
      </c>
    </row>
    <row r="121" spans="1:70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105"/>
      <c r="P121" s="106"/>
      <c r="Q121" s="106"/>
      <c r="R121" s="106"/>
      <c r="S121" s="106"/>
      <c r="T121" s="106"/>
      <c r="U121" s="286"/>
      <c r="V121" s="416"/>
      <c r="W121" s="416"/>
      <c r="X121" s="417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375"/>
      <c r="AK121" s="29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109">
        <v>0</v>
      </c>
      <c r="AK122" s="260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/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>O122-C122</f>
        <v>0</v>
      </c>
      <c r="BJ122" s="42">
        <f>P122-D122</f>
        <v>0</v>
      </c>
      <c r="BK122" s="42">
        <f>Q122-E122</f>
        <v>0</v>
      </c>
      <c r="BL122" s="42">
        <f>R122-F122</f>
        <v>0</v>
      </c>
      <c r="BM122" s="42">
        <f>S122-G122</f>
        <v>0</v>
      </c>
      <c r="BN122" s="42">
        <f t="shared" ref="BN122:BN127" si="114">T122-H122</f>
        <v>0</v>
      </c>
      <c r="BO122" s="42">
        <f t="shared" ref="BO122:BO127" si="115">U122-I122</f>
        <v>0</v>
      </c>
      <c r="BP122" s="42">
        <f t="shared" ref="BP122:BR127" si="116">V122-J122</f>
        <v>0</v>
      </c>
      <c r="BQ122" s="42">
        <f t="shared" si="116"/>
        <v>0</v>
      </c>
      <c r="BR122" s="109">
        <f t="shared" si="116"/>
        <v>0</v>
      </c>
    </row>
    <row r="123" spans="1:70" x14ac:dyDescent="0.35">
      <c r="A123" s="3"/>
      <c r="B123" s="27" t="s">
        <v>42</v>
      </c>
      <c r="C123" s="108">
        <v>885</v>
      </c>
      <c r="D123" s="42">
        <v>903</v>
      </c>
      <c r="E123" s="42">
        <v>1195</v>
      </c>
      <c r="F123" s="42">
        <v>1698</v>
      </c>
      <c r="G123" s="42">
        <v>1847</v>
      </c>
      <c r="H123" s="42">
        <v>1819</v>
      </c>
      <c r="I123" s="42">
        <v>1803</v>
      </c>
      <c r="J123" s="42">
        <v>1787</v>
      </c>
      <c r="K123" s="42">
        <v>1791</v>
      </c>
      <c r="L123" s="42">
        <v>1547</v>
      </c>
      <c r="M123" s="42">
        <v>1114</v>
      </c>
      <c r="N123" s="260">
        <v>848</v>
      </c>
      <c r="O123" s="108">
        <v>741</v>
      </c>
      <c r="P123" s="42">
        <v>724</v>
      </c>
      <c r="Q123" s="41">
        <v>854</v>
      </c>
      <c r="R123" s="42">
        <v>928</v>
      </c>
      <c r="S123" s="41">
        <v>951</v>
      </c>
      <c r="T123" s="42">
        <v>1048</v>
      </c>
      <c r="U123" s="260">
        <v>1071</v>
      </c>
      <c r="V123" s="260">
        <v>1065</v>
      </c>
      <c r="W123" s="260">
        <v>1065</v>
      </c>
      <c r="X123" s="109">
        <v>946</v>
      </c>
      <c r="Y123" s="260">
        <v>831</v>
      </c>
      <c r="Z123" s="260">
        <v>855</v>
      </c>
      <c r="AA123" s="260">
        <v>972</v>
      </c>
      <c r="AB123" s="260">
        <v>1437</v>
      </c>
      <c r="AC123" s="260">
        <v>2042</v>
      </c>
      <c r="AD123" s="260">
        <v>2681</v>
      </c>
      <c r="AE123" s="260">
        <v>2636</v>
      </c>
      <c r="AF123" s="260">
        <v>2903</v>
      </c>
      <c r="AG123" s="260">
        <v>3157</v>
      </c>
      <c r="AH123" s="260">
        <v>2981</v>
      </c>
      <c r="AI123" s="260">
        <v>2544</v>
      </c>
      <c r="AJ123" s="109">
        <v>2001</v>
      </c>
      <c r="AK123" s="260">
        <v>4510</v>
      </c>
      <c r="AL123" s="260">
        <v>4233</v>
      </c>
      <c r="AM123" s="260">
        <v>1753</v>
      </c>
      <c r="AN123" s="260">
        <v>1724</v>
      </c>
      <c r="AO123" s="260">
        <v>1610</v>
      </c>
      <c r="AP123" s="260">
        <v>1774</v>
      </c>
      <c r="AQ123" s="260">
        <v>2562</v>
      </c>
      <c r="AR123" s="260">
        <v>2819</v>
      </c>
      <c r="AS123" s="260">
        <v>2699</v>
      </c>
      <c r="AT123" s="260">
        <v>2489</v>
      </c>
      <c r="AU123" s="260">
        <v>2167</v>
      </c>
      <c r="AV123" s="260">
        <v>1594</v>
      </c>
      <c r="AW123" s="441"/>
      <c r="AX123" s="260"/>
      <c r="AY123" s="260"/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>O123-C123</f>
        <v>-144</v>
      </c>
      <c r="BJ123" s="42">
        <f t="shared" ref="BJ123:BM127" si="117">P123-D123</f>
        <v>-179</v>
      </c>
      <c r="BK123" s="42">
        <f t="shared" si="117"/>
        <v>-341</v>
      </c>
      <c r="BL123" s="42">
        <f t="shared" si="117"/>
        <v>-770</v>
      </c>
      <c r="BM123" s="42">
        <f t="shared" si="117"/>
        <v>-896</v>
      </c>
      <c r="BN123" s="42">
        <f t="shared" si="114"/>
        <v>-771</v>
      </c>
      <c r="BO123" s="42">
        <f t="shared" si="115"/>
        <v>-732</v>
      </c>
      <c r="BP123" s="42">
        <f t="shared" si="116"/>
        <v>-722</v>
      </c>
      <c r="BQ123" s="42">
        <f t="shared" si="116"/>
        <v>-726</v>
      </c>
      <c r="BR123" s="109">
        <f t="shared" si="116"/>
        <v>-601</v>
      </c>
    </row>
    <row r="124" spans="1:70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109">
        <v>0</v>
      </c>
      <c r="AK124" s="260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/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>O124-C124</f>
        <v>0</v>
      </c>
      <c r="BJ124" s="42">
        <f t="shared" si="117"/>
        <v>0</v>
      </c>
      <c r="BK124" s="42">
        <f t="shared" si="117"/>
        <v>0</v>
      </c>
      <c r="BL124" s="42">
        <f t="shared" si="117"/>
        <v>0</v>
      </c>
      <c r="BM124" s="42">
        <f t="shared" si="117"/>
        <v>0</v>
      </c>
      <c r="BN124" s="42">
        <f t="shared" si="114"/>
        <v>0</v>
      </c>
      <c r="BO124" s="42">
        <f t="shared" si="115"/>
        <v>0</v>
      </c>
      <c r="BP124" s="42">
        <f t="shared" si="116"/>
        <v>0</v>
      </c>
      <c r="BQ124" s="42">
        <f t="shared" si="116"/>
        <v>0</v>
      </c>
      <c r="BR124" s="109">
        <f t="shared" si="116"/>
        <v>0</v>
      </c>
    </row>
    <row r="125" spans="1:70" x14ac:dyDescent="0.3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109">
        <v>0</v>
      </c>
      <c r="AK125" s="260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/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>O125-C125</f>
        <v>0</v>
      </c>
      <c r="BJ125" s="42">
        <f t="shared" si="117"/>
        <v>0</v>
      </c>
      <c r="BK125" s="42">
        <f t="shared" si="117"/>
        <v>0</v>
      </c>
      <c r="BL125" s="42">
        <f t="shared" si="117"/>
        <v>0</v>
      </c>
      <c r="BM125" s="42">
        <f t="shared" si="117"/>
        <v>0</v>
      </c>
      <c r="BN125" s="42">
        <f t="shared" si="114"/>
        <v>0</v>
      </c>
      <c r="BO125" s="42">
        <f t="shared" si="115"/>
        <v>0</v>
      </c>
      <c r="BP125" s="42">
        <f t="shared" si="116"/>
        <v>0</v>
      </c>
      <c r="BQ125" s="42">
        <f t="shared" si="116"/>
        <v>0</v>
      </c>
      <c r="BR125" s="109">
        <f t="shared" si="116"/>
        <v>0</v>
      </c>
    </row>
    <row r="126" spans="1:70" x14ac:dyDescent="0.3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109">
        <v>0</v>
      </c>
      <c r="AK126" s="260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/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>O126-C126</f>
        <v>0</v>
      </c>
      <c r="BJ126" s="42">
        <f t="shared" si="117"/>
        <v>0</v>
      </c>
      <c r="BK126" s="42">
        <f t="shared" si="117"/>
        <v>0</v>
      </c>
      <c r="BL126" s="42">
        <f t="shared" si="117"/>
        <v>0</v>
      </c>
      <c r="BM126" s="42">
        <f t="shared" si="117"/>
        <v>0</v>
      </c>
      <c r="BN126" s="42">
        <f t="shared" si="114"/>
        <v>0</v>
      </c>
      <c r="BO126" s="42">
        <f t="shared" si="115"/>
        <v>0</v>
      </c>
      <c r="BP126" s="42">
        <f t="shared" si="116"/>
        <v>0</v>
      </c>
      <c r="BQ126" s="42">
        <f t="shared" si="116"/>
        <v>0</v>
      </c>
      <c r="BR126" s="109">
        <f t="shared" si="116"/>
        <v>0</v>
      </c>
    </row>
    <row r="127" spans="1:70" x14ac:dyDescent="0.35">
      <c r="A127" s="3"/>
      <c r="B127" s="27" t="s">
        <v>46</v>
      </c>
      <c r="C127" s="108">
        <v>885</v>
      </c>
      <c r="D127" s="42">
        <v>903</v>
      </c>
      <c r="E127" s="42">
        <v>1195</v>
      </c>
      <c r="F127" s="42">
        <v>1698</v>
      </c>
      <c r="G127" s="42">
        <v>1847</v>
      </c>
      <c r="H127" s="42">
        <v>1819</v>
      </c>
      <c r="I127" s="42">
        <v>1803</v>
      </c>
      <c r="J127" s="42">
        <v>1787</v>
      </c>
      <c r="K127" s="42">
        <v>1791</v>
      </c>
      <c r="L127" s="42">
        <v>1547</v>
      </c>
      <c r="M127" s="42">
        <v>1114</v>
      </c>
      <c r="N127" s="260">
        <v>848</v>
      </c>
      <c r="O127" s="108">
        <v>741</v>
      </c>
      <c r="P127" s="42">
        <v>724</v>
      </c>
      <c r="Q127" s="41">
        <f t="shared" ref="Q127:AH127" si="118">SUM(Q122:Q126)</f>
        <v>854</v>
      </c>
      <c r="R127" s="41">
        <f t="shared" si="118"/>
        <v>928</v>
      </c>
      <c r="S127" s="41">
        <f t="shared" si="118"/>
        <v>951</v>
      </c>
      <c r="T127" s="41">
        <f t="shared" si="118"/>
        <v>1048</v>
      </c>
      <c r="U127" s="260">
        <f t="shared" si="118"/>
        <v>1071</v>
      </c>
      <c r="V127" s="260">
        <f t="shared" si="118"/>
        <v>1065</v>
      </c>
      <c r="W127" s="260">
        <f t="shared" si="118"/>
        <v>1065</v>
      </c>
      <c r="X127" s="260">
        <f t="shared" si="118"/>
        <v>946</v>
      </c>
      <c r="Y127" s="439">
        <f t="shared" si="118"/>
        <v>831</v>
      </c>
      <c r="Z127" s="260">
        <f t="shared" si="118"/>
        <v>855</v>
      </c>
      <c r="AA127" s="260">
        <f t="shared" si="118"/>
        <v>972</v>
      </c>
      <c r="AB127" s="260">
        <f t="shared" si="118"/>
        <v>1437</v>
      </c>
      <c r="AC127" s="260">
        <f t="shared" si="118"/>
        <v>2042</v>
      </c>
      <c r="AD127" s="260">
        <f t="shared" si="118"/>
        <v>2681</v>
      </c>
      <c r="AE127" s="260">
        <f t="shared" si="118"/>
        <v>2636</v>
      </c>
      <c r="AF127" s="260">
        <f t="shared" si="118"/>
        <v>2903</v>
      </c>
      <c r="AG127" s="260">
        <f t="shared" si="118"/>
        <v>3157</v>
      </c>
      <c r="AH127" s="260">
        <f t="shared" si="118"/>
        <v>2981</v>
      </c>
      <c r="AI127" s="260">
        <v>2544</v>
      </c>
      <c r="AJ127" s="109">
        <v>2001</v>
      </c>
      <c r="AK127" s="260">
        <v>4510</v>
      </c>
      <c r="AL127" s="260">
        <v>4233</v>
      </c>
      <c r="AM127" s="260">
        <v>1753</v>
      </c>
      <c r="AN127" s="260">
        <v>1724</v>
      </c>
      <c r="AO127" s="260">
        <v>1610</v>
      </c>
      <c r="AP127" s="260">
        <v>1774</v>
      </c>
      <c r="AQ127" s="260">
        <v>2562</v>
      </c>
      <c r="AR127" s="260">
        <v>2819</v>
      </c>
      <c r="AS127" s="260">
        <v>2699</v>
      </c>
      <c r="AT127" s="260">
        <v>2489</v>
      </c>
      <c r="AU127" s="260">
        <v>2167</v>
      </c>
      <c r="AV127" s="260">
        <v>1594</v>
      </c>
      <c r="AW127" s="441"/>
      <c r="AX127" s="260"/>
      <c r="AY127" s="260"/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>O127-C127</f>
        <v>-144</v>
      </c>
      <c r="BJ127" s="42">
        <f t="shared" si="117"/>
        <v>-179</v>
      </c>
      <c r="BK127" s="42">
        <f t="shared" si="117"/>
        <v>-341</v>
      </c>
      <c r="BL127" s="42">
        <f t="shared" si="117"/>
        <v>-770</v>
      </c>
      <c r="BM127" s="42">
        <f t="shared" si="117"/>
        <v>-896</v>
      </c>
      <c r="BN127" s="42">
        <f t="shared" si="114"/>
        <v>-771</v>
      </c>
      <c r="BO127" s="42">
        <f t="shared" si="115"/>
        <v>-732</v>
      </c>
      <c r="BP127" s="42">
        <f t="shared" si="116"/>
        <v>-722</v>
      </c>
      <c r="BQ127" s="42">
        <f t="shared" si="116"/>
        <v>-726</v>
      </c>
      <c r="BR127" s="109">
        <f t="shared" si="116"/>
        <v>-601</v>
      </c>
    </row>
    <row r="128" spans="1:70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109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35">
      <c r="A129" s="3"/>
      <c r="B129" s="27" t="s">
        <v>41</v>
      </c>
      <c r="C129" s="108">
        <v>214</v>
      </c>
      <c r="D129" s="42">
        <v>393</v>
      </c>
      <c r="E129" s="42">
        <v>298</v>
      </c>
      <c r="F129" s="42">
        <v>145</v>
      </c>
      <c r="G129" s="42">
        <v>219</v>
      </c>
      <c r="H129" s="42">
        <v>241</v>
      </c>
      <c r="I129" s="42">
        <v>299</v>
      </c>
      <c r="J129" s="42">
        <v>238</v>
      </c>
      <c r="K129" s="42">
        <v>32</v>
      </c>
      <c r="L129" s="42">
        <v>0</v>
      </c>
      <c r="M129" s="42">
        <v>0</v>
      </c>
      <c r="N129" s="260">
        <v>0</v>
      </c>
      <c r="O129" s="108">
        <v>0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260</v>
      </c>
      <c r="AF129" s="260">
        <v>318</v>
      </c>
      <c r="AG129" s="260">
        <v>279</v>
      </c>
      <c r="AH129" s="260">
        <v>132</v>
      </c>
      <c r="AI129" s="260">
        <v>46</v>
      </c>
      <c r="AJ129" s="109">
        <v>0</v>
      </c>
      <c r="AK129" s="260">
        <v>0</v>
      </c>
      <c r="AL129" s="260">
        <v>0</v>
      </c>
      <c r="AM129" s="260">
        <v>0</v>
      </c>
      <c r="AN129" s="260">
        <v>1</v>
      </c>
      <c r="AO129" s="260">
        <v>4</v>
      </c>
      <c r="AP129" s="260">
        <v>248</v>
      </c>
      <c r="AQ129" s="260">
        <v>373</v>
      </c>
      <c r="AR129" s="260">
        <v>235</v>
      </c>
      <c r="AS129" s="260">
        <v>360</v>
      </c>
      <c r="AT129" s="260">
        <v>218</v>
      </c>
      <c r="AU129" s="260">
        <v>121</v>
      </c>
      <c r="AV129" s="260">
        <v>0</v>
      </c>
      <c r="AW129" s="441"/>
      <c r="AX129" s="260"/>
      <c r="AY129" s="260"/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>O129-C129</f>
        <v>-214</v>
      </c>
      <c r="BJ129" s="42">
        <f>P129-D129</f>
        <v>-393</v>
      </c>
      <c r="BK129" s="42">
        <f>Q129-E129</f>
        <v>-298</v>
      </c>
      <c r="BL129" s="42">
        <f>R129-F129</f>
        <v>-145</v>
      </c>
      <c r="BM129" s="42">
        <f>S129-G129</f>
        <v>-219</v>
      </c>
      <c r="BN129" s="42">
        <f t="shared" ref="BN129:BN134" si="119">T129-H129</f>
        <v>-241</v>
      </c>
      <c r="BO129" s="42">
        <f t="shared" ref="BO129:BO134" si="120">U129-I129</f>
        <v>-299</v>
      </c>
      <c r="BP129" s="42">
        <f t="shared" ref="BP129:BR134" si="121">V129-J129</f>
        <v>-238</v>
      </c>
      <c r="BQ129" s="42">
        <f t="shared" si="121"/>
        <v>-32</v>
      </c>
      <c r="BR129" s="109">
        <f t="shared" si="121"/>
        <v>0</v>
      </c>
    </row>
    <row r="130" spans="1:70" x14ac:dyDescent="0.35">
      <c r="A130" s="3"/>
      <c r="B130" s="27" t="s">
        <v>42</v>
      </c>
      <c r="C130" s="108">
        <v>1</v>
      </c>
      <c r="D130" s="42">
        <v>81</v>
      </c>
      <c r="E130" s="42">
        <v>39</v>
      </c>
      <c r="F130" s="42">
        <v>263</v>
      </c>
      <c r="G130" s="42">
        <v>187</v>
      </c>
      <c r="H130" s="42">
        <v>237</v>
      </c>
      <c r="I130" s="42">
        <v>235</v>
      </c>
      <c r="J130" s="42">
        <v>259</v>
      </c>
      <c r="K130" s="42">
        <v>86</v>
      </c>
      <c r="L130" s="42">
        <v>0</v>
      </c>
      <c r="M130" s="42">
        <v>0</v>
      </c>
      <c r="N130" s="260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109">
        <v>0</v>
      </c>
      <c r="AK130" s="260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/>
      <c r="AX130" s="260"/>
      <c r="AY130" s="260"/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>O130-C130</f>
        <v>-1</v>
      </c>
      <c r="BJ130" s="42">
        <f t="shared" ref="BJ130:BM134" si="122">P130-D130</f>
        <v>-81</v>
      </c>
      <c r="BK130" s="42">
        <f t="shared" si="122"/>
        <v>-39</v>
      </c>
      <c r="BL130" s="42">
        <f t="shared" si="122"/>
        <v>-263</v>
      </c>
      <c r="BM130" s="42">
        <f t="shared" si="122"/>
        <v>-187</v>
      </c>
      <c r="BN130" s="42">
        <f t="shared" si="119"/>
        <v>-237</v>
      </c>
      <c r="BO130" s="42">
        <f t="shared" si="120"/>
        <v>-235</v>
      </c>
      <c r="BP130" s="42">
        <f t="shared" si="121"/>
        <v>-259</v>
      </c>
      <c r="BQ130" s="42">
        <f t="shared" si="121"/>
        <v>-86</v>
      </c>
      <c r="BR130" s="109">
        <f t="shared" si="121"/>
        <v>0</v>
      </c>
    </row>
    <row r="131" spans="1:70" x14ac:dyDescent="0.35">
      <c r="A131" s="3"/>
      <c r="B131" s="27" t="s">
        <v>57</v>
      </c>
      <c r="C131" s="108">
        <v>85</v>
      </c>
      <c r="D131" s="42">
        <v>136</v>
      </c>
      <c r="E131" s="42">
        <v>100</v>
      </c>
      <c r="F131" s="42">
        <v>88</v>
      </c>
      <c r="G131" s="42">
        <v>38</v>
      </c>
      <c r="H131" s="42">
        <v>43</v>
      </c>
      <c r="I131" s="42">
        <v>26</v>
      </c>
      <c r="J131" s="42">
        <v>20</v>
      </c>
      <c r="K131" s="42">
        <v>20</v>
      </c>
      <c r="L131" s="42">
        <v>11</v>
      </c>
      <c r="M131" s="42">
        <v>29</v>
      </c>
      <c r="N131" s="260">
        <v>86</v>
      </c>
      <c r="O131" s="108">
        <v>38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3</v>
      </c>
      <c r="X131" s="109">
        <v>49</v>
      </c>
      <c r="Y131" s="260">
        <v>50</v>
      </c>
      <c r="Z131" s="260">
        <v>40</v>
      </c>
      <c r="AA131" s="260">
        <v>75</v>
      </c>
      <c r="AB131" s="260">
        <v>93</v>
      </c>
      <c r="AC131" s="260">
        <v>71</v>
      </c>
      <c r="AD131" s="260">
        <v>80</v>
      </c>
      <c r="AE131" s="260">
        <v>60</v>
      </c>
      <c r="AF131" s="260">
        <v>35</v>
      </c>
      <c r="AG131" s="260">
        <v>8</v>
      </c>
      <c r="AH131" s="260">
        <v>6</v>
      </c>
      <c r="AI131" s="260">
        <v>3</v>
      </c>
      <c r="AJ131" s="109">
        <v>9</v>
      </c>
      <c r="AK131" s="260">
        <v>22</v>
      </c>
      <c r="AL131" s="260">
        <v>27</v>
      </c>
      <c r="AM131" s="260">
        <v>27</v>
      </c>
      <c r="AN131" s="260">
        <v>44</v>
      </c>
      <c r="AO131" s="260">
        <v>41</v>
      </c>
      <c r="AP131" s="260">
        <v>57</v>
      </c>
      <c r="AQ131" s="260">
        <v>32</v>
      </c>
      <c r="AR131" s="260">
        <v>12</v>
      </c>
      <c r="AS131" s="260">
        <v>7</v>
      </c>
      <c r="AT131" s="260">
        <v>15</v>
      </c>
      <c r="AU131" s="260">
        <v>10</v>
      </c>
      <c r="AV131" s="260">
        <v>16</v>
      </c>
      <c r="AW131" s="441"/>
      <c r="AX131" s="260"/>
      <c r="AY131" s="260"/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>O131-C131</f>
        <v>-47</v>
      </c>
      <c r="BJ131" s="42">
        <f t="shared" si="122"/>
        <v>-136</v>
      </c>
      <c r="BK131" s="42">
        <f t="shared" si="122"/>
        <v>-100</v>
      </c>
      <c r="BL131" s="42">
        <f t="shared" si="122"/>
        <v>-88</v>
      </c>
      <c r="BM131" s="42">
        <f t="shared" si="122"/>
        <v>-38</v>
      </c>
      <c r="BN131" s="42">
        <f t="shared" si="119"/>
        <v>-43</v>
      </c>
      <c r="BO131" s="42">
        <f t="shared" si="120"/>
        <v>-26</v>
      </c>
      <c r="BP131" s="42">
        <f t="shared" si="121"/>
        <v>-20</v>
      </c>
      <c r="BQ131" s="42">
        <f t="shared" si="121"/>
        <v>-17</v>
      </c>
      <c r="BR131" s="109">
        <f t="shared" si="121"/>
        <v>38</v>
      </c>
    </row>
    <row r="132" spans="1:70" x14ac:dyDescent="0.3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109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>O132-C132</f>
        <v>0</v>
      </c>
      <c r="BJ132" s="42">
        <f t="shared" si="122"/>
        <v>0</v>
      </c>
      <c r="BK132" s="42">
        <f t="shared" si="122"/>
        <v>0</v>
      </c>
      <c r="BL132" s="42">
        <f t="shared" si="122"/>
        <v>0</v>
      </c>
      <c r="BM132" s="42">
        <f t="shared" si="122"/>
        <v>0</v>
      </c>
      <c r="BN132" s="42">
        <f t="shared" si="119"/>
        <v>0</v>
      </c>
      <c r="BO132" s="42">
        <f t="shared" si="120"/>
        <v>0</v>
      </c>
      <c r="BP132" s="42">
        <f t="shared" si="121"/>
        <v>0</v>
      </c>
      <c r="BQ132" s="42">
        <f t="shared" si="121"/>
        <v>0</v>
      </c>
      <c r="BR132" s="109">
        <f t="shared" si="121"/>
        <v>0</v>
      </c>
    </row>
    <row r="133" spans="1:70" x14ac:dyDescent="0.3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109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>O133-C133</f>
        <v>0</v>
      </c>
      <c r="BJ133" s="42">
        <f t="shared" si="122"/>
        <v>0</v>
      </c>
      <c r="BK133" s="42">
        <f t="shared" si="122"/>
        <v>0</v>
      </c>
      <c r="BL133" s="42">
        <f t="shared" si="122"/>
        <v>0</v>
      </c>
      <c r="BM133" s="42">
        <f t="shared" si="122"/>
        <v>0</v>
      </c>
      <c r="BN133" s="42">
        <f t="shared" si="119"/>
        <v>0</v>
      </c>
      <c r="BO133" s="42">
        <f t="shared" si="120"/>
        <v>0</v>
      </c>
      <c r="BP133" s="42">
        <f t="shared" si="121"/>
        <v>0</v>
      </c>
      <c r="BQ133" s="42">
        <f t="shared" si="121"/>
        <v>0</v>
      </c>
      <c r="BR133" s="109">
        <f t="shared" si="121"/>
        <v>0</v>
      </c>
    </row>
    <row r="134" spans="1:70" x14ac:dyDescent="0.35">
      <c r="A134" s="3"/>
      <c r="B134" s="27" t="s">
        <v>46</v>
      </c>
      <c r="C134" s="108">
        <v>300</v>
      </c>
      <c r="D134" s="42">
        <v>610</v>
      </c>
      <c r="E134" s="42">
        <v>437</v>
      </c>
      <c r="F134" s="42">
        <v>496</v>
      </c>
      <c r="G134" s="42">
        <v>444</v>
      </c>
      <c r="H134" s="42">
        <v>521</v>
      </c>
      <c r="I134" s="42">
        <v>560</v>
      </c>
      <c r="J134" s="42">
        <v>517</v>
      </c>
      <c r="K134" s="42">
        <v>138</v>
      </c>
      <c r="L134" s="42">
        <v>11</v>
      </c>
      <c r="M134" s="42">
        <v>29</v>
      </c>
      <c r="N134" s="260">
        <v>86</v>
      </c>
      <c r="O134" s="108">
        <v>38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3</v>
      </c>
      <c r="X134" s="109">
        <f>SUM(X129:X131)</f>
        <v>49</v>
      </c>
      <c r="Y134" s="260">
        <f t="shared" ref="Y134:AJ134" si="123">SUM(Y129:Y131)</f>
        <v>50</v>
      </c>
      <c r="Z134" s="260">
        <f t="shared" si="123"/>
        <v>40</v>
      </c>
      <c r="AA134" s="260">
        <f t="shared" si="123"/>
        <v>75</v>
      </c>
      <c r="AB134" s="260">
        <f t="shared" si="123"/>
        <v>93</v>
      </c>
      <c r="AC134" s="260">
        <f t="shared" si="123"/>
        <v>71</v>
      </c>
      <c r="AD134" s="260">
        <f t="shared" si="123"/>
        <v>80</v>
      </c>
      <c r="AE134" s="260">
        <f t="shared" si="123"/>
        <v>320</v>
      </c>
      <c r="AF134" s="260">
        <f t="shared" si="123"/>
        <v>353</v>
      </c>
      <c r="AG134" s="260">
        <f t="shared" si="123"/>
        <v>287</v>
      </c>
      <c r="AH134" s="260">
        <f t="shared" si="123"/>
        <v>138</v>
      </c>
      <c r="AI134" s="260">
        <f t="shared" si="123"/>
        <v>49</v>
      </c>
      <c r="AJ134" s="109">
        <f t="shared" si="123"/>
        <v>9</v>
      </c>
      <c r="AK134" s="260">
        <v>22</v>
      </c>
      <c r="AL134" s="260">
        <v>27</v>
      </c>
      <c r="AM134" s="260">
        <v>27</v>
      </c>
      <c r="AN134" s="260">
        <f>SUM(AN129:AN131)</f>
        <v>45</v>
      </c>
      <c r="AO134" s="260">
        <f>SUM(AO129:AO131)</f>
        <v>45</v>
      </c>
      <c r="AP134" s="260">
        <v>305</v>
      </c>
      <c r="AQ134" s="260">
        <v>405</v>
      </c>
      <c r="AR134" s="260">
        <v>247</v>
      </c>
      <c r="AS134" s="260">
        <v>367</v>
      </c>
      <c r="AT134" s="260">
        <v>233</v>
      </c>
      <c r="AU134" s="260">
        <v>131</v>
      </c>
      <c r="AV134" s="260">
        <v>16</v>
      </c>
      <c r="AW134" s="441"/>
      <c r="AX134" s="260"/>
      <c r="AY134" s="260"/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>O134-C134</f>
        <v>-262</v>
      </c>
      <c r="BJ134" s="42">
        <f t="shared" si="122"/>
        <v>-610</v>
      </c>
      <c r="BK134" s="42">
        <f t="shared" si="122"/>
        <v>-437</v>
      </c>
      <c r="BL134" s="42">
        <f t="shared" si="122"/>
        <v>-496</v>
      </c>
      <c r="BM134" s="42">
        <f t="shared" si="122"/>
        <v>-444</v>
      </c>
      <c r="BN134" s="42">
        <f t="shared" si="119"/>
        <v>-521</v>
      </c>
      <c r="BO134" s="42">
        <f t="shared" si="120"/>
        <v>-560</v>
      </c>
      <c r="BP134" s="42">
        <f t="shared" si="121"/>
        <v>-517</v>
      </c>
      <c r="BQ134" s="42">
        <f t="shared" si="121"/>
        <v>-135</v>
      </c>
      <c r="BR134" s="109">
        <f t="shared" si="121"/>
        <v>38</v>
      </c>
    </row>
    <row r="135" spans="1:70" x14ac:dyDescent="0.3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260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109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35">
      <c r="A136" s="3"/>
      <c r="B136" s="27" t="s">
        <v>41</v>
      </c>
      <c r="C136" s="108">
        <v>1591</v>
      </c>
      <c r="D136" s="42">
        <v>2343</v>
      </c>
      <c r="E136" s="42">
        <v>2780</v>
      </c>
      <c r="F136" s="42">
        <v>2613</v>
      </c>
      <c r="G136" s="42">
        <v>2792</v>
      </c>
      <c r="H136" s="42">
        <v>2525</v>
      </c>
      <c r="I136" s="42">
        <v>2081</v>
      </c>
      <c r="J136" s="42">
        <v>1784</v>
      </c>
      <c r="K136" s="42">
        <v>1761</v>
      </c>
      <c r="L136" s="42">
        <v>1339</v>
      </c>
      <c r="M136" s="42">
        <v>972</v>
      </c>
      <c r="N136" s="260">
        <v>1152</v>
      </c>
      <c r="O136" s="108">
        <v>1496</v>
      </c>
      <c r="P136" s="42">
        <v>1924</v>
      </c>
      <c r="Q136" s="41">
        <v>1368</v>
      </c>
      <c r="R136" s="42">
        <v>1232</v>
      </c>
      <c r="S136" s="41">
        <v>1065</v>
      </c>
      <c r="T136" s="42">
        <v>1096</v>
      </c>
      <c r="U136" s="260">
        <v>1192</v>
      </c>
      <c r="V136" s="260">
        <v>1167</v>
      </c>
      <c r="W136" s="260">
        <v>1448</v>
      </c>
      <c r="X136" s="109">
        <v>1188</v>
      </c>
      <c r="Y136" s="260">
        <v>1103</v>
      </c>
      <c r="Z136" s="260">
        <v>1180</v>
      </c>
      <c r="AA136" s="260">
        <v>1382</v>
      </c>
      <c r="AB136" s="260">
        <v>2098</v>
      </c>
      <c r="AC136" s="260">
        <v>3421</v>
      </c>
      <c r="AD136" s="260">
        <v>4483</v>
      </c>
      <c r="AE136" s="260">
        <v>4737</v>
      </c>
      <c r="AF136" s="260">
        <v>5194</v>
      </c>
      <c r="AG136" s="260">
        <v>6141</v>
      </c>
      <c r="AH136" s="260">
        <v>5702</v>
      </c>
      <c r="AI136" s="260">
        <v>4831</v>
      </c>
      <c r="AJ136" s="109">
        <v>3424</v>
      </c>
      <c r="AK136" s="260">
        <v>2893</v>
      </c>
      <c r="AL136" s="260">
        <v>3030</v>
      </c>
      <c r="AM136" s="260">
        <v>3511</v>
      </c>
      <c r="AN136" s="260">
        <v>3417</v>
      </c>
      <c r="AO136" s="260">
        <v>3070</v>
      </c>
      <c r="AP136" s="260">
        <v>3593</v>
      </c>
      <c r="AQ136" s="260">
        <v>6021</v>
      </c>
      <c r="AR136" s="260">
        <v>7116</v>
      </c>
      <c r="AS136" s="260">
        <v>6132</v>
      </c>
      <c r="AT136" s="260">
        <v>5556</v>
      </c>
      <c r="AU136" s="260">
        <v>4658</v>
      </c>
      <c r="AV136" s="260">
        <v>2986</v>
      </c>
      <c r="AW136" s="441"/>
      <c r="AX136" s="260"/>
      <c r="AY136" s="260"/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>O136-C136</f>
        <v>-95</v>
      </c>
      <c r="BJ136" s="42">
        <f>P136-D136</f>
        <v>-419</v>
      </c>
      <c r="BK136" s="42">
        <f>Q136-E136</f>
        <v>-1412</v>
      </c>
      <c r="BL136" s="42">
        <f>R136-F136</f>
        <v>-1381</v>
      </c>
      <c r="BM136" s="42">
        <f>S136-G136</f>
        <v>-1727</v>
      </c>
      <c r="BN136" s="42">
        <f t="shared" ref="BN136:BN141" si="124">T136-H136</f>
        <v>-1429</v>
      </c>
      <c r="BO136" s="42">
        <f t="shared" ref="BO136:BO141" si="125">U136-I136</f>
        <v>-889</v>
      </c>
      <c r="BP136" s="42">
        <f t="shared" ref="BP136:BR141" si="126">V136-J136</f>
        <v>-617</v>
      </c>
      <c r="BQ136" s="42">
        <f t="shared" si="126"/>
        <v>-313</v>
      </c>
      <c r="BR136" s="109">
        <f t="shared" si="126"/>
        <v>-151</v>
      </c>
    </row>
    <row r="137" spans="1:70" x14ac:dyDescent="0.3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260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109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>O137-C137</f>
        <v>0</v>
      </c>
      <c r="BJ137" s="42">
        <f t="shared" ref="BJ137:BM141" si="127">P137-D137</f>
        <v>0</v>
      </c>
      <c r="BK137" s="42">
        <f t="shared" si="127"/>
        <v>0</v>
      </c>
      <c r="BL137" s="42">
        <f t="shared" si="127"/>
        <v>0</v>
      </c>
      <c r="BM137" s="42">
        <f t="shared" si="127"/>
        <v>0</v>
      </c>
      <c r="BN137" s="42">
        <f t="shared" si="124"/>
        <v>0</v>
      </c>
      <c r="BO137" s="42">
        <f t="shared" si="125"/>
        <v>0</v>
      </c>
      <c r="BP137" s="42">
        <f t="shared" si="126"/>
        <v>0</v>
      </c>
      <c r="BQ137" s="42">
        <f t="shared" si="126"/>
        <v>0</v>
      </c>
      <c r="BR137" s="109">
        <f t="shared" si="126"/>
        <v>0</v>
      </c>
    </row>
    <row r="138" spans="1:70" x14ac:dyDescent="0.35">
      <c r="A138" s="3"/>
      <c r="B138" s="27" t="s">
        <v>57</v>
      </c>
      <c r="C138" s="108">
        <v>17</v>
      </c>
      <c r="D138" s="42">
        <v>21</v>
      </c>
      <c r="E138" s="42">
        <v>24</v>
      </c>
      <c r="F138" s="42">
        <v>31</v>
      </c>
      <c r="G138" s="42">
        <v>32</v>
      </c>
      <c r="H138" s="42">
        <v>24</v>
      </c>
      <c r="I138" s="42">
        <v>18</v>
      </c>
      <c r="J138" s="42">
        <v>14</v>
      </c>
      <c r="K138" s="42">
        <v>14</v>
      </c>
      <c r="L138" s="42">
        <v>9</v>
      </c>
      <c r="M138" s="42">
        <v>3</v>
      </c>
      <c r="N138" s="260">
        <v>9</v>
      </c>
      <c r="O138" s="108">
        <v>15</v>
      </c>
      <c r="P138" s="42">
        <v>30</v>
      </c>
      <c r="Q138" s="41">
        <v>38</v>
      </c>
      <c r="R138" s="42">
        <v>47</v>
      </c>
      <c r="S138" s="41">
        <v>54</v>
      </c>
      <c r="T138" s="42">
        <v>95</v>
      </c>
      <c r="U138" s="260">
        <v>153</v>
      </c>
      <c r="V138" s="260">
        <v>248</v>
      </c>
      <c r="W138" s="260">
        <v>257</v>
      </c>
      <c r="X138" s="109">
        <v>260</v>
      </c>
      <c r="Y138" s="260">
        <v>260</v>
      </c>
      <c r="Z138" s="260">
        <v>241</v>
      </c>
      <c r="AA138" s="260">
        <v>247</v>
      </c>
      <c r="AB138" s="260">
        <v>260</v>
      </c>
      <c r="AC138" s="260">
        <v>217</v>
      </c>
      <c r="AD138" s="260">
        <v>184</v>
      </c>
      <c r="AE138" s="260">
        <v>151</v>
      </c>
      <c r="AF138" s="260">
        <v>127</v>
      </c>
      <c r="AG138" s="260">
        <v>109</v>
      </c>
      <c r="AH138" s="260">
        <v>91</v>
      </c>
      <c r="AI138" s="260">
        <v>84</v>
      </c>
      <c r="AJ138" s="109">
        <v>72</v>
      </c>
      <c r="AK138" s="260">
        <v>67</v>
      </c>
      <c r="AL138" s="260">
        <v>56</v>
      </c>
      <c r="AM138" s="260">
        <v>67</v>
      </c>
      <c r="AN138" s="260">
        <v>90</v>
      </c>
      <c r="AO138" s="260">
        <v>87</v>
      </c>
      <c r="AP138" s="260">
        <v>102</v>
      </c>
      <c r="AQ138" s="260">
        <v>80</v>
      </c>
      <c r="AR138" s="260">
        <v>70</v>
      </c>
      <c r="AS138" s="260">
        <v>62</v>
      </c>
      <c r="AT138" s="260">
        <v>64</v>
      </c>
      <c r="AU138" s="260">
        <v>45</v>
      </c>
      <c r="AV138" s="260">
        <v>54</v>
      </c>
      <c r="AW138" s="441"/>
      <c r="AX138" s="260"/>
      <c r="AY138" s="260"/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>O138-C138</f>
        <v>-2</v>
      </c>
      <c r="BJ138" s="42">
        <f t="shared" si="127"/>
        <v>9</v>
      </c>
      <c r="BK138" s="42">
        <f t="shared" si="127"/>
        <v>14</v>
      </c>
      <c r="BL138" s="42">
        <f t="shared" si="127"/>
        <v>16</v>
      </c>
      <c r="BM138" s="42">
        <f t="shared" si="127"/>
        <v>22</v>
      </c>
      <c r="BN138" s="42">
        <f t="shared" si="124"/>
        <v>71</v>
      </c>
      <c r="BO138" s="42">
        <f t="shared" si="125"/>
        <v>135</v>
      </c>
      <c r="BP138" s="42">
        <f t="shared" si="126"/>
        <v>234</v>
      </c>
      <c r="BQ138" s="42">
        <f t="shared" si="126"/>
        <v>243</v>
      </c>
      <c r="BR138" s="109">
        <f t="shared" si="126"/>
        <v>251</v>
      </c>
    </row>
    <row r="139" spans="1:70" x14ac:dyDescent="0.3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260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109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>O139-C139</f>
        <v>0</v>
      </c>
      <c r="BJ139" s="42">
        <f t="shared" si="127"/>
        <v>0</v>
      </c>
      <c r="BK139" s="42">
        <f t="shared" si="127"/>
        <v>0</v>
      </c>
      <c r="BL139" s="42">
        <f t="shared" si="127"/>
        <v>0</v>
      </c>
      <c r="BM139" s="42">
        <f t="shared" si="127"/>
        <v>0</v>
      </c>
      <c r="BN139" s="42">
        <f t="shared" si="124"/>
        <v>0</v>
      </c>
      <c r="BO139" s="42">
        <f t="shared" si="125"/>
        <v>0</v>
      </c>
      <c r="BP139" s="42">
        <f t="shared" si="126"/>
        <v>0</v>
      </c>
      <c r="BQ139" s="42">
        <f t="shared" si="126"/>
        <v>0</v>
      </c>
      <c r="BR139" s="109">
        <f t="shared" si="126"/>
        <v>0</v>
      </c>
    </row>
    <row r="140" spans="1:70" ht="15" thickBot="1" x14ac:dyDescent="0.4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304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17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>O140-C140</f>
        <v>0</v>
      </c>
      <c r="BJ140" s="279">
        <f t="shared" si="127"/>
        <v>0</v>
      </c>
      <c r="BK140" s="279">
        <f t="shared" si="127"/>
        <v>0</v>
      </c>
      <c r="BL140" s="279">
        <f t="shared" si="127"/>
        <v>0</v>
      </c>
      <c r="BM140" s="279">
        <f t="shared" si="127"/>
        <v>0</v>
      </c>
      <c r="BN140" s="279">
        <f t="shared" si="124"/>
        <v>0</v>
      </c>
      <c r="BO140" s="279">
        <f t="shared" si="125"/>
        <v>0</v>
      </c>
      <c r="BP140" s="279">
        <f t="shared" si="126"/>
        <v>0</v>
      </c>
      <c r="BQ140" s="279">
        <f t="shared" si="126"/>
        <v>0</v>
      </c>
      <c r="BR140" s="280">
        <f t="shared" si="126"/>
        <v>0</v>
      </c>
    </row>
    <row r="141" spans="1:70" ht="15" thickBot="1" x14ac:dyDescent="0.4">
      <c r="A141" s="3"/>
      <c r="B141" s="28" t="s">
        <v>46</v>
      </c>
      <c r="C141" s="116">
        <v>1608</v>
      </c>
      <c r="D141" s="114">
        <v>2364</v>
      </c>
      <c r="E141" s="114">
        <v>2804</v>
      </c>
      <c r="F141" s="114">
        <v>2644</v>
      </c>
      <c r="G141" s="114">
        <v>2824</v>
      </c>
      <c r="H141" s="114">
        <v>2549</v>
      </c>
      <c r="I141" s="114">
        <v>2099</v>
      </c>
      <c r="J141" s="114">
        <v>1798</v>
      </c>
      <c r="K141" s="114">
        <v>1775</v>
      </c>
      <c r="L141" s="114">
        <v>1348</v>
      </c>
      <c r="M141" s="114">
        <v>975</v>
      </c>
      <c r="N141" s="305">
        <v>1161</v>
      </c>
      <c r="O141" s="281">
        <v>1511</v>
      </c>
      <c r="P141" s="282">
        <v>1954</v>
      </c>
      <c r="Q141" s="282">
        <f>SUM(Q136:Q140)</f>
        <v>1406</v>
      </c>
      <c r="R141" s="282">
        <f>SUM(R136:R140)</f>
        <v>1279</v>
      </c>
      <c r="S141" s="282">
        <f>SUM(S136:S140)</f>
        <v>1119</v>
      </c>
      <c r="T141" s="282">
        <f>SUM(T136:T140)</f>
        <v>1191</v>
      </c>
      <c r="U141" s="315">
        <f t="shared" ref="U141:AV141" si="128">SUM(U136:U139)</f>
        <v>1345</v>
      </c>
      <c r="V141" s="315">
        <f t="shared" si="128"/>
        <v>1415</v>
      </c>
      <c r="W141" s="315">
        <f t="shared" si="128"/>
        <v>1705</v>
      </c>
      <c r="X141" s="315">
        <f t="shared" si="128"/>
        <v>1448</v>
      </c>
      <c r="Y141" s="315">
        <f t="shared" si="128"/>
        <v>1363</v>
      </c>
      <c r="Z141" s="315">
        <f t="shared" si="128"/>
        <v>1421</v>
      </c>
      <c r="AA141" s="315">
        <f t="shared" si="128"/>
        <v>1629</v>
      </c>
      <c r="AB141" s="315">
        <f t="shared" si="128"/>
        <v>2358</v>
      </c>
      <c r="AC141" s="315">
        <f t="shared" si="128"/>
        <v>3638</v>
      </c>
      <c r="AD141" s="315">
        <f t="shared" si="128"/>
        <v>4667</v>
      </c>
      <c r="AE141" s="315">
        <f t="shared" si="128"/>
        <v>4888</v>
      </c>
      <c r="AF141" s="438">
        <f t="shared" si="128"/>
        <v>5321</v>
      </c>
      <c r="AG141" s="438">
        <f t="shared" si="128"/>
        <v>6250</v>
      </c>
      <c r="AH141" s="438">
        <f t="shared" si="128"/>
        <v>5793</v>
      </c>
      <c r="AI141" s="438">
        <f t="shared" si="128"/>
        <v>4915</v>
      </c>
      <c r="AJ141" s="283">
        <f t="shared" si="128"/>
        <v>3496</v>
      </c>
      <c r="AK141" s="226">
        <f t="shared" si="128"/>
        <v>2960</v>
      </c>
      <c r="AL141" s="438">
        <f t="shared" si="128"/>
        <v>3086</v>
      </c>
      <c r="AM141" s="438">
        <f t="shared" si="128"/>
        <v>3578</v>
      </c>
      <c r="AN141" s="438">
        <f t="shared" si="128"/>
        <v>3507</v>
      </c>
      <c r="AO141" s="438">
        <f t="shared" si="128"/>
        <v>3157</v>
      </c>
      <c r="AP141" s="438">
        <f t="shared" si="128"/>
        <v>3695</v>
      </c>
      <c r="AQ141" s="438">
        <f t="shared" si="128"/>
        <v>6101</v>
      </c>
      <c r="AR141" s="438">
        <f t="shared" si="128"/>
        <v>7186</v>
      </c>
      <c r="AS141" s="438">
        <f t="shared" si="128"/>
        <v>6194</v>
      </c>
      <c r="AT141" s="438">
        <f t="shared" si="128"/>
        <v>5620</v>
      </c>
      <c r="AU141" s="438">
        <f t="shared" si="128"/>
        <v>4703</v>
      </c>
      <c r="AV141" s="438">
        <f t="shared" si="128"/>
        <v>3040</v>
      </c>
      <c r="AW141" s="281"/>
      <c r="AX141" s="281"/>
      <c r="AY141" s="281"/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281">
        <f>O141-C141</f>
        <v>-97</v>
      </c>
      <c r="BJ141" s="282">
        <f t="shared" si="127"/>
        <v>-410</v>
      </c>
      <c r="BK141" s="282">
        <f t="shared" si="127"/>
        <v>-1398</v>
      </c>
      <c r="BL141" s="282">
        <f t="shared" si="127"/>
        <v>-1365</v>
      </c>
      <c r="BM141" s="282">
        <f t="shared" si="127"/>
        <v>-1705</v>
      </c>
      <c r="BN141" s="282">
        <f t="shared" si="124"/>
        <v>-1358</v>
      </c>
      <c r="BO141" s="282">
        <f t="shared" si="125"/>
        <v>-754</v>
      </c>
      <c r="BP141" s="282">
        <f t="shared" si="126"/>
        <v>-383</v>
      </c>
      <c r="BQ141" s="282">
        <f t="shared" si="126"/>
        <v>-70</v>
      </c>
      <c r="BR141" s="282">
        <f t="shared" si="126"/>
        <v>100</v>
      </c>
    </row>
    <row r="142" spans="1:70" ht="15" thickTop="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54"/>
      <c r="AA142" s="260"/>
      <c r="AB142" s="260"/>
      <c r="AC142" s="260"/>
      <c r="AD142" s="260"/>
      <c r="AE142" s="298"/>
      <c r="AF142" s="298"/>
      <c r="AG142" s="298"/>
      <c r="AH142" s="298"/>
      <c r="AI142" s="298"/>
      <c r="AJ142" s="346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5"/>
      <c r="AA143" s="260"/>
      <c r="AB143" s="260"/>
      <c r="AC143" s="260"/>
      <c r="AD143" s="260"/>
      <c r="AE143" s="260">
        <v>71</v>
      </c>
      <c r="AF143" s="260">
        <v>67</v>
      </c>
      <c r="AG143" s="260">
        <v>98</v>
      </c>
      <c r="AH143" s="260">
        <v>69</v>
      </c>
      <c r="AI143" s="260">
        <v>23</v>
      </c>
      <c r="AJ143" s="109">
        <v>4</v>
      </c>
      <c r="AK143" s="260">
        <v>0</v>
      </c>
      <c r="AL143" s="260">
        <v>0</v>
      </c>
      <c r="AM143" s="260">
        <v>0</v>
      </c>
      <c r="AN143" s="260">
        <v>0</v>
      </c>
      <c r="AO143" s="260">
        <v>1</v>
      </c>
      <c r="AP143" s="260">
        <v>59</v>
      </c>
      <c r="AQ143" s="260">
        <v>135</v>
      </c>
      <c r="AR143" s="260">
        <v>81</v>
      </c>
      <c r="AS143" s="260">
        <v>96</v>
      </c>
      <c r="AT143" s="260">
        <v>81</v>
      </c>
      <c r="AU143" s="260">
        <v>60</v>
      </c>
      <c r="AV143" s="260">
        <v>7</v>
      </c>
      <c r="AW143" s="441"/>
      <c r="AX143" s="260"/>
      <c r="AY143" s="260"/>
      <c r="AZ143" s="260"/>
      <c r="BA143" s="260"/>
      <c r="BB143" s="260"/>
      <c r="BC143" s="260"/>
      <c r="BD143" s="260"/>
      <c r="BE143" s="260"/>
      <c r="BF143" s="260"/>
      <c r="BG143" s="260"/>
      <c r="BH143" s="260"/>
      <c r="BI143" s="108">
        <f t="shared" ref="BI143:BR148" si="129">O143-C143</f>
        <v>0</v>
      </c>
      <c r="BJ143" s="42">
        <f t="shared" si="129"/>
        <v>0</v>
      </c>
      <c r="BK143" s="42">
        <f t="shared" si="129"/>
        <v>0</v>
      </c>
      <c r="BL143" s="42">
        <f t="shared" si="129"/>
        <v>0</v>
      </c>
      <c r="BM143" s="42">
        <f t="shared" si="129"/>
        <v>0</v>
      </c>
      <c r="BN143" s="42">
        <f t="shared" si="129"/>
        <v>0</v>
      </c>
      <c r="BO143" s="42">
        <f t="shared" si="129"/>
        <v>0</v>
      </c>
      <c r="BP143" s="42">
        <f t="shared" si="129"/>
        <v>0</v>
      </c>
      <c r="BQ143" s="42">
        <f t="shared" si="129"/>
        <v>0</v>
      </c>
      <c r="BR143" s="109">
        <f t="shared" si="129"/>
        <v>0</v>
      </c>
    </row>
    <row r="144" spans="1:70" x14ac:dyDescent="0.3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85"/>
      <c r="AA144" s="260"/>
      <c r="AB144" s="260"/>
      <c r="AC144" s="260"/>
      <c r="AD144" s="260"/>
      <c r="AE144" s="260">
        <v>3</v>
      </c>
      <c r="AF144" s="260">
        <v>33</v>
      </c>
      <c r="AG144" s="260">
        <v>51</v>
      </c>
      <c r="AH144" s="260">
        <v>21</v>
      </c>
      <c r="AI144" s="260">
        <v>17</v>
      </c>
      <c r="AJ144" s="109">
        <v>3</v>
      </c>
      <c r="AK144" s="260">
        <v>0</v>
      </c>
      <c r="AL144" s="260">
        <v>0</v>
      </c>
      <c r="AM144" s="260">
        <v>0</v>
      </c>
      <c r="AN144" s="260">
        <v>0</v>
      </c>
      <c r="AO144" s="260">
        <v>0</v>
      </c>
      <c r="AP144" s="260">
        <v>20</v>
      </c>
      <c r="AQ144" s="260">
        <v>42</v>
      </c>
      <c r="AR144" s="260">
        <v>33</v>
      </c>
      <c r="AS144" s="260">
        <v>55</v>
      </c>
      <c r="AT144" s="260">
        <v>50</v>
      </c>
      <c r="AU144" s="260">
        <v>40</v>
      </c>
      <c r="AV144" s="260">
        <v>3</v>
      </c>
      <c r="AW144" s="441"/>
      <c r="AX144" s="260"/>
      <c r="AY144" s="260"/>
      <c r="AZ144" s="260"/>
      <c r="BA144" s="260"/>
      <c r="BB144" s="260"/>
      <c r="BC144" s="260"/>
      <c r="BD144" s="260"/>
      <c r="BE144" s="260"/>
      <c r="BF144" s="260"/>
      <c r="BG144" s="260"/>
      <c r="BH144" s="260"/>
      <c r="BI144" s="108">
        <f t="shared" si="129"/>
        <v>0</v>
      </c>
      <c r="BJ144" s="42">
        <f t="shared" si="129"/>
        <v>0</v>
      </c>
      <c r="BK144" s="42">
        <f t="shared" si="129"/>
        <v>0</v>
      </c>
      <c r="BL144" s="42">
        <f t="shared" si="129"/>
        <v>0</v>
      </c>
      <c r="BM144" s="42">
        <f t="shared" si="129"/>
        <v>0</v>
      </c>
      <c r="BN144" s="42">
        <f t="shared" si="129"/>
        <v>0</v>
      </c>
      <c r="BO144" s="42">
        <f t="shared" si="129"/>
        <v>0</v>
      </c>
      <c r="BP144" s="42">
        <f t="shared" si="129"/>
        <v>0</v>
      </c>
      <c r="BQ144" s="42">
        <f t="shared" si="129"/>
        <v>0</v>
      </c>
      <c r="BR144" s="109">
        <f t="shared" si="129"/>
        <v>0</v>
      </c>
    </row>
    <row r="145" spans="1:70" x14ac:dyDescent="0.3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85"/>
      <c r="AA145" s="260"/>
      <c r="AB145" s="260"/>
      <c r="AC145" s="260"/>
      <c r="AD145" s="260"/>
      <c r="AE145" s="260">
        <v>16</v>
      </c>
      <c r="AF145" s="260">
        <v>8</v>
      </c>
      <c r="AG145" s="260">
        <v>2</v>
      </c>
      <c r="AH145" s="260">
        <v>6</v>
      </c>
      <c r="AI145" s="260">
        <v>5</v>
      </c>
      <c r="AJ145" s="109">
        <v>4</v>
      </c>
      <c r="AK145" s="260">
        <v>14</v>
      </c>
      <c r="AL145" s="260">
        <v>13</v>
      </c>
      <c r="AM145" s="260">
        <v>14</v>
      </c>
      <c r="AN145" s="260">
        <v>9</v>
      </c>
      <c r="AO145" s="260">
        <v>8</v>
      </c>
      <c r="AP145" s="260">
        <v>14</v>
      </c>
      <c r="AQ145" s="260">
        <v>5</v>
      </c>
      <c r="AR145" s="260">
        <v>2</v>
      </c>
      <c r="AS145" s="260">
        <v>1</v>
      </c>
      <c r="AT145" s="260">
        <v>7</v>
      </c>
      <c r="AU145" s="260">
        <v>7</v>
      </c>
      <c r="AV145" s="260">
        <v>8</v>
      </c>
      <c r="AW145" s="441"/>
      <c r="AX145" s="260"/>
      <c r="AY145" s="260"/>
      <c r="AZ145" s="260"/>
      <c r="BA145" s="260"/>
      <c r="BB145" s="260"/>
      <c r="BC145" s="260"/>
      <c r="BD145" s="260"/>
      <c r="BE145" s="260"/>
      <c r="BF145" s="260"/>
      <c r="BG145" s="260"/>
      <c r="BH145" s="260"/>
      <c r="BI145" s="108">
        <f t="shared" si="129"/>
        <v>0</v>
      </c>
      <c r="BJ145" s="42">
        <f t="shared" si="129"/>
        <v>0</v>
      </c>
      <c r="BK145" s="42">
        <f t="shared" si="129"/>
        <v>0</v>
      </c>
      <c r="BL145" s="42">
        <f t="shared" si="129"/>
        <v>0</v>
      </c>
      <c r="BM145" s="42">
        <f t="shared" si="129"/>
        <v>0</v>
      </c>
      <c r="BN145" s="42">
        <f t="shared" si="129"/>
        <v>0</v>
      </c>
      <c r="BO145" s="42">
        <f t="shared" si="129"/>
        <v>0</v>
      </c>
      <c r="BP145" s="42">
        <f t="shared" si="129"/>
        <v>0</v>
      </c>
      <c r="BQ145" s="42">
        <f t="shared" si="129"/>
        <v>0</v>
      </c>
      <c r="BR145" s="109">
        <f t="shared" si="129"/>
        <v>0</v>
      </c>
    </row>
    <row r="146" spans="1:70" x14ac:dyDescent="0.3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5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109">
        <v>0</v>
      </c>
      <c r="AK146" s="260">
        <v>0</v>
      </c>
      <c r="AL146" s="260">
        <v>1</v>
      </c>
      <c r="AM146" s="260">
        <v>1</v>
      </c>
      <c r="AN146" s="260">
        <v>1</v>
      </c>
      <c r="AO146" s="260">
        <v>0</v>
      </c>
      <c r="AP146" s="260">
        <v>1</v>
      </c>
      <c r="AQ146" s="260">
        <v>2</v>
      </c>
      <c r="AR146" s="260">
        <v>0</v>
      </c>
      <c r="AS146" s="260">
        <v>2</v>
      </c>
      <c r="AT146" s="260">
        <v>1</v>
      </c>
      <c r="AU146" s="260">
        <v>0</v>
      </c>
      <c r="AV146" s="260">
        <v>3</v>
      </c>
      <c r="AW146" s="441"/>
      <c r="AX146" s="260"/>
      <c r="AY146" s="260"/>
      <c r="AZ146" s="260"/>
      <c r="BA146" s="260"/>
      <c r="BB146" s="260"/>
      <c r="BC146" s="260"/>
      <c r="BD146" s="260"/>
      <c r="BE146" s="260"/>
      <c r="BF146" s="260"/>
      <c r="BG146" s="260"/>
      <c r="BH146" s="260"/>
      <c r="BI146" s="108">
        <f t="shared" si="129"/>
        <v>0</v>
      </c>
      <c r="BJ146" s="42">
        <f t="shared" si="129"/>
        <v>0</v>
      </c>
      <c r="BK146" s="42">
        <f t="shared" si="129"/>
        <v>0</v>
      </c>
      <c r="BL146" s="42">
        <f t="shared" si="129"/>
        <v>0</v>
      </c>
      <c r="BM146" s="42">
        <f t="shared" si="129"/>
        <v>0</v>
      </c>
      <c r="BN146" s="42">
        <f t="shared" si="129"/>
        <v>0</v>
      </c>
      <c r="BO146" s="42">
        <f t="shared" si="129"/>
        <v>0</v>
      </c>
      <c r="BP146" s="42">
        <f t="shared" si="129"/>
        <v>0</v>
      </c>
      <c r="BQ146" s="42">
        <f t="shared" si="129"/>
        <v>0</v>
      </c>
      <c r="BR146" s="109">
        <f t="shared" si="129"/>
        <v>0</v>
      </c>
    </row>
    <row r="147" spans="1:70" ht="15" thickBot="1" x14ac:dyDescent="0.4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37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280"/>
      <c r="AK147" s="415"/>
      <c r="AL147" s="415"/>
      <c r="AM147" s="415"/>
      <c r="AN147" s="415"/>
      <c r="AO147" s="415"/>
      <c r="AP147" s="415"/>
      <c r="AQ147" s="415"/>
      <c r="AR147" s="415"/>
      <c r="AS147" s="415"/>
      <c r="AT147" s="415"/>
      <c r="AU147" s="415"/>
      <c r="AV147" s="415"/>
      <c r="AW147" s="478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29"/>
        <v>0</v>
      </c>
      <c r="BJ147" s="279">
        <f t="shared" si="129"/>
        <v>0</v>
      </c>
      <c r="BK147" s="279">
        <f t="shared" si="129"/>
        <v>0</v>
      </c>
      <c r="BL147" s="279">
        <f t="shared" si="129"/>
        <v>0</v>
      </c>
      <c r="BM147" s="279">
        <f t="shared" si="129"/>
        <v>0</v>
      </c>
      <c r="BN147" s="279">
        <f t="shared" si="129"/>
        <v>0</v>
      </c>
      <c r="BO147" s="279">
        <f t="shared" si="129"/>
        <v>0</v>
      </c>
      <c r="BP147" s="279">
        <f t="shared" si="129"/>
        <v>0</v>
      </c>
      <c r="BQ147" s="279">
        <f t="shared" si="129"/>
        <v>0</v>
      </c>
      <c r="BR147" s="280">
        <f t="shared" si="129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90</v>
      </c>
      <c r="AF148" s="438">
        <v>108</v>
      </c>
      <c r="AG148" s="315">
        <v>151</v>
      </c>
      <c r="AH148" s="315">
        <v>96</v>
      </c>
      <c r="AI148" s="315">
        <v>45</v>
      </c>
      <c r="AJ148" s="464">
        <v>11</v>
      </c>
      <c r="AK148" s="304">
        <v>14</v>
      </c>
      <c r="AL148" s="304">
        <v>14</v>
      </c>
      <c r="AM148" s="304">
        <v>15</v>
      </c>
      <c r="AN148" s="304">
        <v>10</v>
      </c>
      <c r="AO148" s="304">
        <v>9</v>
      </c>
      <c r="AP148" s="304">
        <v>94</v>
      </c>
      <c r="AQ148" s="304">
        <v>184</v>
      </c>
      <c r="AR148" s="304">
        <v>116</v>
      </c>
      <c r="AS148" s="304">
        <v>154</v>
      </c>
      <c r="AT148" s="304">
        <v>139</v>
      </c>
      <c r="AU148" s="304">
        <v>107</v>
      </c>
      <c r="AV148" s="304">
        <v>21</v>
      </c>
      <c r="AW148" s="116"/>
      <c r="AX148" s="304"/>
      <c r="AY148" s="304"/>
      <c r="AZ148" s="304"/>
      <c r="BA148" s="304"/>
      <c r="BB148" s="304"/>
      <c r="BC148" s="304"/>
      <c r="BD148" s="304"/>
      <c r="BE148" s="304"/>
      <c r="BF148" s="304"/>
      <c r="BG148" s="304"/>
      <c r="BH148" s="304"/>
      <c r="BI148" s="112">
        <f t="shared" si="129"/>
        <v>0</v>
      </c>
      <c r="BJ148" s="114">
        <f t="shared" si="129"/>
        <v>0</v>
      </c>
      <c r="BK148" s="114">
        <f t="shared" si="129"/>
        <v>0</v>
      </c>
      <c r="BL148" s="114">
        <f t="shared" si="129"/>
        <v>0</v>
      </c>
      <c r="BM148" s="114">
        <f t="shared" si="129"/>
        <v>0</v>
      </c>
      <c r="BN148" s="114">
        <f t="shared" si="129"/>
        <v>0</v>
      </c>
      <c r="BO148" s="114">
        <f t="shared" si="129"/>
        <v>0</v>
      </c>
      <c r="BP148" s="114">
        <f t="shared" si="129"/>
        <v>0</v>
      </c>
      <c r="BQ148" s="114">
        <f t="shared" si="129"/>
        <v>0</v>
      </c>
      <c r="BR148" s="115">
        <f t="shared" si="129"/>
        <v>0</v>
      </c>
    </row>
    <row r="149" spans="1:70" ht="15" thickTop="1" x14ac:dyDescent="0.35">
      <c r="A149" s="3"/>
      <c r="W149" s="339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</row>
    <row r="150" spans="1:70" x14ac:dyDescent="0.35">
      <c r="B150" s="1" t="s">
        <v>27</v>
      </c>
    </row>
    <row r="151" spans="1:70" x14ac:dyDescent="0.35">
      <c r="B151" s="12" t="s">
        <v>28</v>
      </c>
    </row>
    <row r="154" spans="1:70" x14ac:dyDescent="0.35">
      <c r="B154" s="26" t="s">
        <v>26</v>
      </c>
    </row>
    <row r="155" spans="1:70" x14ac:dyDescent="0.35">
      <c r="B155" t="s">
        <v>29</v>
      </c>
    </row>
    <row r="156" spans="1:70" x14ac:dyDescent="0.35">
      <c r="B156" t="s">
        <v>30</v>
      </c>
    </row>
    <row r="157" spans="1:70" x14ac:dyDescent="0.35">
      <c r="B157" t="s">
        <v>31</v>
      </c>
    </row>
    <row r="158" spans="1:70" x14ac:dyDescent="0.35">
      <c r="B158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2020-04-09T15:18:08Z</cp:lastPrinted>
  <dcterms:created xsi:type="dcterms:W3CDTF">2020-04-08T09:56:20Z</dcterms:created>
  <dcterms:modified xsi:type="dcterms:W3CDTF">2023-05-25T19:47:26Z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