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3" documentId="8_{CC463A38-83AE-469C-B4A7-2D61A452504A}" xr6:coauthVersionLast="47" xr6:coauthVersionMax="47" xr10:uidLastSave="{3E615B2E-C993-400D-902D-13B83BCEE877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W120" i="7"/>
  <c r="AW119" i="7"/>
  <c r="AV119" i="7"/>
  <c r="AW118" i="7"/>
  <c r="AV118" i="7"/>
  <c r="AW117" i="7"/>
  <c r="AV117" i="7"/>
  <c r="AW116" i="7"/>
  <c r="AV116" i="7"/>
  <c r="AW115" i="7"/>
  <c r="AV115" i="7"/>
  <c r="AV113" i="7"/>
  <c r="AV106" i="7"/>
  <c r="AV120" i="7" s="1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<sst xmlns="http://schemas.openxmlformats.org/spreadsheetml/2006/main" count="686" uniqueCount="71">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</sst>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44" fontId="4" fillId="0" borderId="76" xfId="2" applyFont="1" applyBorder="1"/>
    <xf numFmtId="166" fontId="4" fillId="3" borderId="65" xfId="2" applyNumberFormat="1" applyFont="1" applyFill="1" applyBorder="1" applyAlignment="1" applyProtection="1">
      <alignment horizontal="center"/>
    </xf>
    <xf numFmtId="6" fontId="4" fillId="3" borderId="76" xfId="0" applyNumberFormat="1" applyFont="1" applyFill="1" applyBorder="1"/>
    <xf numFmtId="3" fontId="0" fillId="0" borderId="78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6" fontId="4" fillId="3" borderId="42" xfId="2" applyNumberFormat="1" applyFont="1" applyFill="1" applyBorder="1" applyAlignment="1" applyProtection="1">
      <alignment horizontal="center"/>
    </xf>
    <xf numFmtId="166" fontId="4" fillId="3" borderId="43" xfId="2" applyNumberFormat="1" applyFont="1" applyFill="1" applyBorder="1" applyAlignment="1" applyProtection="1">
      <alignment horizontal="center"/>
    </xf>
    <xf numFmtId="6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42" xfId="2" applyNumberFormat="1" applyFont="1" applyFill="1" applyBorder="1" applyAlignment="1" applyProtection="1">
      <alignment horizontal="center"/>
    </xf>
    <xf numFmtId="166" fontId="4" fillId="4" borderId="65" xfId="2" applyNumberFormat="1" applyFont="1" applyFill="1" applyBorder="1" applyAlignment="1" applyProtection="1">
      <alignment horizontal="center"/>
    </xf>
    <xf numFmtId="6" fontId="4" fillId="4" borderId="76" xfId="0" applyNumberFormat="1" applyFont="1" applyFill="1" applyBorder="1"/>
    <xf numFmtId="166" fontId="4" fillId="5" borderId="42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107" activePane="bottomRight" state="frozen"/>
      <selection pane="topRight" activeCell="C1" sqref="C1"/>
      <selection pane="bottomLeft" activeCell="A9" sqref="A9"/>
      <selection pane="bottomRight" activeCell="AX135" sqref="AX13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49" t="s">
        <v>65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49" t="s">
        <v>67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1" t="s">
        <v>69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" si="105">AW94-AW101</f>
        <v>7273842.4799999893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" si="118">AW95-AW102</f>
        <v>2894054.2199999988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" si="130">AW96-AW103</f>
        <v>-2613993.5400000028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" si="142">AW97-AW104</f>
        <v>6952207.3499999996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" si="154">AW98-AW105</f>
        <v>-884932.43000000017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" si="164">AW99-AW106</f>
        <v>13621178.079999983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104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38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142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/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39" activePane="bottomRight" state="frozen"/>
      <selection pane="topRight" activeCell="C1" sqref="C1"/>
      <selection pane="bottomLeft" activeCell="A9" sqref="A9"/>
      <selection pane="bottomRight" activeCell="AY52" sqref="AY52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49" t="s">
        <v>53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9" t="s">
        <v>66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1" t="s">
        <v>69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3"/>
      <c r="D5" s="650"/>
      <c r="E5" s="650"/>
      <c r="F5" s="650"/>
      <c r="G5" s="650"/>
      <c r="H5" s="650"/>
      <c r="I5" s="650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37">
        <v>14955155</v>
      </c>
      <c r="AW45" s="638">
        <v>19097426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37">
        <v>3799447</v>
      </c>
      <c r="AW46" s="638">
        <v>4808454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37">
        <v>14020885</v>
      </c>
      <c r="AW47" s="638">
        <v>17774654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 t="s">
        <v>70</v>
      </c>
      <c r="AW48" s="630" t="s">
        <v>70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 t="s">
        <v>70</v>
      </c>
      <c r="AW49" s="630" t="s">
        <v>70</v>
      </c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54">
        <v>32775487</v>
      </c>
      <c r="AW50" s="630">
        <v>41680533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37">
        <v>7682216</v>
      </c>
      <c r="AW52" s="638">
        <v>8092110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37">
        <v>3156466</v>
      </c>
      <c r="AW53" s="638">
        <v>3162723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37">
        <v>6029533</v>
      </c>
      <c r="AW54" s="638">
        <v>5729665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 t="s">
        <v>70</v>
      </c>
      <c r="AW55" s="630" t="s">
        <v>70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 t="s">
        <v>70</v>
      </c>
      <c r="AW56" s="630" t="s">
        <v>70</v>
      </c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54">
        <v>16868214</v>
      </c>
      <c r="AW57" s="630">
        <v>16984499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55">
        <v>50904076</v>
      </c>
      <c r="AW59" s="656">
        <v>50225248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55">
        <v>42311976</v>
      </c>
      <c r="AW60" s="656">
        <v>43078718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55">
        <v>20421305</v>
      </c>
      <c r="AW61" s="656">
        <v>21208089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 t="s">
        <v>70</v>
      </c>
      <c r="AW62" s="636" t="s">
        <v>70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 t="s">
        <v>70</v>
      </c>
      <c r="AW63" s="636" t="s">
        <v>70</v>
      </c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657">
        <v>113637357</v>
      </c>
      <c r="AW64" s="630">
        <v>114512056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41">
        <v>73541446</v>
      </c>
      <c r="AW66" s="638">
        <v>77414784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41">
        <v>49267889</v>
      </c>
      <c r="AW67" s="638">
        <v>51049895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41">
        <v>40471723</v>
      </c>
      <c r="AW68" s="638">
        <v>44712409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 t="s">
        <v>70</v>
      </c>
      <c r="AW69" s="630" t="s">
        <v>70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 t="s">
        <v>70</v>
      </c>
      <c r="AW70" s="630" t="s">
        <v>70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2">
        <v>163281058</v>
      </c>
      <c r="AW71" s="631">
        <v>173177088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643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W120" si="76">AU94-AU101</f>
        <v>-7814684.6299966276</v>
      </c>
      <c r="AV115" s="71">
        <f t="shared" si="76"/>
        <v>16054717.640002728</v>
      </c>
      <c r="AW115" s="586">
        <f t="shared" si="76"/>
        <v>17652667.040008247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7">O115-C115</f>
        <v>-4263951.1800026447</v>
      </c>
      <c r="BJ115" s="66">
        <f t="shared" si="77"/>
        <v>24005853.07999815</v>
      </c>
      <c r="BK115" s="66">
        <f t="shared" si="77"/>
        <v>-12606547.290002584</v>
      </c>
      <c r="BL115" s="66">
        <f t="shared" si="77"/>
        <v>-2905304.7800009996</v>
      </c>
      <c r="BM115" s="66">
        <f t="shared" si="77"/>
        <v>2839417.9099992067</v>
      </c>
      <c r="BN115" s="66">
        <f t="shared" si="77"/>
        <v>19253482.299999624</v>
      </c>
      <c r="BO115" s="66">
        <f t="shared" si="77"/>
        <v>-5521494.6500004232</v>
      </c>
      <c r="BP115" s="66">
        <f t="shared" si="77"/>
        <v>7692362.4599988312</v>
      </c>
      <c r="BQ115" s="66">
        <f t="shared" si="77"/>
        <v>5074608.9199989587</v>
      </c>
      <c r="BR115" s="106">
        <f t="shared" si="77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" si="90">AU95-AU102</f>
        <v>7859455.3300000634</v>
      </c>
      <c r="AV116" s="71">
        <f t="shared" si="76"/>
        <v>5757728.3899999997</v>
      </c>
      <c r="AW116" s="586">
        <f t="shared" si="76"/>
        <v>11566534.979999885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7"/>
        <v>-956110.20999998134</v>
      </c>
      <c r="BJ116" s="66">
        <f t="shared" si="77"/>
        <v>304621.07999999542</v>
      </c>
      <c r="BK116" s="66">
        <f t="shared" si="77"/>
        <v>-2667917.0699999905</v>
      </c>
      <c r="BL116" s="66">
        <f t="shared" si="77"/>
        <v>846413.52000000142</v>
      </c>
      <c r="BM116" s="66">
        <f t="shared" si="77"/>
        <v>763345.35000001453</v>
      </c>
      <c r="BN116" s="66">
        <f t="shared" si="77"/>
        <v>1567511.8200000096</v>
      </c>
      <c r="BO116" s="66">
        <f t="shared" si="77"/>
        <v>814611.56999997515</v>
      </c>
      <c r="BP116" s="66">
        <f t="shared" si="77"/>
        <v>456011.26999999769</v>
      </c>
      <c r="BQ116" s="66">
        <f t="shared" si="77"/>
        <v>197353.42000003811</v>
      </c>
      <c r="BR116" s="106">
        <f t="shared" si="77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" si="100">AU96-AU103</f>
        <v>-90955825.800001293</v>
      </c>
      <c r="AV117" s="71">
        <f t="shared" si="76"/>
        <v>-66126943.860001475</v>
      </c>
      <c r="AW117" s="586">
        <f t="shared" si="76"/>
        <v>-74866305.220000178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7"/>
        <v>21462922.799999908</v>
      </c>
      <c r="BJ117" s="66">
        <f t="shared" si="77"/>
        <v>13176349.929999918</v>
      </c>
      <c r="BK117" s="66">
        <f t="shared" si="77"/>
        <v>-5294767.1899999827</v>
      </c>
      <c r="BL117" s="66">
        <f t="shared" si="77"/>
        <v>-9448489.969999969</v>
      </c>
      <c r="BM117" s="66">
        <f t="shared" si="77"/>
        <v>13931668.27000016</v>
      </c>
      <c r="BN117" s="66">
        <f t="shared" si="77"/>
        <v>10160591.320000008</v>
      </c>
      <c r="BO117" s="66">
        <f t="shared" si="77"/>
        <v>-1871708.9899996966</v>
      </c>
      <c r="BP117" s="66">
        <f t="shared" si="77"/>
        <v>51472784.540000141</v>
      </c>
      <c r="BQ117" s="66">
        <f t="shared" si="77"/>
        <v>2428660.7200001329</v>
      </c>
      <c r="BR117" s="106">
        <f t="shared" si="77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" si="110">AU97-AU104</f>
        <v>84966630.830000028</v>
      </c>
      <c r="AV118" s="71">
        <f t="shared" si="76"/>
        <v>64233033.240000002</v>
      </c>
      <c r="AW118" s="586">
        <f t="shared" si="76"/>
        <v>99284927.560000032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7"/>
        <v>-6181582.4900000095</v>
      </c>
      <c r="BJ118" s="66">
        <f t="shared" si="77"/>
        <v>-9577650.530000031</v>
      </c>
      <c r="BK118" s="66">
        <f t="shared" si="77"/>
        <v>-29752907.659999996</v>
      </c>
      <c r="BL118" s="66">
        <f t="shared" si="77"/>
        <v>-7352586.6899999976</v>
      </c>
      <c r="BM118" s="66">
        <f t="shared" si="77"/>
        <v>-8016281.6699999869</v>
      </c>
      <c r="BN118" s="66">
        <f t="shared" si="77"/>
        <v>-6926896.3500000089</v>
      </c>
      <c r="BO118" s="66">
        <f t="shared" si="77"/>
        <v>-5499398.3900000006</v>
      </c>
      <c r="BP118" s="66">
        <f t="shared" si="77"/>
        <v>-6831236.4700000286</v>
      </c>
      <c r="BQ118" s="66">
        <f t="shared" si="77"/>
        <v>-4766986.7500000298</v>
      </c>
      <c r="BR118" s="106">
        <f t="shared" si="77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" si="120">AU98-AU105</f>
        <v>867448.16999999911</v>
      </c>
      <c r="AV119" s="71">
        <f t="shared" si="76"/>
        <v>794129.96999999986</v>
      </c>
      <c r="AW119" s="586">
        <f t="shared" si="76"/>
        <v>1087470.3200000017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7"/>
        <v>-22857.869999999995</v>
      </c>
      <c r="BJ119" s="66">
        <f t="shared" si="77"/>
        <v>-80459.030000000028</v>
      </c>
      <c r="BK119" s="66">
        <f t="shared" si="77"/>
        <v>-316654.04000000004</v>
      </c>
      <c r="BL119" s="66">
        <f t="shared" si="77"/>
        <v>-110685.62000000011</v>
      </c>
      <c r="BM119" s="66">
        <f t="shared" si="77"/>
        <v>-105206.12000000011</v>
      </c>
      <c r="BN119" s="66">
        <f t="shared" si="77"/>
        <v>-33467.749999999884</v>
      </c>
      <c r="BO119" s="66">
        <f t="shared" si="77"/>
        <v>-200320.91000000003</v>
      </c>
      <c r="BP119" s="66">
        <f t="shared" si="77"/>
        <v>-145421.58000000007</v>
      </c>
      <c r="BQ119" s="66">
        <f t="shared" si="77"/>
        <v>-42227.170000000042</v>
      </c>
      <c r="BR119" s="106">
        <f t="shared" si="77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" si="130">AU99-AU106</f>
        <v>-5076976.0999978185</v>
      </c>
      <c r="AV120" s="102">
        <f t="shared" si="76"/>
        <v>20712665.380001187</v>
      </c>
      <c r="AW120" s="631">
        <f t="shared" si="76"/>
        <v>54725294.680007994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7"/>
        <v>10038421.049997274</v>
      </c>
      <c r="BJ120" s="61">
        <f t="shared" si="77"/>
        <v>27828714.529998034</v>
      </c>
      <c r="BK120" s="61">
        <f t="shared" si="77"/>
        <v>-50638793.250002533</v>
      </c>
      <c r="BL120" s="61">
        <f t="shared" si="77"/>
        <v>-18970653.540000971</v>
      </c>
      <c r="BM120" s="61">
        <f t="shared" si="77"/>
        <v>9412943.7399993986</v>
      </c>
      <c r="BN120" s="61">
        <f t="shared" si="77"/>
        <v>24021221.339999549</v>
      </c>
      <c r="BO120" s="61">
        <f t="shared" si="77"/>
        <v>-12278311.370000117</v>
      </c>
      <c r="BP120" s="61">
        <f t="shared" si="77"/>
        <v>52644500.219998933</v>
      </c>
      <c r="BQ120" s="61">
        <f t="shared" si="77"/>
        <v>2891409.1399991177</v>
      </c>
      <c r="BR120" s="105">
        <f t="shared" si="77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1">O122-C122</f>
        <v>0</v>
      </c>
      <c r="BJ122" s="48">
        <f t="shared" si="131"/>
        <v>0</v>
      </c>
      <c r="BK122" s="48">
        <f t="shared" si="131"/>
        <v>0</v>
      </c>
      <c r="BL122" s="48">
        <f t="shared" si="131"/>
        <v>0</v>
      </c>
      <c r="BM122" s="48">
        <f t="shared" si="131"/>
        <v>0</v>
      </c>
      <c r="BN122" s="48">
        <f t="shared" si="131"/>
        <v>0</v>
      </c>
      <c r="BO122" s="48">
        <f t="shared" si="131"/>
        <v>0</v>
      </c>
      <c r="BP122" s="48">
        <f t="shared" si="131"/>
        <v>0</v>
      </c>
      <c r="BQ122" s="48">
        <f t="shared" si="131"/>
        <v>0</v>
      </c>
      <c r="BR122" s="116">
        <f t="shared" si="13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1"/>
        <v>-725</v>
      </c>
      <c r="BJ123" s="48">
        <f t="shared" si="131"/>
        <v>-967</v>
      </c>
      <c r="BK123" s="48">
        <f t="shared" si="131"/>
        <v>-3166</v>
      </c>
      <c r="BL123" s="48">
        <f t="shared" si="131"/>
        <v>-4356</v>
      </c>
      <c r="BM123" s="48">
        <f t="shared" si="131"/>
        <v>-4010</v>
      </c>
      <c r="BN123" s="48">
        <f t="shared" si="131"/>
        <v>-2806</v>
      </c>
      <c r="BO123" s="48">
        <f t="shared" si="131"/>
        <v>-2129</v>
      </c>
      <c r="BP123" s="48">
        <f t="shared" si="131"/>
        <v>-1451</v>
      </c>
      <c r="BQ123" s="48">
        <f t="shared" si="131"/>
        <v>-899</v>
      </c>
      <c r="BR123" s="116">
        <f t="shared" si="13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1"/>
        <v>0</v>
      </c>
      <c r="BJ124" s="48">
        <f t="shared" si="131"/>
        <v>0</v>
      </c>
      <c r="BK124" s="48">
        <f t="shared" si="131"/>
        <v>0</v>
      </c>
      <c r="BL124" s="48">
        <f t="shared" si="131"/>
        <v>0</v>
      </c>
      <c r="BM124" s="48">
        <f t="shared" si="131"/>
        <v>0</v>
      </c>
      <c r="BN124" s="48">
        <f t="shared" si="131"/>
        <v>0</v>
      </c>
      <c r="BO124" s="48">
        <f t="shared" si="131"/>
        <v>0</v>
      </c>
      <c r="BP124" s="48">
        <f t="shared" si="131"/>
        <v>0</v>
      </c>
      <c r="BQ124" s="48">
        <f t="shared" si="131"/>
        <v>0</v>
      </c>
      <c r="BR124" s="116">
        <f t="shared" si="13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1"/>
        <v>0</v>
      </c>
      <c r="BJ125" s="48">
        <f t="shared" si="131"/>
        <v>0</v>
      </c>
      <c r="BK125" s="48">
        <f t="shared" si="131"/>
        <v>0</v>
      </c>
      <c r="BL125" s="48">
        <f t="shared" si="131"/>
        <v>0</v>
      </c>
      <c r="BM125" s="48">
        <f t="shared" si="131"/>
        <v>0</v>
      </c>
      <c r="BN125" s="48">
        <f t="shared" si="131"/>
        <v>0</v>
      </c>
      <c r="BO125" s="48">
        <f t="shared" si="131"/>
        <v>0</v>
      </c>
      <c r="BP125" s="48">
        <f t="shared" si="131"/>
        <v>0</v>
      </c>
      <c r="BQ125" s="48">
        <f t="shared" si="131"/>
        <v>0</v>
      </c>
      <c r="BR125" s="116">
        <f t="shared" si="13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1"/>
        <v>0</v>
      </c>
      <c r="BJ126" s="48">
        <f t="shared" si="131"/>
        <v>0</v>
      </c>
      <c r="BK126" s="48">
        <f t="shared" si="131"/>
        <v>0</v>
      </c>
      <c r="BL126" s="48">
        <f t="shared" si="131"/>
        <v>0</v>
      </c>
      <c r="BM126" s="48">
        <f t="shared" si="131"/>
        <v>0</v>
      </c>
      <c r="BN126" s="48">
        <f t="shared" si="131"/>
        <v>0</v>
      </c>
      <c r="BO126" s="48">
        <f t="shared" si="131"/>
        <v>0</v>
      </c>
      <c r="BP126" s="48">
        <f t="shared" si="131"/>
        <v>0</v>
      </c>
      <c r="BQ126" s="48">
        <f t="shared" si="131"/>
        <v>0</v>
      </c>
      <c r="BR126" s="116">
        <f t="shared" si="13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1"/>
        <v>-725</v>
      </c>
      <c r="BJ127" s="48">
        <f t="shared" si="131"/>
        <v>-967</v>
      </c>
      <c r="BK127" s="48">
        <f t="shared" si="131"/>
        <v>-3166</v>
      </c>
      <c r="BL127" s="48">
        <f t="shared" si="131"/>
        <v>-4356</v>
      </c>
      <c r="BM127" s="48">
        <f t="shared" si="131"/>
        <v>-4010</v>
      </c>
      <c r="BN127" s="48">
        <f t="shared" si="131"/>
        <v>-2806</v>
      </c>
      <c r="BO127" s="48">
        <f t="shared" si="131"/>
        <v>-2129</v>
      </c>
      <c r="BP127" s="48">
        <f t="shared" si="131"/>
        <v>-1451</v>
      </c>
      <c r="BQ127" s="48">
        <f t="shared" si="131"/>
        <v>-899</v>
      </c>
      <c r="BR127" s="116">
        <f t="shared" si="13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31">
        <v>272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3">O129-C129</f>
        <v>-2569</v>
      </c>
      <c r="BJ129" s="48">
        <f t="shared" si="133"/>
        <v>-5036</v>
      </c>
      <c r="BK129" s="48">
        <f t="shared" si="133"/>
        <v>-3737</v>
      </c>
      <c r="BL129" s="48">
        <f t="shared" si="133"/>
        <v>-3283</v>
      </c>
      <c r="BM129" s="48">
        <f t="shared" si="133"/>
        <v>-2733</v>
      </c>
      <c r="BN129" s="48">
        <f t="shared" si="133"/>
        <v>-3289</v>
      </c>
      <c r="BO129" s="48">
        <f t="shared" si="133"/>
        <v>-3547</v>
      </c>
      <c r="BP129" s="48">
        <f t="shared" si="133"/>
        <v>-3643</v>
      </c>
      <c r="BQ129" s="48">
        <f t="shared" si="133"/>
        <v>-1584</v>
      </c>
      <c r="BR129" s="116">
        <f t="shared" si="13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31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3"/>
        <v>-2</v>
      </c>
      <c r="BJ130" s="48">
        <f t="shared" si="133"/>
        <v>-243</v>
      </c>
      <c r="BK130" s="48">
        <f t="shared" si="133"/>
        <v>-1536</v>
      </c>
      <c r="BL130" s="48">
        <f t="shared" si="133"/>
        <v>-790</v>
      </c>
      <c r="BM130" s="48">
        <f t="shared" si="133"/>
        <v>-561</v>
      </c>
      <c r="BN130" s="48">
        <f t="shared" si="133"/>
        <v>-711</v>
      </c>
      <c r="BO130" s="48">
        <f t="shared" si="133"/>
        <v>-706</v>
      </c>
      <c r="BP130" s="48">
        <f t="shared" si="133"/>
        <v>-777</v>
      </c>
      <c r="BQ130" s="48">
        <f t="shared" si="133"/>
        <v>-259</v>
      </c>
      <c r="BR130" s="116">
        <f t="shared" si="13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31">
        <v>80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3"/>
        <v>-57</v>
      </c>
      <c r="BJ131" s="48">
        <f t="shared" si="133"/>
        <v>-100</v>
      </c>
      <c r="BK131" s="48">
        <f t="shared" si="133"/>
        <v>-103</v>
      </c>
      <c r="BL131" s="48">
        <f t="shared" si="133"/>
        <v>-69</v>
      </c>
      <c r="BM131" s="48">
        <f t="shared" si="133"/>
        <v>-93</v>
      </c>
      <c r="BN131" s="48">
        <f t="shared" si="133"/>
        <v>-83</v>
      </c>
      <c r="BO131" s="48">
        <f t="shared" si="133"/>
        <v>-73</v>
      </c>
      <c r="BP131" s="48">
        <f t="shared" si="133"/>
        <v>-89</v>
      </c>
      <c r="BQ131" s="48">
        <f t="shared" si="133"/>
        <v>-69</v>
      </c>
      <c r="BR131" s="116">
        <f t="shared" si="13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31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3"/>
        <v>0</v>
      </c>
      <c r="BJ132" s="48">
        <f t="shared" si="133"/>
        <v>0</v>
      </c>
      <c r="BK132" s="48">
        <f t="shared" si="133"/>
        <v>0</v>
      </c>
      <c r="BL132" s="48">
        <f t="shared" si="133"/>
        <v>0</v>
      </c>
      <c r="BM132" s="48">
        <f t="shared" si="133"/>
        <v>0</v>
      </c>
      <c r="BN132" s="48">
        <f t="shared" si="133"/>
        <v>0</v>
      </c>
      <c r="BO132" s="48">
        <f t="shared" si="133"/>
        <v>0</v>
      </c>
      <c r="BP132" s="48">
        <f t="shared" si="133"/>
        <v>0</v>
      </c>
      <c r="BQ132" s="48">
        <f t="shared" si="133"/>
        <v>0</v>
      </c>
      <c r="BR132" s="116">
        <f t="shared" si="13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31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3"/>
        <v>0</v>
      </c>
      <c r="BJ133" s="48">
        <f t="shared" si="133"/>
        <v>0</v>
      </c>
      <c r="BK133" s="48">
        <f t="shared" si="133"/>
        <v>0</v>
      </c>
      <c r="BL133" s="48">
        <f t="shared" si="133"/>
        <v>0</v>
      </c>
      <c r="BM133" s="48">
        <f t="shared" si="133"/>
        <v>0</v>
      </c>
      <c r="BN133" s="48">
        <f t="shared" si="133"/>
        <v>0</v>
      </c>
      <c r="BO133" s="48">
        <f t="shared" si="133"/>
        <v>0</v>
      </c>
      <c r="BP133" s="48">
        <f t="shared" si="133"/>
        <v>0</v>
      </c>
      <c r="BQ133" s="48">
        <f t="shared" si="133"/>
        <v>0</v>
      </c>
      <c r="BR133" s="116">
        <f t="shared" si="13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3"/>
        <v>-2571</v>
      </c>
      <c r="BJ134" s="48">
        <f t="shared" si="133"/>
        <v>-5279</v>
      </c>
      <c r="BK134" s="48">
        <f t="shared" si="133"/>
        <v>-5273</v>
      </c>
      <c r="BL134" s="48">
        <f t="shared" si="133"/>
        <v>-4073</v>
      </c>
      <c r="BM134" s="48">
        <f t="shared" si="133"/>
        <v>-3294</v>
      </c>
      <c r="BN134" s="48">
        <f t="shared" si="133"/>
        <v>-4000</v>
      </c>
      <c r="BO134" s="48">
        <f t="shared" si="133"/>
        <v>-4253</v>
      </c>
      <c r="BP134" s="48">
        <f t="shared" si="133"/>
        <v>-4420</v>
      </c>
      <c r="BQ134" s="48">
        <f t="shared" si="133"/>
        <v>-1815</v>
      </c>
      <c r="BR134" s="116">
        <f t="shared" si="13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35">O136-C136</f>
        <v>-781</v>
      </c>
      <c r="BJ136" s="48">
        <f t="shared" si="135"/>
        <v>-1586</v>
      </c>
      <c r="BK136" s="48">
        <f t="shared" si="135"/>
        <v>-4329</v>
      </c>
      <c r="BL136" s="48">
        <f t="shared" si="135"/>
        <v>-5382</v>
      </c>
      <c r="BM136" s="48">
        <f t="shared" si="135"/>
        <v>-5046</v>
      </c>
      <c r="BN136" s="48">
        <f t="shared" si="135"/>
        <v>-2958</v>
      </c>
      <c r="BO136" s="48">
        <f t="shared" si="135"/>
        <v>-1965</v>
      </c>
      <c r="BP136" s="48">
        <f t="shared" si="135"/>
        <v>-2234</v>
      </c>
      <c r="BQ136" s="48">
        <f t="shared" si="135"/>
        <v>-1535</v>
      </c>
      <c r="BR136" s="116">
        <f t="shared" si="13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35"/>
        <v>0</v>
      </c>
      <c r="BJ137" s="48">
        <f t="shared" si="135"/>
        <v>0</v>
      </c>
      <c r="BK137" s="48">
        <f t="shared" si="135"/>
        <v>0</v>
      </c>
      <c r="BL137" s="48">
        <f t="shared" si="135"/>
        <v>0</v>
      </c>
      <c r="BM137" s="48">
        <f t="shared" si="135"/>
        <v>0</v>
      </c>
      <c r="BN137" s="48">
        <f t="shared" si="135"/>
        <v>0</v>
      </c>
      <c r="BO137" s="48">
        <f t="shared" si="135"/>
        <v>0</v>
      </c>
      <c r="BP137" s="48">
        <f t="shared" si="135"/>
        <v>0</v>
      </c>
      <c r="BQ137" s="48">
        <f t="shared" si="135"/>
        <v>0</v>
      </c>
      <c r="BR137" s="116">
        <f t="shared" si="13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35"/>
        <v>6</v>
      </c>
      <c r="BJ138" s="48">
        <f t="shared" si="135"/>
        <v>55</v>
      </c>
      <c r="BK138" s="48">
        <f t="shared" si="135"/>
        <v>53</v>
      </c>
      <c r="BL138" s="48">
        <f t="shared" si="135"/>
        <v>110</v>
      </c>
      <c r="BM138" s="48">
        <f t="shared" si="135"/>
        <v>118</v>
      </c>
      <c r="BN138" s="48">
        <f t="shared" si="135"/>
        <v>349</v>
      </c>
      <c r="BO138" s="48">
        <f t="shared" si="135"/>
        <v>698</v>
      </c>
      <c r="BP138" s="48">
        <f t="shared" si="135"/>
        <v>1263</v>
      </c>
      <c r="BQ138" s="48">
        <f t="shared" si="135"/>
        <v>1436</v>
      </c>
      <c r="BR138" s="116">
        <f t="shared" si="13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35"/>
        <v>0</v>
      </c>
      <c r="BJ139" s="48">
        <f t="shared" si="135"/>
        <v>0</v>
      </c>
      <c r="BK139" s="48">
        <f t="shared" si="135"/>
        <v>0</v>
      </c>
      <c r="BL139" s="48">
        <f t="shared" si="135"/>
        <v>0</v>
      </c>
      <c r="BM139" s="48">
        <f t="shared" si="135"/>
        <v>0</v>
      </c>
      <c r="BN139" s="48">
        <f t="shared" si="135"/>
        <v>0</v>
      </c>
      <c r="BO139" s="48">
        <f t="shared" si="135"/>
        <v>0</v>
      </c>
      <c r="BP139" s="48">
        <f t="shared" si="135"/>
        <v>0</v>
      </c>
      <c r="BQ139" s="48">
        <f t="shared" si="135"/>
        <v>0</v>
      </c>
      <c r="BR139" s="116">
        <f t="shared" si="13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644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35"/>
        <v>0</v>
      </c>
      <c r="BJ140" s="338">
        <f t="shared" si="135"/>
        <v>0</v>
      </c>
      <c r="BK140" s="338">
        <f t="shared" si="135"/>
        <v>0</v>
      </c>
      <c r="BL140" s="338">
        <f t="shared" si="135"/>
        <v>0</v>
      </c>
      <c r="BM140" s="338">
        <f t="shared" si="135"/>
        <v>0</v>
      </c>
      <c r="BN140" s="338">
        <f t="shared" si="135"/>
        <v>0</v>
      </c>
      <c r="BO140" s="338">
        <f t="shared" si="135"/>
        <v>0</v>
      </c>
      <c r="BP140" s="338">
        <f t="shared" si="135"/>
        <v>0</v>
      </c>
      <c r="BQ140" s="338">
        <f t="shared" si="135"/>
        <v>0</v>
      </c>
      <c r="BR140" s="339">
        <f t="shared" si="13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645">
        <f t="shared" si="136"/>
        <v>14123</v>
      </c>
      <c r="AW141" s="639">
        <v>12582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35"/>
        <v>-775</v>
      </c>
      <c r="BJ141" s="121">
        <f t="shared" si="135"/>
        <v>-1531</v>
      </c>
      <c r="BK141" s="121">
        <f t="shared" si="135"/>
        <v>-4276</v>
      </c>
      <c r="BL141" s="121">
        <f t="shared" si="135"/>
        <v>-5272</v>
      </c>
      <c r="BM141" s="121">
        <f t="shared" si="135"/>
        <v>-4928</v>
      </c>
      <c r="BN141" s="121">
        <f t="shared" si="135"/>
        <v>-2609</v>
      </c>
      <c r="BO141" s="121">
        <f t="shared" si="135"/>
        <v>-1267</v>
      </c>
      <c r="BP141" s="121">
        <f t="shared" si="135"/>
        <v>-971</v>
      </c>
      <c r="BQ141" s="121">
        <f t="shared" si="135"/>
        <v>-99</v>
      </c>
      <c r="BR141" s="122">
        <f t="shared" si="13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644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/>
      <c r="AY143" s="538"/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37">O143-C143</f>
        <v>0</v>
      </c>
      <c r="BJ143" s="48">
        <f t="shared" ref="BJ143:BJ148" si="138">P143-D143</f>
        <v>0</v>
      </c>
      <c r="BK143" s="48">
        <f t="shared" ref="BK143:BK148" si="139">Q143-E143</f>
        <v>0</v>
      </c>
      <c r="BL143" s="48">
        <f t="shared" ref="BL143:BL148" si="140">R143-F143</f>
        <v>0</v>
      </c>
      <c r="BM143" s="48">
        <f t="shared" ref="BM143:BM148" si="141">S143-G143</f>
        <v>0</v>
      </c>
      <c r="BN143" s="48">
        <f t="shared" ref="BN143:BN148" si="142">T143-H143</f>
        <v>0</v>
      </c>
      <c r="BO143" s="48">
        <f t="shared" ref="BO143:BO148" si="143">U143-I143</f>
        <v>0</v>
      </c>
      <c r="BP143" s="48">
        <f t="shared" ref="BP143:BP148" si="144">V143-J143</f>
        <v>0</v>
      </c>
      <c r="BQ143" s="48">
        <f t="shared" ref="BQ143:BQ148" si="145">W143-K143</f>
        <v>0</v>
      </c>
      <c r="BR143" s="116">
        <f t="shared" ref="BR143:BR148" si="14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/>
      <c r="AY144" s="538"/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37"/>
        <v>0</v>
      </c>
      <c r="BJ144" s="48">
        <f t="shared" si="138"/>
        <v>0</v>
      </c>
      <c r="BK144" s="48">
        <f t="shared" si="139"/>
        <v>0</v>
      </c>
      <c r="BL144" s="48">
        <f t="shared" si="140"/>
        <v>0</v>
      </c>
      <c r="BM144" s="48">
        <f t="shared" si="141"/>
        <v>0</v>
      </c>
      <c r="BN144" s="48">
        <f t="shared" si="142"/>
        <v>0</v>
      </c>
      <c r="BO144" s="48">
        <f t="shared" si="143"/>
        <v>0</v>
      </c>
      <c r="BP144" s="48">
        <f t="shared" si="144"/>
        <v>0</v>
      </c>
      <c r="BQ144" s="48">
        <f t="shared" si="145"/>
        <v>0</v>
      </c>
      <c r="BR144" s="116">
        <f t="shared" si="14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/>
      <c r="AY145" s="538"/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37"/>
        <v>0</v>
      </c>
      <c r="BJ145" s="48">
        <f t="shared" si="138"/>
        <v>0</v>
      </c>
      <c r="BK145" s="48">
        <f t="shared" si="139"/>
        <v>0</v>
      </c>
      <c r="BL145" s="48">
        <f t="shared" si="140"/>
        <v>0</v>
      </c>
      <c r="BM145" s="48">
        <f t="shared" si="141"/>
        <v>0</v>
      </c>
      <c r="BN145" s="48">
        <f t="shared" si="142"/>
        <v>0</v>
      </c>
      <c r="BO145" s="48">
        <f t="shared" si="143"/>
        <v>0</v>
      </c>
      <c r="BP145" s="48">
        <f t="shared" si="144"/>
        <v>0</v>
      </c>
      <c r="BQ145" s="48">
        <f t="shared" si="145"/>
        <v>0</v>
      </c>
      <c r="BR145" s="116">
        <f t="shared" si="14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/>
      <c r="AY146" s="538"/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37"/>
        <v>0</v>
      </c>
      <c r="BJ146" s="48">
        <f t="shared" si="138"/>
        <v>0</v>
      </c>
      <c r="BK146" s="48">
        <f t="shared" si="139"/>
        <v>0</v>
      </c>
      <c r="BL146" s="48">
        <f t="shared" si="140"/>
        <v>0</v>
      </c>
      <c r="BM146" s="48">
        <f t="shared" si="141"/>
        <v>0</v>
      </c>
      <c r="BN146" s="48">
        <f t="shared" si="142"/>
        <v>0</v>
      </c>
      <c r="BO146" s="48">
        <f t="shared" si="143"/>
        <v>0</v>
      </c>
      <c r="BP146" s="48">
        <f t="shared" si="144"/>
        <v>0</v>
      </c>
      <c r="BQ146" s="48">
        <f t="shared" si="145"/>
        <v>0</v>
      </c>
      <c r="BR146" s="116">
        <f t="shared" si="14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/>
      <c r="AY147" s="540"/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37"/>
        <v>0</v>
      </c>
      <c r="BJ147" s="338">
        <f t="shared" si="138"/>
        <v>0</v>
      </c>
      <c r="BK147" s="338">
        <f t="shared" si="139"/>
        <v>0</v>
      </c>
      <c r="BL147" s="338">
        <f t="shared" si="140"/>
        <v>0</v>
      </c>
      <c r="BM147" s="338">
        <f t="shared" si="141"/>
        <v>0</v>
      </c>
      <c r="BN147" s="338">
        <f t="shared" si="142"/>
        <v>0</v>
      </c>
      <c r="BO147" s="338">
        <f t="shared" si="143"/>
        <v>0</v>
      </c>
      <c r="BP147" s="338">
        <f t="shared" si="144"/>
        <v>0</v>
      </c>
      <c r="BQ147" s="338">
        <f t="shared" si="145"/>
        <v>0</v>
      </c>
      <c r="BR147" s="339">
        <f t="shared" si="14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646">
        <v>259</v>
      </c>
      <c r="AW148" s="640">
        <v>293</v>
      </c>
      <c r="AX148" s="376"/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37"/>
        <v>0</v>
      </c>
      <c r="BJ148" s="121">
        <f t="shared" si="138"/>
        <v>0</v>
      </c>
      <c r="BK148" s="121">
        <f t="shared" si="139"/>
        <v>0</v>
      </c>
      <c r="BL148" s="121">
        <f t="shared" si="140"/>
        <v>0</v>
      </c>
      <c r="BM148" s="121">
        <f t="shared" si="141"/>
        <v>0</v>
      </c>
      <c r="BN148" s="121">
        <f t="shared" si="142"/>
        <v>0</v>
      </c>
      <c r="BO148" s="121">
        <f t="shared" si="143"/>
        <v>0</v>
      </c>
      <c r="BP148" s="121">
        <f t="shared" si="144"/>
        <v>0</v>
      </c>
      <c r="BQ148" s="121">
        <f t="shared" si="145"/>
        <v>0</v>
      </c>
      <c r="BR148" s="122">
        <f t="shared" si="14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N9" activePane="bottomRight" state="frozen"/>
      <selection pane="topRight" activeCell="C1" sqref="C1"/>
      <selection pane="bottomLeft" activeCell="A9" sqref="A9"/>
      <selection pane="bottomRight" activeCell="AX148" sqref="AX10:AX148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49" t="s">
        <v>54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9" t="s">
        <v>66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1" t="s">
        <v>69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6">
        <v>0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1">O115-C115</f>
        <v>-4162623.3500000015</v>
      </c>
      <c r="BJ115" s="66">
        <f t="shared" si="61"/>
        <v>7420010.1399999848</v>
      </c>
      <c r="BK115" s="66">
        <f t="shared" si="61"/>
        <v>4771373.9300000072</v>
      </c>
      <c r="BL115" s="66">
        <f t="shared" si="61"/>
        <v>-3083174.67</v>
      </c>
      <c r="BM115" s="66">
        <f t="shared" si="61"/>
        <v>1879181.7299999967</v>
      </c>
      <c r="BN115" s="66">
        <f t="shared" si="61"/>
        <v>1132977.5800000038</v>
      </c>
      <c r="BO115" s="66">
        <f t="shared" si="61"/>
        <v>560060.8899999978</v>
      </c>
      <c r="BP115" s="66">
        <f t="shared" si="61"/>
        <v>947529.96000000183</v>
      </c>
      <c r="BQ115" s="66">
        <f t="shared" si="61"/>
        <v>-1430469.1399999987</v>
      </c>
      <c r="BR115" s="106">
        <f t="shared" si="61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:AW116" si="73">AV95-AV102</f>
        <v>5232676.6000000006</v>
      </c>
      <c r="AW116" s="586">
        <f t="shared" si="73"/>
        <v>7074915.4999999991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1"/>
        <v>-579389.7200000002</v>
      </c>
      <c r="BJ116" s="66">
        <f t="shared" si="61"/>
        <v>236633.80999999959</v>
      </c>
      <c r="BK116" s="66">
        <f t="shared" si="61"/>
        <v>598145.57000000007</v>
      </c>
      <c r="BL116" s="66">
        <f t="shared" si="61"/>
        <v>20958.969999999972</v>
      </c>
      <c r="BM116" s="66">
        <f t="shared" si="61"/>
        <v>-8536.1199999999953</v>
      </c>
      <c r="BN116" s="66">
        <f t="shared" si="61"/>
        <v>49555.389999999956</v>
      </c>
      <c r="BO116" s="66">
        <f t="shared" si="61"/>
        <v>33219.260000000068</v>
      </c>
      <c r="BP116" s="66">
        <f t="shared" si="61"/>
        <v>44130.399999999907</v>
      </c>
      <c r="BQ116" s="66">
        <f t="shared" si="61"/>
        <v>-225870.78000000026</v>
      </c>
      <c r="BR116" s="106">
        <f t="shared" si="61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:AW117" si="83">AV96-AV103</f>
        <v>-11082051.259999998</v>
      </c>
      <c r="AW117" s="586">
        <f t="shared" si="83"/>
        <v>-20782919.049999997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1"/>
        <v>1495112.8299999926</v>
      </c>
      <c r="BJ117" s="66">
        <f t="shared" si="61"/>
        <v>3393369.1299999971</v>
      </c>
      <c r="BK117" s="66">
        <f t="shared" si="61"/>
        <v>1011026.1300000008</v>
      </c>
      <c r="BL117" s="66">
        <f t="shared" si="61"/>
        <v>-2965973.92</v>
      </c>
      <c r="BM117" s="66">
        <f t="shared" si="61"/>
        <v>-583289.67999999877</v>
      </c>
      <c r="BN117" s="66">
        <f t="shared" si="61"/>
        <v>154128.79999999981</v>
      </c>
      <c r="BO117" s="66">
        <f t="shared" si="61"/>
        <v>-641517.80000000121</v>
      </c>
      <c r="BP117" s="66">
        <f t="shared" si="61"/>
        <v>-497203.69999999925</v>
      </c>
      <c r="BQ117" s="66">
        <f t="shared" si="61"/>
        <v>-1189998.4599999995</v>
      </c>
      <c r="BR117" s="106">
        <f t="shared" si="61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:AW118" si="93">AV97-AV104</f>
        <v>14087928.630000001</v>
      </c>
      <c r="AW118" s="586">
        <f t="shared" si="93"/>
        <v>18095348.379999995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1"/>
        <v>-1124371.6500000004</v>
      </c>
      <c r="BJ118" s="66">
        <f t="shared" si="61"/>
        <v>320523.77999999933</v>
      </c>
      <c r="BK118" s="66">
        <f t="shared" si="61"/>
        <v>347069.33000000007</v>
      </c>
      <c r="BL118" s="66">
        <f t="shared" si="61"/>
        <v>-457118.25</v>
      </c>
      <c r="BM118" s="66">
        <f t="shared" si="61"/>
        <v>-91623.34999999986</v>
      </c>
      <c r="BN118" s="66">
        <f t="shared" si="61"/>
        <v>-19366.290000000037</v>
      </c>
      <c r="BO118" s="66">
        <f t="shared" si="61"/>
        <v>-8521.339999999851</v>
      </c>
      <c r="BP118" s="66">
        <f t="shared" si="61"/>
        <v>15850.35999999987</v>
      </c>
      <c r="BQ118" s="66">
        <f t="shared" si="61"/>
        <v>-979199.43000000017</v>
      </c>
      <c r="BR118" s="106">
        <f t="shared" si="61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:AW119" si="103">AV98-AV105</f>
        <v>10846331.819999998</v>
      </c>
      <c r="AW119" s="586">
        <f t="shared" si="103"/>
        <v>13497461.810000001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1"/>
        <v>-25291.060000000522</v>
      </c>
      <c r="BJ119" s="66">
        <f t="shared" si="61"/>
        <v>835215.63000000175</v>
      </c>
      <c r="BK119" s="66">
        <f t="shared" si="61"/>
        <v>493862.37000000104</v>
      </c>
      <c r="BL119" s="66">
        <f t="shared" si="61"/>
        <v>-1108424.43</v>
      </c>
      <c r="BM119" s="66">
        <f t="shared" si="61"/>
        <v>316761.40999999968</v>
      </c>
      <c r="BN119" s="66">
        <f t="shared" si="61"/>
        <v>220053.63000000035</v>
      </c>
      <c r="BO119" s="66">
        <f t="shared" si="61"/>
        <v>501583.91000000038</v>
      </c>
      <c r="BP119" s="66">
        <f t="shared" si="61"/>
        <v>312314.80999999982</v>
      </c>
      <c r="BQ119" s="66">
        <f t="shared" si="61"/>
        <v>-2793338.6300000008</v>
      </c>
      <c r="BR119" s="106">
        <f t="shared" si="61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:AW120" si="113">AV99-AV106</f>
        <v>36370453.909999982</v>
      </c>
      <c r="AW120" s="631">
        <f t="shared" si="113"/>
        <v>30300092.119999975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1"/>
        <v>-4396562.9500000104</v>
      </c>
      <c r="BJ120" s="61">
        <f t="shared" si="61"/>
        <v>12205752.489999983</v>
      </c>
      <c r="BK120" s="61">
        <f t="shared" si="61"/>
        <v>7221477.3300000131</v>
      </c>
      <c r="BL120" s="61">
        <f t="shared" si="61"/>
        <v>-7593732.2999999989</v>
      </c>
      <c r="BM120" s="61">
        <f t="shared" si="61"/>
        <v>1512493.9899999984</v>
      </c>
      <c r="BN120" s="61">
        <f t="shared" si="61"/>
        <v>1537349.1100000031</v>
      </c>
      <c r="BO120" s="61">
        <f t="shared" si="61"/>
        <v>444824.91999999713</v>
      </c>
      <c r="BP120" s="61">
        <f t="shared" si="61"/>
        <v>822621.83000000101</v>
      </c>
      <c r="BQ120" s="61">
        <f t="shared" si="61"/>
        <v>-6618876.4399999939</v>
      </c>
      <c r="BR120" s="105">
        <f t="shared" si="61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14">T122-H122</f>
        <v>0</v>
      </c>
      <c r="BO122" s="48">
        <f t="shared" ref="BO122:BO127" si="115">U122-I122</f>
        <v>0</v>
      </c>
      <c r="BP122" s="48">
        <f t="shared" ref="BP122:BR127" si="116">V122-J122</f>
        <v>0</v>
      </c>
      <c r="BQ122" s="48">
        <f t="shared" si="116"/>
        <v>0</v>
      </c>
      <c r="BR122" s="116">
        <f t="shared" si="11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17">P123-D123</f>
        <v>-179</v>
      </c>
      <c r="BK123" s="48">
        <f t="shared" si="117"/>
        <v>-341</v>
      </c>
      <c r="BL123" s="48">
        <f t="shared" si="117"/>
        <v>-770</v>
      </c>
      <c r="BM123" s="48">
        <f t="shared" si="117"/>
        <v>-896</v>
      </c>
      <c r="BN123" s="48">
        <f t="shared" si="114"/>
        <v>-771</v>
      </c>
      <c r="BO123" s="48">
        <f t="shared" si="115"/>
        <v>-732</v>
      </c>
      <c r="BP123" s="48">
        <f t="shared" si="116"/>
        <v>-722</v>
      </c>
      <c r="BQ123" s="48">
        <f t="shared" si="116"/>
        <v>-726</v>
      </c>
      <c r="BR123" s="116">
        <f t="shared" si="11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17"/>
        <v>0</v>
      </c>
      <c r="BK124" s="48">
        <f t="shared" si="117"/>
        <v>0</v>
      </c>
      <c r="BL124" s="48">
        <f t="shared" si="117"/>
        <v>0</v>
      </c>
      <c r="BM124" s="48">
        <f t="shared" si="117"/>
        <v>0</v>
      </c>
      <c r="BN124" s="48">
        <f t="shared" si="114"/>
        <v>0</v>
      </c>
      <c r="BO124" s="48">
        <f t="shared" si="115"/>
        <v>0</v>
      </c>
      <c r="BP124" s="48">
        <f t="shared" si="116"/>
        <v>0</v>
      </c>
      <c r="BQ124" s="48">
        <f t="shared" si="116"/>
        <v>0</v>
      </c>
      <c r="BR124" s="116">
        <f t="shared" si="11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17"/>
        <v>0</v>
      </c>
      <c r="BK125" s="48">
        <f t="shared" si="117"/>
        <v>0</v>
      </c>
      <c r="BL125" s="48">
        <f t="shared" si="117"/>
        <v>0</v>
      </c>
      <c r="BM125" s="48">
        <f t="shared" si="117"/>
        <v>0</v>
      </c>
      <c r="BN125" s="48">
        <f t="shared" si="114"/>
        <v>0</v>
      </c>
      <c r="BO125" s="48">
        <f t="shared" si="115"/>
        <v>0</v>
      </c>
      <c r="BP125" s="48">
        <f t="shared" si="116"/>
        <v>0</v>
      </c>
      <c r="BQ125" s="48">
        <f t="shared" si="116"/>
        <v>0</v>
      </c>
      <c r="BR125" s="116">
        <f t="shared" si="11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17"/>
        <v>0</v>
      </c>
      <c r="BK126" s="48">
        <f t="shared" si="117"/>
        <v>0</v>
      </c>
      <c r="BL126" s="48">
        <f t="shared" si="117"/>
        <v>0</v>
      </c>
      <c r="BM126" s="48">
        <f t="shared" si="117"/>
        <v>0</v>
      </c>
      <c r="BN126" s="48">
        <f t="shared" si="114"/>
        <v>0</v>
      </c>
      <c r="BO126" s="48">
        <f t="shared" si="115"/>
        <v>0</v>
      </c>
      <c r="BP126" s="48">
        <f t="shared" si="116"/>
        <v>0</v>
      </c>
      <c r="BQ126" s="48">
        <f t="shared" si="116"/>
        <v>0</v>
      </c>
      <c r="BR126" s="116">
        <f t="shared" si="11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17"/>
        <v>-179</v>
      </c>
      <c r="BK127" s="48">
        <f t="shared" si="117"/>
        <v>-341</v>
      </c>
      <c r="BL127" s="48">
        <f t="shared" si="117"/>
        <v>-770</v>
      </c>
      <c r="BM127" s="48">
        <f t="shared" si="117"/>
        <v>-896</v>
      </c>
      <c r="BN127" s="48">
        <f t="shared" si="114"/>
        <v>-771</v>
      </c>
      <c r="BO127" s="48">
        <f t="shared" si="115"/>
        <v>-732</v>
      </c>
      <c r="BP127" s="48">
        <f t="shared" si="116"/>
        <v>-722</v>
      </c>
      <c r="BQ127" s="48">
        <f t="shared" si="116"/>
        <v>-726</v>
      </c>
      <c r="BR127" s="116">
        <f t="shared" si="11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5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19">T129-H129</f>
        <v>-241</v>
      </c>
      <c r="BO129" s="48">
        <f t="shared" ref="BO129:BO134" si="120">U129-I129</f>
        <v>-299</v>
      </c>
      <c r="BP129" s="48">
        <f t="shared" ref="BP129:BR134" si="121">V129-J129</f>
        <v>-238</v>
      </c>
      <c r="BQ129" s="48">
        <f t="shared" si="121"/>
        <v>-32</v>
      </c>
      <c r="BR129" s="116">
        <f t="shared" si="12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2">P130-D130</f>
        <v>-81</v>
      </c>
      <c r="BK130" s="48">
        <f t="shared" si="122"/>
        <v>-39</v>
      </c>
      <c r="BL130" s="48">
        <f t="shared" si="122"/>
        <v>-263</v>
      </c>
      <c r="BM130" s="48">
        <f t="shared" si="122"/>
        <v>-187</v>
      </c>
      <c r="BN130" s="48">
        <f t="shared" si="119"/>
        <v>-237</v>
      </c>
      <c r="BO130" s="48">
        <f t="shared" si="120"/>
        <v>-235</v>
      </c>
      <c r="BP130" s="48">
        <f t="shared" si="121"/>
        <v>-259</v>
      </c>
      <c r="BQ130" s="48">
        <f t="shared" si="121"/>
        <v>-86</v>
      </c>
      <c r="BR130" s="116">
        <f t="shared" si="12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51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2"/>
        <v>-136</v>
      </c>
      <c r="BK131" s="48">
        <f t="shared" si="122"/>
        <v>-100</v>
      </c>
      <c r="BL131" s="48">
        <f t="shared" si="122"/>
        <v>-88</v>
      </c>
      <c r="BM131" s="48">
        <f t="shared" si="122"/>
        <v>-38</v>
      </c>
      <c r="BN131" s="48">
        <f t="shared" si="119"/>
        <v>-43</v>
      </c>
      <c r="BO131" s="48">
        <f t="shared" si="120"/>
        <v>-26</v>
      </c>
      <c r="BP131" s="48">
        <f t="shared" si="121"/>
        <v>-20</v>
      </c>
      <c r="BQ131" s="48">
        <f t="shared" si="121"/>
        <v>-17</v>
      </c>
      <c r="BR131" s="116">
        <f t="shared" si="12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2"/>
        <v>0</v>
      </c>
      <c r="BK132" s="48">
        <f t="shared" si="122"/>
        <v>0</v>
      </c>
      <c r="BL132" s="48">
        <f t="shared" si="122"/>
        <v>0</v>
      </c>
      <c r="BM132" s="48">
        <f t="shared" si="122"/>
        <v>0</v>
      </c>
      <c r="BN132" s="48">
        <f t="shared" si="119"/>
        <v>0</v>
      </c>
      <c r="BO132" s="48">
        <f t="shared" si="120"/>
        <v>0</v>
      </c>
      <c r="BP132" s="48">
        <f t="shared" si="121"/>
        <v>0</v>
      </c>
      <c r="BQ132" s="48">
        <f t="shared" si="121"/>
        <v>0</v>
      </c>
      <c r="BR132" s="116">
        <f t="shared" si="12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2"/>
        <v>0</v>
      </c>
      <c r="BK133" s="48">
        <f t="shared" si="122"/>
        <v>0</v>
      </c>
      <c r="BL133" s="48">
        <f t="shared" si="122"/>
        <v>0</v>
      </c>
      <c r="BM133" s="48">
        <f t="shared" si="122"/>
        <v>0</v>
      </c>
      <c r="BN133" s="48">
        <f t="shared" si="119"/>
        <v>0</v>
      </c>
      <c r="BO133" s="48">
        <f t="shared" si="120"/>
        <v>0</v>
      </c>
      <c r="BP133" s="48">
        <f t="shared" si="121"/>
        <v>0</v>
      </c>
      <c r="BQ133" s="48">
        <f t="shared" si="121"/>
        <v>0</v>
      </c>
      <c r="BR133" s="116">
        <f t="shared" si="12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56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2"/>
        <v>-610</v>
      </c>
      <c r="BK134" s="48">
        <f t="shared" si="122"/>
        <v>-437</v>
      </c>
      <c r="BL134" s="48">
        <f t="shared" si="122"/>
        <v>-496</v>
      </c>
      <c r="BM134" s="48">
        <f t="shared" si="122"/>
        <v>-444</v>
      </c>
      <c r="BN134" s="48">
        <f t="shared" si="119"/>
        <v>-521</v>
      </c>
      <c r="BO134" s="48">
        <f t="shared" si="120"/>
        <v>-560</v>
      </c>
      <c r="BP134" s="48">
        <f t="shared" si="121"/>
        <v>-517</v>
      </c>
      <c r="BQ134" s="48">
        <f t="shared" si="121"/>
        <v>-135</v>
      </c>
      <c r="BR134" s="116">
        <f t="shared" si="12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24">T136-H136</f>
        <v>-1429</v>
      </c>
      <c r="BO136" s="48">
        <f t="shared" ref="BO136:BO141" si="125">U136-I136</f>
        <v>-889</v>
      </c>
      <c r="BP136" s="48">
        <f t="shared" ref="BP136:BR141" si="126">V136-J136</f>
        <v>-617</v>
      </c>
      <c r="BQ136" s="48">
        <f t="shared" si="126"/>
        <v>-313</v>
      </c>
      <c r="BR136" s="116">
        <f t="shared" si="12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27">P137-D137</f>
        <v>0</v>
      </c>
      <c r="BK137" s="48">
        <f t="shared" si="127"/>
        <v>0</v>
      </c>
      <c r="BL137" s="48">
        <f t="shared" si="127"/>
        <v>0</v>
      </c>
      <c r="BM137" s="48">
        <f t="shared" si="127"/>
        <v>0</v>
      </c>
      <c r="BN137" s="48">
        <f t="shared" si="124"/>
        <v>0</v>
      </c>
      <c r="BO137" s="48">
        <f t="shared" si="125"/>
        <v>0</v>
      </c>
      <c r="BP137" s="48">
        <f t="shared" si="126"/>
        <v>0</v>
      </c>
      <c r="BQ137" s="48">
        <f t="shared" si="126"/>
        <v>0</v>
      </c>
      <c r="BR137" s="116">
        <f t="shared" si="12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27"/>
        <v>9</v>
      </c>
      <c r="BK138" s="48">
        <f t="shared" si="127"/>
        <v>14</v>
      </c>
      <c r="BL138" s="48">
        <f t="shared" si="127"/>
        <v>16</v>
      </c>
      <c r="BM138" s="48">
        <f t="shared" si="127"/>
        <v>22</v>
      </c>
      <c r="BN138" s="48">
        <f t="shared" si="124"/>
        <v>71</v>
      </c>
      <c r="BO138" s="48">
        <f t="shared" si="125"/>
        <v>135</v>
      </c>
      <c r="BP138" s="48">
        <f t="shared" si="126"/>
        <v>234</v>
      </c>
      <c r="BQ138" s="48">
        <f t="shared" si="126"/>
        <v>243</v>
      </c>
      <c r="BR138" s="116">
        <f t="shared" si="12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27"/>
        <v>0</v>
      </c>
      <c r="BK139" s="48">
        <f t="shared" si="127"/>
        <v>0</v>
      </c>
      <c r="BL139" s="48">
        <f t="shared" si="127"/>
        <v>0</v>
      </c>
      <c r="BM139" s="48">
        <f t="shared" si="127"/>
        <v>0</v>
      </c>
      <c r="BN139" s="48">
        <f t="shared" si="124"/>
        <v>0</v>
      </c>
      <c r="BO139" s="48">
        <f t="shared" si="125"/>
        <v>0</v>
      </c>
      <c r="BP139" s="48">
        <f t="shared" si="126"/>
        <v>0</v>
      </c>
      <c r="BQ139" s="48">
        <f t="shared" si="126"/>
        <v>0</v>
      </c>
      <c r="BR139" s="116">
        <f t="shared" si="12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27"/>
        <v>0</v>
      </c>
      <c r="BK140" s="338">
        <f t="shared" si="127"/>
        <v>0</v>
      </c>
      <c r="BL140" s="338">
        <f t="shared" si="127"/>
        <v>0</v>
      </c>
      <c r="BM140" s="338">
        <f t="shared" si="127"/>
        <v>0</v>
      </c>
      <c r="BN140" s="338">
        <f t="shared" si="124"/>
        <v>0</v>
      </c>
      <c r="BO140" s="338">
        <f t="shared" si="125"/>
        <v>0</v>
      </c>
      <c r="BP140" s="338">
        <f t="shared" si="126"/>
        <v>0</v>
      </c>
      <c r="BQ140" s="338">
        <f t="shared" si="126"/>
        <v>0</v>
      </c>
      <c r="BR140" s="339">
        <f t="shared" si="12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>
        <v>2416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27"/>
        <v>-410</v>
      </c>
      <c r="BK141" s="341">
        <f t="shared" si="127"/>
        <v>-1398</v>
      </c>
      <c r="BL141" s="341">
        <f t="shared" si="127"/>
        <v>-1365</v>
      </c>
      <c r="BM141" s="341">
        <f t="shared" si="127"/>
        <v>-1705</v>
      </c>
      <c r="BN141" s="341">
        <f t="shared" si="124"/>
        <v>-1358</v>
      </c>
      <c r="BO141" s="341">
        <f t="shared" si="125"/>
        <v>-754</v>
      </c>
      <c r="BP141" s="341">
        <f t="shared" si="126"/>
        <v>-383</v>
      </c>
      <c r="BQ141" s="341">
        <f t="shared" si="126"/>
        <v>-70</v>
      </c>
      <c r="BR141" s="341">
        <f t="shared" si="12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29">O143-C143</f>
        <v>0</v>
      </c>
      <c r="BJ143" s="48">
        <f t="shared" si="129"/>
        <v>0</v>
      </c>
      <c r="BK143" s="48">
        <f t="shared" si="129"/>
        <v>0</v>
      </c>
      <c r="BL143" s="48">
        <f t="shared" si="129"/>
        <v>0</v>
      </c>
      <c r="BM143" s="48">
        <f t="shared" si="129"/>
        <v>0</v>
      </c>
      <c r="BN143" s="48">
        <f t="shared" si="129"/>
        <v>0</v>
      </c>
      <c r="BO143" s="48">
        <f t="shared" si="129"/>
        <v>0</v>
      </c>
      <c r="BP143" s="48">
        <f t="shared" si="129"/>
        <v>0</v>
      </c>
      <c r="BQ143" s="48">
        <f t="shared" si="129"/>
        <v>0</v>
      </c>
      <c r="BR143" s="116">
        <f t="shared" si="129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29"/>
        <v>0</v>
      </c>
      <c r="BJ144" s="48">
        <f t="shared" si="129"/>
        <v>0</v>
      </c>
      <c r="BK144" s="48">
        <f t="shared" si="129"/>
        <v>0</v>
      </c>
      <c r="BL144" s="48">
        <f t="shared" si="129"/>
        <v>0</v>
      </c>
      <c r="BM144" s="48">
        <f t="shared" si="129"/>
        <v>0</v>
      </c>
      <c r="BN144" s="48">
        <f t="shared" si="129"/>
        <v>0</v>
      </c>
      <c r="BO144" s="48">
        <f t="shared" si="129"/>
        <v>0</v>
      </c>
      <c r="BP144" s="48">
        <f t="shared" si="129"/>
        <v>0</v>
      </c>
      <c r="BQ144" s="48">
        <f t="shared" si="129"/>
        <v>0</v>
      </c>
      <c r="BR144" s="116">
        <f t="shared" si="12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29"/>
        <v>0</v>
      </c>
      <c r="BJ145" s="48">
        <f t="shared" si="129"/>
        <v>0</v>
      </c>
      <c r="BK145" s="48">
        <f t="shared" si="129"/>
        <v>0</v>
      </c>
      <c r="BL145" s="48">
        <f t="shared" si="129"/>
        <v>0</v>
      </c>
      <c r="BM145" s="48">
        <f t="shared" si="129"/>
        <v>0</v>
      </c>
      <c r="BN145" s="48">
        <f t="shared" si="129"/>
        <v>0</v>
      </c>
      <c r="BO145" s="48">
        <f t="shared" si="129"/>
        <v>0</v>
      </c>
      <c r="BP145" s="48">
        <f t="shared" si="129"/>
        <v>0</v>
      </c>
      <c r="BQ145" s="48">
        <f t="shared" si="129"/>
        <v>0</v>
      </c>
      <c r="BR145" s="116">
        <f t="shared" si="129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29"/>
        <v>0</v>
      </c>
      <c r="BJ146" s="48">
        <f t="shared" si="129"/>
        <v>0</v>
      </c>
      <c r="BK146" s="48">
        <f t="shared" si="129"/>
        <v>0</v>
      </c>
      <c r="BL146" s="48">
        <f t="shared" si="129"/>
        <v>0</v>
      </c>
      <c r="BM146" s="48">
        <f t="shared" si="129"/>
        <v>0</v>
      </c>
      <c r="BN146" s="48">
        <f t="shared" si="129"/>
        <v>0</v>
      </c>
      <c r="BO146" s="48">
        <f t="shared" si="129"/>
        <v>0</v>
      </c>
      <c r="BP146" s="48">
        <f t="shared" si="129"/>
        <v>0</v>
      </c>
      <c r="BQ146" s="48">
        <f t="shared" si="129"/>
        <v>0</v>
      </c>
      <c r="BR146" s="116">
        <f t="shared" si="129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29"/>
        <v>0</v>
      </c>
      <c r="BJ147" s="338">
        <f t="shared" si="129"/>
        <v>0</v>
      </c>
      <c r="BK147" s="338">
        <f t="shared" si="129"/>
        <v>0</v>
      </c>
      <c r="BL147" s="338">
        <f t="shared" si="129"/>
        <v>0</v>
      </c>
      <c r="BM147" s="338">
        <f t="shared" si="129"/>
        <v>0</v>
      </c>
      <c r="BN147" s="338">
        <f t="shared" si="129"/>
        <v>0</v>
      </c>
      <c r="BO147" s="338">
        <f t="shared" si="129"/>
        <v>0</v>
      </c>
      <c r="BP147" s="338">
        <f t="shared" si="129"/>
        <v>0</v>
      </c>
      <c r="BQ147" s="338">
        <f t="shared" si="129"/>
        <v>0</v>
      </c>
      <c r="BR147" s="339">
        <f t="shared" si="12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/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29"/>
        <v>0</v>
      </c>
      <c r="BJ148" s="121">
        <f t="shared" si="129"/>
        <v>0</v>
      </c>
      <c r="BK148" s="121">
        <f t="shared" si="129"/>
        <v>0</v>
      </c>
      <c r="BL148" s="121">
        <f t="shared" si="129"/>
        <v>0</v>
      </c>
      <c r="BM148" s="121">
        <f t="shared" si="129"/>
        <v>0</v>
      </c>
      <c r="BN148" s="121">
        <f t="shared" si="129"/>
        <v>0</v>
      </c>
      <c r="BO148" s="121">
        <f t="shared" si="129"/>
        <v>0</v>
      </c>
      <c r="BP148" s="121">
        <f t="shared" si="129"/>
        <v>0</v>
      </c>
      <c r="BQ148" s="121">
        <f t="shared" si="129"/>
        <v>0</v>
      </c>
      <c r="BR148" s="122">
        <f t="shared" si="12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2023-05-23T17:22:29Z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