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Corrected Past Reports/"/>
    </mc:Choice>
  </mc:AlternateContent>
  <xr:revisionPtr revIDLastSave="0" documentId="8_{28CD6452-174D-43AA-95AA-4D98182CAF8C}" xr6:coauthVersionLast="47" xr6:coauthVersionMax="47" xr10:uidLastSave="{00000000-0000-0000-0000-000000000000}"/>
  <bookViews>
    <workbookView xWindow="28680" yWindow="-120" windowWidth="29040" windowHeight="15840" tabRatio="497" activeTab="1" xr2:uid="{00000000-000D-0000-FFFF-FFFF00000000}"/>
  </bookViews>
  <sheets>
    <sheet name="Glossary" sheetId="3" r:id="rId1"/>
    <sheet name="April" sheetId="36" r:id="rId2"/>
  </sheets>
  <definedNames>
    <definedName name="_xlnm.Print_Area" localSheetId="1">April!$A$1:$BK$143</definedName>
    <definedName name="_xlnm.Print_Area" localSheetId="0">Glossary!$A$1:$C$38</definedName>
    <definedName name="_xlnm.Print_Titles" localSheetId="1">April!$1:$9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42" i="36" l="1"/>
  <c r="AN128" i="36"/>
  <c r="AN120" i="36"/>
  <c r="AN119" i="36"/>
  <c r="AN118" i="36"/>
  <c r="AN117" i="36"/>
  <c r="AN116" i="36"/>
  <c r="AN121" i="36" s="1"/>
  <c r="AN114" i="36"/>
  <c r="AN107" i="36"/>
  <c r="AN86" i="36"/>
  <c r="AN79" i="36"/>
  <c r="AN71" i="36"/>
  <c r="AN70" i="36"/>
  <c r="AN69" i="36"/>
  <c r="AN68" i="36"/>
  <c r="AN67" i="36"/>
  <c r="AN65" i="36"/>
  <c r="AN58" i="36"/>
  <c r="AN51" i="36"/>
  <c r="AN72" i="36" s="1"/>
  <c r="AN44" i="36"/>
  <c r="AN37" i="36"/>
  <c r="AN30" i="36"/>
  <c r="BU148" i="36" l="1"/>
  <c r="BU141" i="36"/>
  <c r="BU140" i="36"/>
  <c r="BU139" i="36"/>
  <c r="BU138" i="36"/>
  <c r="BU137" i="36"/>
  <c r="BU134" i="36"/>
  <c r="BU133" i="36"/>
  <c r="BU132" i="36"/>
  <c r="BU131" i="36"/>
  <c r="BU127" i="36"/>
  <c r="BU126" i="36"/>
  <c r="BU125" i="36"/>
  <c r="BU124" i="36"/>
  <c r="BU123" i="36"/>
  <c r="BU113" i="36"/>
  <c r="BU112" i="36"/>
  <c r="BU111" i="36"/>
  <c r="BU110" i="36"/>
  <c r="BU109" i="36"/>
  <c r="BU106" i="36"/>
  <c r="BU105" i="36"/>
  <c r="BU104" i="36"/>
  <c r="BU103" i="36"/>
  <c r="BU107" i="36" s="1"/>
  <c r="BU102" i="36"/>
  <c r="BU85" i="36"/>
  <c r="BU84" i="36"/>
  <c r="BU83" i="36"/>
  <c r="BU82" i="36"/>
  <c r="BU81" i="36"/>
  <c r="BU78" i="36"/>
  <c r="BU77" i="36"/>
  <c r="BU76" i="36"/>
  <c r="BU75" i="36"/>
  <c r="BU74" i="36"/>
  <c r="BU71" i="36"/>
  <c r="BU70" i="36"/>
  <c r="BU69" i="36"/>
  <c r="BU68" i="36"/>
  <c r="BU67" i="36"/>
  <c r="BU72" i="36" s="1"/>
  <c r="BU64" i="36"/>
  <c r="BU63" i="36"/>
  <c r="BU62" i="36"/>
  <c r="BU61" i="36"/>
  <c r="BU60" i="36"/>
  <c r="BU57" i="36"/>
  <c r="BU56" i="36"/>
  <c r="BU55" i="36"/>
  <c r="BU54" i="36"/>
  <c r="BU53" i="36"/>
  <c r="BU50" i="36"/>
  <c r="BU49" i="36"/>
  <c r="BU48" i="36"/>
  <c r="BU47" i="36"/>
  <c r="BU46" i="36"/>
  <c r="BU43" i="36"/>
  <c r="BU42" i="36"/>
  <c r="BU41" i="36"/>
  <c r="BU40" i="36"/>
  <c r="BU39" i="36"/>
  <c r="BU36" i="36"/>
  <c r="BU35" i="36"/>
  <c r="BU34" i="36"/>
  <c r="BU33" i="36"/>
  <c r="BU32" i="36"/>
  <c r="BU29" i="36"/>
  <c r="BU28" i="36"/>
  <c r="BU27" i="36"/>
  <c r="BU26" i="36"/>
  <c r="BU25" i="36"/>
  <c r="BU22" i="36"/>
  <c r="BU21" i="36"/>
  <c r="BU20" i="36"/>
  <c r="BU19" i="36"/>
  <c r="BU18" i="36"/>
  <c r="BU15" i="36"/>
  <c r="BU14" i="36"/>
  <c r="BU13" i="36"/>
  <c r="BU12" i="36"/>
  <c r="BU11" i="36"/>
  <c r="BU16" i="36" s="1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T141" i="36"/>
  <c r="BT140" i="36"/>
  <c r="BT139" i="36"/>
  <c r="BT138" i="36"/>
  <c r="BT137" i="36"/>
  <c r="BT134" i="36"/>
  <c r="BT133" i="36"/>
  <c r="BT132" i="36"/>
  <c r="BT131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71" i="36"/>
  <c r="BT70" i="36"/>
  <c r="BT69" i="36"/>
  <c r="BT68" i="36"/>
  <c r="BT67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U142" i="36" l="1"/>
  <c r="BU58" i="36"/>
  <c r="BU30" i="36"/>
  <c r="BU79" i="36"/>
  <c r="BU65" i="36"/>
  <c r="BU44" i="36"/>
  <c r="BU135" i="36"/>
  <c r="BU23" i="36"/>
  <c r="BT51" i="36"/>
  <c r="BT142" i="36"/>
  <c r="BU128" i="36"/>
  <c r="BU37" i="36"/>
  <c r="AM121" i="36"/>
  <c r="BT107" i="36"/>
  <c r="BU114" i="36"/>
  <c r="BU51" i="36"/>
  <c r="BU86" i="36"/>
  <c r="BT30" i="36"/>
  <c r="BT86" i="36"/>
  <c r="BT65" i="36"/>
  <c r="BT44" i="36"/>
  <c r="BT114" i="36"/>
  <c r="BT128" i="36"/>
  <c r="BT79" i="36"/>
  <c r="BT23" i="36"/>
  <c r="BT58" i="36"/>
  <c r="BT37" i="36"/>
  <c r="BT16" i="36"/>
  <c r="BT72" i="36"/>
  <c r="BT135" i="36"/>
  <c r="AL121" i="36"/>
  <c r="BS134" i="36" l="1"/>
  <c r="BS133" i="36"/>
  <c r="BS132" i="36"/>
  <c r="BS131" i="36"/>
  <c r="AK135" i="36"/>
  <c r="AF148" i="36"/>
  <c r="AJ135" i="36"/>
  <c r="B133" i="36"/>
  <c r="AK148" i="36"/>
  <c r="BS148" i="36" l="1"/>
  <c r="BS141" i="36"/>
  <c r="BS140" i="36"/>
  <c r="BS139" i="36"/>
  <c r="BS138" i="36"/>
  <c r="BS137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S30" i="36" l="1"/>
  <c r="BS37" i="36"/>
  <c r="BS58" i="36"/>
  <c r="BS65" i="36"/>
  <c r="BS128" i="36"/>
  <c r="BS16" i="36"/>
  <c r="BS23" i="36"/>
  <c r="BS44" i="36"/>
  <c r="BS51" i="36"/>
  <c r="BS142" i="36"/>
  <c r="BS86" i="36"/>
  <c r="BS72" i="36"/>
  <c r="BS79" i="36"/>
  <c r="BS107" i="36"/>
  <c r="BS114" i="36"/>
  <c r="BS135" i="36"/>
  <c r="AK121" i="36"/>
  <c r="BM147" i="36" l="1"/>
  <c r="BM146" i="36"/>
  <c r="BM145" i="36"/>
  <c r="BM144" i="36"/>
  <c r="BM148" i="36" s="1"/>
  <c r="BR147" i="36"/>
  <c r="BQ147" i="36"/>
  <c r="BP147" i="36"/>
  <c r="BO147" i="36"/>
  <c r="BN147" i="36"/>
  <c r="BR146" i="36"/>
  <c r="BQ146" i="36"/>
  <c r="BP146" i="36"/>
  <c r="BO146" i="36"/>
  <c r="BN146" i="36"/>
  <c r="BR145" i="36"/>
  <c r="BQ145" i="36"/>
  <c r="BP145" i="36"/>
  <c r="BO145" i="36"/>
  <c r="BN145" i="36"/>
  <c r="BR144" i="36"/>
  <c r="BQ144" i="36"/>
  <c r="BP144" i="36"/>
  <c r="BP148" i="36" s="1"/>
  <c r="BO144" i="36"/>
  <c r="BN144" i="36"/>
  <c r="BO148" i="36" l="1"/>
  <c r="BQ148" i="36"/>
  <c r="BR148" i="36"/>
  <c r="BN148" i="36"/>
  <c r="BR134" i="36"/>
  <c r="BR133" i="36"/>
  <c r="BR132" i="36"/>
  <c r="BR131" i="36"/>
  <c r="BR130" i="36"/>
  <c r="BR141" i="36"/>
  <c r="BR140" i="36"/>
  <c r="BR139" i="36"/>
  <c r="BR138" i="36"/>
  <c r="BR137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BQ130" i="36"/>
  <c r="BQ131" i="36"/>
  <c r="BQ132" i="36"/>
  <c r="BQ133" i="36"/>
  <c r="BQ134" i="36"/>
  <c r="BR30" i="36" l="1"/>
  <c r="BR58" i="36"/>
  <c r="BR86" i="36"/>
  <c r="BR114" i="36"/>
  <c r="BR135" i="36"/>
  <c r="BR37" i="36"/>
  <c r="BR65" i="36"/>
  <c r="BR128" i="36"/>
  <c r="BQ135" i="36"/>
  <c r="BR16" i="36"/>
  <c r="BR44" i="36"/>
  <c r="BR72" i="36"/>
  <c r="BR107" i="36"/>
  <c r="BR23" i="36"/>
  <c r="BR51" i="36"/>
  <c r="BR79" i="36"/>
  <c r="BR142" i="36"/>
  <c r="AI58" i="36"/>
  <c r="BQ141" i="36" l="1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Q37" i="36" l="1"/>
  <c r="BQ65" i="36"/>
  <c r="BQ128" i="36"/>
  <c r="BQ23" i="36"/>
  <c r="BQ30" i="36"/>
  <c r="BQ58" i="36"/>
  <c r="BQ86" i="36"/>
  <c r="BQ16" i="36"/>
  <c r="BQ44" i="36"/>
  <c r="BQ72" i="36"/>
  <c r="BQ107" i="36"/>
  <c r="BQ51" i="36"/>
  <c r="BQ79" i="36"/>
  <c r="BQ114" i="36"/>
  <c r="BQ142" i="36"/>
  <c r="AI116" i="36"/>
  <c r="BP141" i="36"/>
  <c r="BP140" i="36"/>
  <c r="BP139" i="36"/>
  <c r="BP138" i="36"/>
  <c r="BP137" i="36"/>
  <c r="BP134" i="36"/>
  <c r="BP133" i="36"/>
  <c r="BP132" i="36"/>
  <c r="BP131" i="36"/>
  <c r="BP130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P16" i="36" l="1"/>
  <c r="BP37" i="36"/>
  <c r="BP44" i="36"/>
  <c r="AI121" i="36"/>
  <c r="BP128" i="36"/>
  <c r="BP51" i="36"/>
  <c r="BP23" i="36"/>
  <c r="BP58" i="36"/>
  <c r="BP86" i="36"/>
  <c r="BP65" i="36"/>
  <c r="BP72" i="36"/>
  <c r="BP107" i="36"/>
  <c r="BP135" i="36"/>
  <c r="BP30" i="36"/>
  <c r="BP79" i="36"/>
  <c r="BP114" i="36"/>
  <c r="BP142" i="36"/>
  <c r="AH121" i="36"/>
  <c r="BO141" i="36" l="1"/>
  <c r="BO140" i="36"/>
  <c r="BO139" i="36"/>
  <c r="BO138" i="36"/>
  <c r="BO137" i="36"/>
  <c r="BO134" i="36"/>
  <c r="BO133" i="36"/>
  <c r="BO132" i="36"/>
  <c r="BO131" i="36"/>
  <c r="BO130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BO128" i="36" l="1"/>
  <c r="BO30" i="36"/>
  <c r="BO23" i="36"/>
  <c r="BO51" i="36"/>
  <c r="BO58" i="36"/>
  <c r="BO79" i="36"/>
  <c r="BO37" i="36"/>
  <c r="BO65" i="36"/>
  <c r="BO107" i="36"/>
  <c r="BO135" i="36"/>
  <c r="BO16" i="36"/>
  <c r="BO44" i="36"/>
  <c r="BO72" i="36"/>
  <c r="BO114" i="36"/>
  <c r="BO142" i="36"/>
  <c r="BO86" i="36"/>
  <c r="BN141" i="36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F142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BN135" i="36" l="1"/>
  <c r="BN107" i="36"/>
  <c r="BN16" i="36"/>
  <c r="BN30" i="36"/>
  <c r="BN44" i="36"/>
  <c r="BN58" i="36"/>
  <c r="BN72" i="36"/>
  <c r="BN86" i="36"/>
  <c r="BN37" i="36"/>
  <c r="BN65" i="36"/>
  <c r="BN128" i="36"/>
  <c r="BN23" i="36"/>
  <c r="BN51" i="36"/>
  <c r="BN79" i="36"/>
  <c r="BN114" i="36"/>
  <c r="BN142" i="36"/>
  <c r="AF121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E142" i="36"/>
  <c r="AE135" i="36"/>
  <c r="AE128" i="36"/>
  <c r="AE114" i="36"/>
  <c r="AE107" i="36"/>
  <c r="AE99" i="36"/>
  <c r="AE120" i="36" s="1"/>
  <c r="AE98" i="36"/>
  <c r="AE119" i="36" s="1"/>
  <c r="AE97" i="36"/>
  <c r="AE118" i="36" s="1"/>
  <c r="AE96" i="36"/>
  <c r="AE117" i="36" s="1"/>
  <c r="AE95" i="36"/>
  <c r="AE116" i="36" s="1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BM79" i="36" l="1"/>
  <c r="BM114" i="36"/>
  <c r="BM51" i="36"/>
  <c r="BM23" i="36"/>
  <c r="BM107" i="36"/>
  <c r="BM135" i="36"/>
  <c r="BM65" i="36"/>
  <c r="BM142" i="36"/>
  <c r="BM58" i="36"/>
  <c r="BM37" i="36"/>
  <c r="BM128" i="36"/>
  <c r="BM44" i="36"/>
  <c r="BM16" i="36"/>
  <c r="BM30" i="36"/>
  <c r="BM72" i="36"/>
  <c r="BM86" i="36"/>
  <c r="AE121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D142" i="36"/>
  <c r="AD135" i="36"/>
  <c r="AD128" i="36"/>
  <c r="AD114" i="36"/>
  <c r="AD107" i="36"/>
  <c r="AD99" i="36"/>
  <c r="AD120" i="36" s="1"/>
  <c r="AD98" i="36"/>
  <c r="AD119" i="36" s="1"/>
  <c r="AD97" i="36"/>
  <c r="AD118" i="36" s="1"/>
  <c r="AD96" i="36"/>
  <c r="AD117" i="36" s="1"/>
  <c r="AD95" i="36"/>
  <c r="AD116" i="36" s="1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L72" i="36" l="1"/>
  <c r="BL16" i="36"/>
  <c r="BL51" i="36"/>
  <c r="BL135" i="36"/>
  <c r="BL37" i="36"/>
  <c r="BL114" i="36"/>
  <c r="BL30" i="36"/>
  <c r="BL86" i="36"/>
  <c r="BL65" i="36"/>
  <c r="BL128" i="36"/>
  <c r="BL23" i="36"/>
  <c r="BL79" i="36"/>
  <c r="BL142" i="36"/>
  <c r="BL44" i="36"/>
  <c r="BL107" i="36"/>
  <c r="BL58" i="36"/>
  <c r="AD121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C142" i="36"/>
  <c r="AC135" i="36"/>
  <c r="AC128" i="36"/>
  <c r="AC114" i="36"/>
  <c r="AC107" i="36"/>
  <c r="AC99" i="36"/>
  <c r="AC120" i="36" s="1"/>
  <c r="AC98" i="36"/>
  <c r="AC119" i="36" s="1"/>
  <c r="AC97" i="36"/>
  <c r="AC118" i="36" s="1"/>
  <c r="AC96" i="36"/>
  <c r="AC117" i="36" s="1"/>
  <c r="AC95" i="36"/>
  <c r="AC116" i="36" s="1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BK135" i="36" l="1"/>
  <c r="BK37" i="36"/>
  <c r="BK16" i="36"/>
  <c r="BK72" i="36"/>
  <c r="BK30" i="36"/>
  <c r="BK86" i="36"/>
  <c r="BK128" i="36"/>
  <c r="BK51" i="36"/>
  <c r="BK65" i="36"/>
  <c r="BK114" i="36"/>
  <c r="BK44" i="36"/>
  <c r="BK107" i="36"/>
  <c r="BK79" i="36"/>
  <c r="BK23" i="36"/>
  <c r="BK58" i="36"/>
  <c r="BK142" i="36"/>
  <c r="AC121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J51" i="36" l="1"/>
  <c r="BJ128" i="36"/>
  <c r="BJ16" i="36"/>
  <c r="BJ135" i="36"/>
  <c r="BJ23" i="36"/>
  <c r="BJ79" i="36"/>
  <c r="BJ65" i="36"/>
  <c r="BJ107" i="36"/>
  <c r="BJ58" i="36"/>
  <c r="BJ37" i="36"/>
  <c r="BJ142" i="36"/>
  <c r="BJ30" i="36"/>
  <c r="BJ44" i="36"/>
  <c r="BJ86" i="36"/>
  <c r="BJ114" i="36"/>
  <c r="AB142" i="36"/>
  <c r="AB135" i="36"/>
  <c r="AB128" i="36"/>
  <c r="AB114" i="36"/>
  <c r="AB107" i="36"/>
  <c r="AB99" i="36"/>
  <c r="AB120" i="36" s="1"/>
  <c r="AB98" i="36"/>
  <c r="AB119" i="36" s="1"/>
  <c r="AB97" i="36"/>
  <c r="AB118" i="36" s="1"/>
  <c r="AB96" i="36"/>
  <c r="AB117" i="36" s="1"/>
  <c r="AB95" i="36"/>
  <c r="AB116" i="36" s="1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21" i="36" l="1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AA116" i="36" l="1"/>
  <c r="BU116" i="36" s="1"/>
  <c r="BU95" i="36"/>
  <c r="AA119" i="36"/>
  <c r="BU119" i="36" s="1"/>
  <c r="BU98" i="36"/>
  <c r="AA118" i="36"/>
  <c r="BU118" i="36" s="1"/>
  <c r="BU97" i="36"/>
  <c r="AA117" i="36"/>
  <c r="BU117" i="36" s="1"/>
  <c r="BU96" i="36"/>
  <c r="AA120" i="36"/>
  <c r="BU120" i="36" s="1"/>
  <c r="BU99" i="36"/>
  <c r="Z118" i="36"/>
  <c r="BT118" i="36" s="1"/>
  <c r="BT97" i="36"/>
  <c r="Z116" i="36"/>
  <c r="BT116" i="36" s="1"/>
  <c r="BT95" i="36"/>
  <c r="Z119" i="36"/>
  <c r="BT119" i="36" s="1"/>
  <c r="BT98" i="36"/>
  <c r="Z117" i="36"/>
  <c r="BT117" i="36" s="1"/>
  <c r="BT96" i="36"/>
  <c r="Z120" i="36"/>
  <c r="BT120" i="36" s="1"/>
  <c r="BT99" i="36"/>
  <c r="Y117" i="36"/>
  <c r="BS117" i="36" s="1"/>
  <c r="BS96" i="36"/>
  <c r="Y116" i="36"/>
  <c r="BS116" i="36" s="1"/>
  <c r="BS95" i="36"/>
  <c r="Y120" i="36"/>
  <c r="BS120" i="36" s="1"/>
  <c r="BS99" i="36"/>
  <c r="Y119" i="36"/>
  <c r="BS119" i="36" s="1"/>
  <c r="BS98" i="36"/>
  <c r="Y118" i="36"/>
  <c r="BS118" i="36" s="1"/>
  <c r="BS97" i="36"/>
  <c r="Y100" i="36"/>
  <c r="AA121" i="36"/>
  <c r="BI11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BU100" i="36" l="1"/>
  <c r="BU121" i="36"/>
  <c r="Z121" i="36"/>
  <c r="BT100" i="36"/>
  <c r="Y121" i="36"/>
  <c r="BT121" i="36"/>
  <c r="BS100" i="36"/>
  <c r="BS121" i="36"/>
  <c r="BI79" i="36"/>
  <c r="BI37" i="36"/>
  <c r="BI128" i="36"/>
  <c r="BI142" i="36"/>
  <c r="BH58" i="36"/>
  <c r="BG51" i="36"/>
  <c r="BH37" i="36"/>
  <c r="BH16" i="36"/>
  <c r="BI23" i="36"/>
  <c r="BI65" i="36"/>
  <c r="BI58" i="36"/>
  <c r="BH135" i="36"/>
  <c r="BI135" i="36"/>
  <c r="BH51" i="36"/>
  <c r="BH114" i="36"/>
  <c r="BI44" i="36"/>
  <c r="BI107" i="36"/>
  <c r="BH30" i="36"/>
  <c r="BH86" i="36"/>
  <c r="BI51" i="36"/>
  <c r="BI114" i="36"/>
  <c r="BH65" i="36"/>
  <c r="BI30" i="36"/>
  <c r="BI86" i="36"/>
  <c r="BH44" i="36"/>
  <c r="BH107" i="36"/>
  <c r="BH23" i="36"/>
  <c r="BH79" i="36"/>
  <c r="BH128" i="36"/>
  <c r="BH142" i="36"/>
  <c r="BI16" i="36"/>
  <c r="BG86" i="36"/>
  <c r="BG37" i="36"/>
  <c r="BG16" i="36"/>
  <c r="BG23" i="36"/>
  <c r="BG65" i="36"/>
  <c r="BG58" i="36"/>
  <c r="BG30" i="36"/>
  <c r="BG135" i="36"/>
  <c r="BG142" i="36"/>
  <c r="BG128" i="36"/>
  <c r="BG114" i="36"/>
  <c r="BG107" i="36"/>
  <c r="BG79" i="36"/>
  <c r="BG44" i="36"/>
  <c r="X16" i="36"/>
  <c r="X142" i="36" l="1"/>
  <c r="X135" i="36"/>
  <c r="X128" i="36"/>
  <c r="X114" i="36"/>
  <c r="X107" i="36"/>
  <c r="X99" i="36"/>
  <c r="BR99" i="36" s="1"/>
  <c r="X98" i="36"/>
  <c r="X97" i="36"/>
  <c r="X96" i="36"/>
  <c r="BR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E141" i="36"/>
  <c r="BD141" i="36"/>
  <c r="BC141" i="36"/>
  <c r="BB141" i="36"/>
  <c r="BA141" i="36"/>
  <c r="AZ141" i="36"/>
  <c r="AY141" i="36"/>
  <c r="AX141" i="36"/>
  <c r="AW141" i="36"/>
  <c r="B141" i="36"/>
  <c r="BE140" i="36"/>
  <c r="BD140" i="36"/>
  <c r="BC140" i="36"/>
  <c r="BB140" i="36"/>
  <c r="BA140" i="36"/>
  <c r="AZ140" i="36"/>
  <c r="AY140" i="36"/>
  <c r="AX140" i="36"/>
  <c r="AW140" i="36"/>
  <c r="B140" i="36"/>
  <c r="BE139" i="36"/>
  <c r="BD139" i="36"/>
  <c r="BC139" i="36"/>
  <c r="BB139" i="36"/>
  <c r="BA139" i="36"/>
  <c r="AZ139" i="36"/>
  <c r="AY139" i="36"/>
  <c r="AX139" i="36"/>
  <c r="AW139" i="36"/>
  <c r="B139" i="36"/>
  <c r="BE138" i="36"/>
  <c r="BD138" i="36"/>
  <c r="BC138" i="36"/>
  <c r="BB138" i="36"/>
  <c r="BA138" i="36"/>
  <c r="AZ138" i="36"/>
  <c r="AY138" i="36"/>
  <c r="AX138" i="36"/>
  <c r="AW138" i="36"/>
  <c r="B138" i="36"/>
  <c r="BE137" i="36"/>
  <c r="BD137" i="36"/>
  <c r="BC137" i="36"/>
  <c r="BB137" i="36"/>
  <c r="BA137" i="36"/>
  <c r="AZ137" i="36"/>
  <c r="AY137" i="36"/>
  <c r="AX137" i="36"/>
  <c r="AW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E134" i="36"/>
  <c r="BD134" i="36"/>
  <c r="BC134" i="36"/>
  <c r="BB134" i="36"/>
  <c r="BA134" i="36"/>
  <c r="AZ134" i="36"/>
  <c r="AY134" i="36"/>
  <c r="AX134" i="36"/>
  <c r="AW134" i="36"/>
  <c r="B134" i="36"/>
  <c r="BE133" i="36"/>
  <c r="BD133" i="36"/>
  <c r="BC133" i="36"/>
  <c r="BB133" i="36"/>
  <c r="BA133" i="36"/>
  <c r="AZ133" i="36"/>
  <c r="AY133" i="36"/>
  <c r="AX133" i="36"/>
  <c r="AW133" i="36"/>
  <c r="BE132" i="36"/>
  <c r="BD132" i="36"/>
  <c r="BC132" i="36"/>
  <c r="BB132" i="36"/>
  <c r="BA132" i="36"/>
  <c r="AZ132" i="36"/>
  <c r="AY132" i="36"/>
  <c r="AX132" i="36"/>
  <c r="AW132" i="36"/>
  <c r="B132" i="36"/>
  <c r="BE131" i="36"/>
  <c r="BD131" i="36"/>
  <c r="BC131" i="36"/>
  <c r="BB131" i="36"/>
  <c r="BA131" i="36"/>
  <c r="AZ131" i="36"/>
  <c r="AY131" i="36"/>
  <c r="AX131" i="36"/>
  <c r="AW131" i="36"/>
  <c r="B131" i="36"/>
  <c r="BE130" i="36"/>
  <c r="BD130" i="36"/>
  <c r="BC130" i="36"/>
  <c r="BB130" i="36"/>
  <c r="BA130" i="36"/>
  <c r="AZ130" i="36"/>
  <c r="AY130" i="36"/>
  <c r="AX130" i="36"/>
  <c r="AW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E127" i="36"/>
  <c r="BD127" i="36"/>
  <c r="BC127" i="36"/>
  <c r="BB127" i="36"/>
  <c r="BA127" i="36"/>
  <c r="AZ127" i="36"/>
  <c r="AY127" i="36"/>
  <c r="AX127" i="36"/>
  <c r="AW127" i="36"/>
  <c r="B127" i="36"/>
  <c r="BE126" i="36"/>
  <c r="BD126" i="36"/>
  <c r="BC126" i="36"/>
  <c r="BB126" i="36"/>
  <c r="BA126" i="36"/>
  <c r="AZ126" i="36"/>
  <c r="AY126" i="36"/>
  <c r="AX126" i="36"/>
  <c r="AW126" i="36"/>
  <c r="B126" i="36"/>
  <c r="BE125" i="36"/>
  <c r="BD125" i="36"/>
  <c r="BC125" i="36"/>
  <c r="BB125" i="36"/>
  <c r="BA125" i="36"/>
  <c r="AZ125" i="36"/>
  <c r="AY125" i="36"/>
  <c r="AX125" i="36"/>
  <c r="AW125" i="36"/>
  <c r="B125" i="36"/>
  <c r="BE124" i="36"/>
  <c r="BD124" i="36"/>
  <c r="BC124" i="36"/>
  <c r="BB124" i="36"/>
  <c r="BA124" i="36"/>
  <c r="AZ124" i="36"/>
  <c r="AY124" i="36"/>
  <c r="AX124" i="36"/>
  <c r="AW124" i="36"/>
  <c r="B124" i="36"/>
  <c r="BE123" i="36"/>
  <c r="BD123" i="36"/>
  <c r="BC123" i="36"/>
  <c r="BB123" i="36"/>
  <c r="BA123" i="36"/>
  <c r="AZ123" i="36"/>
  <c r="AY123" i="36"/>
  <c r="AX123" i="36"/>
  <c r="AW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E113" i="36"/>
  <c r="BD113" i="36"/>
  <c r="BC113" i="36"/>
  <c r="BB113" i="36"/>
  <c r="BA113" i="36"/>
  <c r="AZ113" i="36"/>
  <c r="AY113" i="36"/>
  <c r="AX113" i="36"/>
  <c r="AW113" i="36"/>
  <c r="B113" i="36"/>
  <c r="BE112" i="36"/>
  <c r="BD112" i="36"/>
  <c r="BC112" i="36"/>
  <c r="BB112" i="36"/>
  <c r="BA112" i="36"/>
  <c r="AZ112" i="36"/>
  <c r="AY112" i="36"/>
  <c r="AX112" i="36"/>
  <c r="AW112" i="36"/>
  <c r="B112" i="36"/>
  <c r="BE111" i="36"/>
  <c r="BD111" i="36"/>
  <c r="BC111" i="36"/>
  <c r="BB111" i="36"/>
  <c r="BA111" i="36"/>
  <c r="AZ111" i="36"/>
  <c r="AY111" i="36"/>
  <c r="AX111" i="36"/>
  <c r="AW111" i="36"/>
  <c r="B111" i="36"/>
  <c r="BE110" i="36"/>
  <c r="BD110" i="36"/>
  <c r="BC110" i="36"/>
  <c r="BB110" i="36"/>
  <c r="BA110" i="36"/>
  <c r="AZ110" i="36"/>
  <c r="AY110" i="36"/>
  <c r="AX110" i="36"/>
  <c r="AW110" i="36"/>
  <c r="B110" i="36"/>
  <c r="BE109" i="36"/>
  <c r="BD109" i="36"/>
  <c r="BC109" i="36"/>
  <c r="BB109" i="36"/>
  <c r="BA109" i="36"/>
  <c r="AZ109" i="36"/>
  <c r="AY109" i="36"/>
  <c r="AX109" i="36"/>
  <c r="AW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E106" i="36"/>
  <c r="BD106" i="36"/>
  <c r="BC106" i="36"/>
  <c r="BB106" i="36"/>
  <c r="BA106" i="36"/>
  <c r="AZ106" i="36"/>
  <c r="AY106" i="36"/>
  <c r="AX106" i="36"/>
  <c r="AW106" i="36"/>
  <c r="B106" i="36"/>
  <c r="BE105" i="36"/>
  <c r="BD105" i="36"/>
  <c r="BC105" i="36"/>
  <c r="BB105" i="36"/>
  <c r="BA105" i="36"/>
  <c r="AZ105" i="36"/>
  <c r="AY105" i="36"/>
  <c r="AX105" i="36"/>
  <c r="AW105" i="36"/>
  <c r="B105" i="36"/>
  <c r="BE104" i="36"/>
  <c r="BD104" i="36"/>
  <c r="BC104" i="36"/>
  <c r="BB104" i="36"/>
  <c r="BA104" i="36"/>
  <c r="AZ104" i="36"/>
  <c r="AY104" i="36"/>
  <c r="AX104" i="36"/>
  <c r="AW104" i="36"/>
  <c r="B104" i="36"/>
  <c r="BE103" i="36"/>
  <c r="BD103" i="36"/>
  <c r="BC103" i="36"/>
  <c r="BB103" i="36"/>
  <c r="BA103" i="36"/>
  <c r="AZ103" i="36"/>
  <c r="AY103" i="36"/>
  <c r="AX103" i="36"/>
  <c r="AW103" i="36"/>
  <c r="B103" i="36"/>
  <c r="BE102" i="36"/>
  <c r="BD102" i="36"/>
  <c r="BC102" i="36"/>
  <c r="BB102" i="36"/>
  <c r="BA102" i="36"/>
  <c r="AZ102" i="36"/>
  <c r="AY102" i="36"/>
  <c r="AX102" i="36"/>
  <c r="AW102" i="36"/>
  <c r="B102" i="36"/>
  <c r="B100" i="36"/>
  <c r="W99" i="36"/>
  <c r="BQ99" i="36" s="1"/>
  <c r="V99" i="36"/>
  <c r="U99" i="36"/>
  <c r="T99" i="36"/>
  <c r="S99" i="36"/>
  <c r="BM99" i="36" s="1"/>
  <c r="R99" i="36"/>
  <c r="Q99" i="36"/>
  <c r="BK99" i="36" s="1"/>
  <c r="P99" i="36"/>
  <c r="O99" i="36"/>
  <c r="BI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P98" i="36" s="1"/>
  <c r="U98" i="36"/>
  <c r="BO98" i="36" s="1"/>
  <c r="T98" i="36"/>
  <c r="S98" i="36"/>
  <c r="R98" i="36"/>
  <c r="BL98" i="36" s="1"/>
  <c r="Q98" i="36"/>
  <c r="P98" i="36"/>
  <c r="BJ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Q97" i="36" s="1"/>
  <c r="V97" i="36"/>
  <c r="U97" i="36"/>
  <c r="BO97" i="36" s="1"/>
  <c r="T97" i="36"/>
  <c r="BN97" i="36" s="1"/>
  <c r="S97" i="36"/>
  <c r="R97" i="36"/>
  <c r="Q97" i="36"/>
  <c r="BK97" i="36" s="1"/>
  <c r="P97" i="36"/>
  <c r="O97" i="36"/>
  <c r="BI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P96" i="36" s="1"/>
  <c r="U96" i="36"/>
  <c r="T96" i="36"/>
  <c r="BN96" i="36" s="1"/>
  <c r="S96" i="36"/>
  <c r="R96" i="36"/>
  <c r="Q96" i="36"/>
  <c r="P96" i="36"/>
  <c r="BJ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Q95" i="36" s="1"/>
  <c r="V95" i="36"/>
  <c r="U95" i="36"/>
  <c r="BO95" i="36" s="1"/>
  <c r="T95" i="36"/>
  <c r="S95" i="36"/>
  <c r="BM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E85" i="36"/>
  <c r="BD85" i="36"/>
  <c r="BC85" i="36"/>
  <c r="BB85" i="36"/>
  <c r="BA85" i="36"/>
  <c r="AZ85" i="36"/>
  <c r="AY85" i="36"/>
  <c r="AX85" i="36"/>
  <c r="AW85" i="36"/>
  <c r="B85" i="36"/>
  <c r="BE84" i="36"/>
  <c r="BD84" i="36"/>
  <c r="BC84" i="36"/>
  <c r="BB84" i="36"/>
  <c r="BA84" i="36"/>
  <c r="AZ84" i="36"/>
  <c r="AY84" i="36"/>
  <c r="AX84" i="36"/>
  <c r="AW84" i="36"/>
  <c r="B84" i="36"/>
  <c r="BE83" i="36"/>
  <c r="BD83" i="36"/>
  <c r="BC83" i="36"/>
  <c r="BB83" i="36"/>
  <c r="BA83" i="36"/>
  <c r="AZ83" i="36"/>
  <c r="AY83" i="36"/>
  <c r="AX83" i="36"/>
  <c r="AW83" i="36"/>
  <c r="B83" i="36"/>
  <c r="BE82" i="36"/>
  <c r="BD82" i="36"/>
  <c r="BC82" i="36"/>
  <c r="BB82" i="36"/>
  <c r="BA82" i="36"/>
  <c r="AZ82" i="36"/>
  <c r="AY82" i="36"/>
  <c r="AX82" i="36"/>
  <c r="AW82" i="36"/>
  <c r="B82" i="36"/>
  <c r="BE81" i="36"/>
  <c r="BD81" i="36"/>
  <c r="BC81" i="36"/>
  <c r="BB81" i="36"/>
  <c r="BA81" i="36"/>
  <c r="AZ81" i="36"/>
  <c r="AY81" i="36"/>
  <c r="AX81" i="36"/>
  <c r="AW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E78" i="36"/>
  <c r="BD78" i="36"/>
  <c r="BC78" i="36"/>
  <c r="BB78" i="36"/>
  <c r="BA78" i="36"/>
  <c r="AZ78" i="36"/>
  <c r="AY78" i="36"/>
  <c r="AX78" i="36"/>
  <c r="AW78" i="36"/>
  <c r="B78" i="36"/>
  <c r="BE77" i="36"/>
  <c r="BD77" i="36"/>
  <c r="BC77" i="36"/>
  <c r="BB77" i="36"/>
  <c r="BA77" i="36"/>
  <c r="AZ77" i="36"/>
  <c r="AY77" i="36"/>
  <c r="AX77" i="36"/>
  <c r="AW77" i="36"/>
  <c r="B77" i="36"/>
  <c r="BE76" i="36"/>
  <c r="BD76" i="36"/>
  <c r="BC76" i="36"/>
  <c r="BB76" i="36"/>
  <c r="BA76" i="36"/>
  <c r="AZ76" i="36"/>
  <c r="AY76" i="36"/>
  <c r="AX76" i="36"/>
  <c r="AW76" i="36"/>
  <c r="B76" i="36"/>
  <c r="BE75" i="36"/>
  <c r="BD75" i="36"/>
  <c r="BC75" i="36"/>
  <c r="BB75" i="36"/>
  <c r="BA75" i="36"/>
  <c r="AZ75" i="36"/>
  <c r="AY75" i="36"/>
  <c r="AX75" i="36"/>
  <c r="AW75" i="36"/>
  <c r="B75" i="36"/>
  <c r="BE74" i="36"/>
  <c r="BD74" i="36"/>
  <c r="BC74" i="36"/>
  <c r="BB74" i="36"/>
  <c r="BA74" i="36"/>
  <c r="AZ74" i="36"/>
  <c r="AY74" i="36"/>
  <c r="AX74" i="36"/>
  <c r="AW74" i="36"/>
  <c r="B74" i="36"/>
  <c r="W72" i="36"/>
  <c r="V72" i="36"/>
  <c r="U72" i="36"/>
  <c r="T72" i="36"/>
  <c r="S72" i="36"/>
  <c r="R72" i="36"/>
  <c r="Q72" i="36"/>
  <c r="B72" i="36"/>
  <c r="P71" i="36"/>
  <c r="BJ71" i="36" s="1"/>
  <c r="O71" i="36"/>
  <c r="BI71" i="36" s="1"/>
  <c r="N71" i="36"/>
  <c r="BH71" i="36" s="1"/>
  <c r="M71" i="36"/>
  <c r="BG71" i="36" s="1"/>
  <c r="L71" i="36"/>
  <c r="BF71" i="36" s="1"/>
  <c r="K71" i="36"/>
  <c r="BE71" i="36" s="1"/>
  <c r="J71" i="36"/>
  <c r="BD71" i="36" s="1"/>
  <c r="I71" i="36"/>
  <c r="BC71" i="36" s="1"/>
  <c r="H71" i="36"/>
  <c r="BB71" i="36" s="1"/>
  <c r="G71" i="36"/>
  <c r="BA71" i="36" s="1"/>
  <c r="F71" i="36"/>
  <c r="AZ71" i="36" s="1"/>
  <c r="E71" i="36"/>
  <c r="AY71" i="36" s="1"/>
  <c r="D71" i="36"/>
  <c r="C71" i="36"/>
  <c r="B71" i="36"/>
  <c r="P70" i="36"/>
  <c r="BJ70" i="36" s="1"/>
  <c r="O70" i="36"/>
  <c r="BI70" i="36" s="1"/>
  <c r="N70" i="36"/>
  <c r="BH70" i="36" s="1"/>
  <c r="M70" i="36"/>
  <c r="BG70" i="36" s="1"/>
  <c r="L70" i="36"/>
  <c r="BF70" i="36" s="1"/>
  <c r="K70" i="36"/>
  <c r="BE70" i="36" s="1"/>
  <c r="J70" i="36"/>
  <c r="BD70" i="36" s="1"/>
  <c r="I70" i="36"/>
  <c r="BC70" i="36" s="1"/>
  <c r="H70" i="36"/>
  <c r="BB70" i="36" s="1"/>
  <c r="G70" i="36"/>
  <c r="BA70" i="36" s="1"/>
  <c r="F70" i="36"/>
  <c r="AZ70" i="36" s="1"/>
  <c r="E70" i="36"/>
  <c r="AY70" i="36" s="1"/>
  <c r="D70" i="36"/>
  <c r="C70" i="36"/>
  <c r="B70" i="36"/>
  <c r="P69" i="36"/>
  <c r="BJ69" i="36" s="1"/>
  <c r="O69" i="36"/>
  <c r="BI69" i="36" s="1"/>
  <c r="N69" i="36"/>
  <c r="BH69" i="36" s="1"/>
  <c r="M69" i="36"/>
  <c r="BG69" i="36" s="1"/>
  <c r="L69" i="36"/>
  <c r="BF69" i="36" s="1"/>
  <c r="K69" i="36"/>
  <c r="BE69" i="36" s="1"/>
  <c r="J69" i="36"/>
  <c r="BD69" i="36" s="1"/>
  <c r="I69" i="36"/>
  <c r="BC69" i="36" s="1"/>
  <c r="H69" i="36"/>
  <c r="BB69" i="36" s="1"/>
  <c r="G69" i="36"/>
  <c r="BA69" i="36" s="1"/>
  <c r="F69" i="36"/>
  <c r="AZ69" i="36" s="1"/>
  <c r="E69" i="36"/>
  <c r="AY69" i="36" s="1"/>
  <c r="D69" i="36"/>
  <c r="C69" i="36"/>
  <c r="B69" i="36"/>
  <c r="P68" i="36"/>
  <c r="BJ68" i="36" s="1"/>
  <c r="O68" i="36"/>
  <c r="BI68" i="36" s="1"/>
  <c r="N68" i="36"/>
  <c r="BH68" i="36" s="1"/>
  <c r="M68" i="36"/>
  <c r="BG68" i="36" s="1"/>
  <c r="L68" i="36"/>
  <c r="BF68" i="36" s="1"/>
  <c r="K68" i="36"/>
  <c r="BE68" i="36" s="1"/>
  <c r="J68" i="36"/>
  <c r="BD68" i="36" s="1"/>
  <c r="I68" i="36"/>
  <c r="BC68" i="36" s="1"/>
  <c r="H68" i="36"/>
  <c r="BB68" i="36" s="1"/>
  <c r="G68" i="36"/>
  <c r="BA68" i="36" s="1"/>
  <c r="F68" i="36"/>
  <c r="AZ68" i="36" s="1"/>
  <c r="E68" i="36"/>
  <c r="AY68" i="36" s="1"/>
  <c r="D68" i="36"/>
  <c r="C68" i="36"/>
  <c r="B68" i="36"/>
  <c r="P67" i="36"/>
  <c r="BJ67" i="36" s="1"/>
  <c r="O67" i="36"/>
  <c r="N67" i="36"/>
  <c r="BH67" i="36" s="1"/>
  <c r="M67" i="36"/>
  <c r="BG67" i="36" s="1"/>
  <c r="L67" i="36"/>
  <c r="K67" i="36"/>
  <c r="J67" i="36"/>
  <c r="I67" i="36"/>
  <c r="H67" i="36"/>
  <c r="BB67" i="36" s="1"/>
  <c r="G67" i="36"/>
  <c r="F67" i="36"/>
  <c r="E67" i="36"/>
  <c r="AY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E64" i="36"/>
  <c r="BD64" i="36"/>
  <c r="BC64" i="36"/>
  <c r="BB64" i="36"/>
  <c r="BA64" i="36"/>
  <c r="AZ64" i="36"/>
  <c r="AY64" i="36"/>
  <c r="AX64" i="36"/>
  <c r="AW64" i="36"/>
  <c r="B64" i="36"/>
  <c r="BE63" i="36"/>
  <c r="BD63" i="36"/>
  <c r="BC63" i="36"/>
  <c r="BB63" i="36"/>
  <c r="BA63" i="36"/>
  <c r="AZ63" i="36"/>
  <c r="AY63" i="36"/>
  <c r="AX63" i="36"/>
  <c r="AW63" i="36"/>
  <c r="B63" i="36"/>
  <c r="BE62" i="36"/>
  <c r="BD62" i="36"/>
  <c r="BC62" i="36"/>
  <c r="BB62" i="36"/>
  <c r="BA62" i="36"/>
  <c r="AZ62" i="36"/>
  <c r="AY62" i="36"/>
  <c r="AX62" i="36"/>
  <c r="AW62" i="36"/>
  <c r="B62" i="36"/>
  <c r="BE61" i="36"/>
  <c r="BD61" i="36"/>
  <c r="BC61" i="36"/>
  <c r="BB61" i="36"/>
  <c r="BA61" i="36"/>
  <c r="AZ61" i="36"/>
  <c r="AY61" i="36"/>
  <c r="AX61" i="36"/>
  <c r="AW61" i="36"/>
  <c r="B61" i="36"/>
  <c r="BE60" i="36"/>
  <c r="BD60" i="36"/>
  <c r="BC60" i="36"/>
  <c r="BB60" i="36"/>
  <c r="BA60" i="36"/>
  <c r="AZ60" i="36"/>
  <c r="AY60" i="36"/>
  <c r="AX60" i="36"/>
  <c r="AW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E57" i="36"/>
  <c r="BD57" i="36"/>
  <c r="BC57" i="36"/>
  <c r="BB57" i="36"/>
  <c r="BA57" i="36"/>
  <c r="AZ57" i="36"/>
  <c r="AY57" i="36"/>
  <c r="AX57" i="36"/>
  <c r="AW57" i="36"/>
  <c r="B57" i="36"/>
  <c r="BE56" i="36"/>
  <c r="BD56" i="36"/>
  <c r="BC56" i="36"/>
  <c r="BB56" i="36"/>
  <c r="BA56" i="36"/>
  <c r="AZ56" i="36"/>
  <c r="AY56" i="36"/>
  <c r="AX56" i="36"/>
  <c r="AW56" i="36"/>
  <c r="B56" i="36"/>
  <c r="BE55" i="36"/>
  <c r="BD55" i="36"/>
  <c r="BC55" i="36"/>
  <c r="BB55" i="36"/>
  <c r="BA55" i="36"/>
  <c r="AZ55" i="36"/>
  <c r="AY55" i="36"/>
  <c r="AX55" i="36"/>
  <c r="AW55" i="36"/>
  <c r="B55" i="36"/>
  <c r="BE54" i="36"/>
  <c r="BD54" i="36"/>
  <c r="BC54" i="36"/>
  <c r="BB54" i="36"/>
  <c r="BA54" i="36"/>
  <c r="AZ54" i="36"/>
  <c r="AY54" i="36"/>
  <c r="AX54" i="36"/>
  <c r="AW54" i="36"/>
  <c r="B54" i="36"/>
  <c r="BE53" i="36"/>
  <c r="BD53" i="36"/>
  <c r="BC53" i="36"/>
  <c r="BB53" i="36"/>
  <c r="BA53" i="36"/>
  <c r="AZ53" i="36"/>
  <c r="AY53" i="36"/>
  <c r="AX53" i="36"/>
  <c r="AW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E50" i="36"/>
  <c r="BD50" i="36"/>
  <c r="BC50" i="36"/>
  <c r="BB50" i="36"/>
  <c r="BA50" i="36"/>
  <c r="AZ50" i="36"/>
  <c r="AY50" i="36"/>
  <c r="AX50" i="36"/>
  <c r="AW50" i="36"/>
  <c r="B50" i="36"/>
  <c r="BE49" i="36"/>
  <c r="BD49" i="36"/>
  <c r="BC49" i="36"/>
  <c r="BB49" i="36"/>
  <c r="BA49" i="36"/>
  <c r="AZ49" i="36"/>
  <c r="AY49" i="36"/>
  <c r="AX49" i="36"/>
  <c r="AW49" i="36"/>
  <c r="B49" i="36"/>
  <c r="BE48" i="36"/>
  <c r="BD48" i="36"/>
  <c r="BC48" i="36"/>
  <c r="BB48" i="36"/>
  <c r="BA48" i="36"/>
  <c r="AZ48" i="36"/>
  <c r="AY48" i="36"/>
  <c r="AX48" i="36"/>
  <c r="AW48" i="36"/>
  <c r="B48" i="36"/>
  <c r="BE47" i="36"/>
  <c r="BD47" i="36"/>
  <c r="BC47" i="36"/>
  <c r="BB47" i="36"/>
  <c r="BA47" i="36"/>
  <c r="AZ47" i="36"/>
  <c r="AY47" i="36"/>
  <c r="AX47" i="36"/>
  <c r="AW47" i="36"/>
  <c r="B47" i="36"/>
  <c r="BE46" i="36"/>
  <c r="BD46" i="36"/>
  <c r="BC46" i="36"/>
  <c r="BB46" i="36"/>
  <c r="BA46" i="36"/>
  <c r="AZ46" i="36"/>
  <c r="AY46" i="36"/>
  <c r="AX46" i="36"/>
  <c r="AW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E43" i="36"/>
  <c r="BD43" i="36"/>
  <c r="BC43" i="36"/>
  <c r="BB43" i="36"/>
  <c r="BA43" i="36"/>
  <c r="AZ43" i="36"/>
  <c r="AY43" i="36"/>
  <c r="AX43" i="36"/>
  <c r="AW43" i="36"/>
  <c r="B43" i="36"/>
  <c r="BE42" i="36"/>
  <c r="BD42" i="36"/>
  <c r="BC42" i="36"/>
  <c r="BB42" i="36"/>
  <c r="BA42" i="36"/>
  <c r="AZ42" i="36"/>
  <c r="AY42" i="36"/>
  <c r="AX42" i="36"/>
  <c r="AW42" i="36"/>
  <c r="B42" i="36"/>
  <c r="BE41" i="36"/>
  <c r="BD41" i="36"/>
  <c r="BC41" i="36"/>
  <c r="BB41" i="36"/>
  <c r="BA41" i="36"/>
  <c r="AZ41" i="36"/>
  <c r="AY41" i="36"/>
  <c r="AX41" i="36"/>
  <c r="AW41" i="36"/>
  <c r="B41" i="36"/>
  <c r="BE40" i="36"/>
  <c r="BD40" i="36"/>
  <c r="BC40" i="36"/>
  <c r="BB40" i="36"/>
  <c r="BA40" i="36"/>
  <c r="AZ40" i="36"/>
  <c r="AY40" i="36"/>
  <c r="AX40" i="36"/>
  <c r="AW40" i="36"/>
  <c r="B40" i="36"/>
  <c r="BE39" i="36"/>
  <c r="BD39" i="36"/>
  <c r="BC39" i="36"/>
  <c r="BB39" i="36"/>
  <c r="BA39" i="36"/>
  <c r="AZ39" i="36"/>
  <c r="AY39" i="36"/>
  <c r="AX39" i="36"/>
  <c r="AW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E36" i="36"/>
  <c r="BD36" i="36"/>
  <c r="BC36" i="36"/>
  <c r="BB36" i="36"/>
  <c r="BA36" i="36"/>
  <c r="AZ36" i="36"/>
  <c r="AY36" i="36"/>
  <c r="AX36" i="36"/>
  <c r="AW36" i="36"/>
  <c r="B36" i="36"/>
  <c r="BE35" i="36"/>
  <c r="BD35" i="36"/>
  <c r="BC35" i="36"/>
  <c r="BB35" i="36"/>
  <c r="BA35" i="36"/>
  <c r="AZ35" i="36"/>
  <c r="AY35" i="36"/>
  <c r="AX35" i="36"/>
  <c r="AW35" i="36"/>
  <c r="B35" i="36"/>
  <c r="BE34" i="36"/>
  <c r="BD34" i="36"/>
  <c r="BC34" i="36"/>
  <c r="BB34" i="36"/>
  <c r="BA34" i="36"/>
  <c r="AZ34" i="36"/>
  <c r="AY34" i="36"/>
  <c r="AX34" i="36"/>
  <c r="AW34" i="36"/>
  <c r="B34" i="36"/>
  <c r="BE33" i="36"/>
  <c r="BD33" i="36"/>
  <c r="BC33" i="36"/>
  <c r="BB33" i="36"/>
  <c r="BA33" i="36"/>
  <c r="AZ33" i="36"/>
  <c r="AY33" i="36"/>
  <c r="AX33" i="36"/>
  <c r="AW33" i="36"/>
  <c r="B33" i="36"/>
  <c r="BE32" i="36"/>
  <c r="BD32" i="36"/>
  <c r="BC32" i="36"/>
  <c r="BB32" i="36"/>
  <c r="BA32" i="36"/>
  <c r="AZ32" i="36"/>
  <c r="AY32" i="36"/>
  <c r="AX32" i="36"/>
  <c r="AW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E29" i="36"/>
  <c r="BD29" i="36"/>
  <c r="BC29" i="36"/>
  <c r="BB29" i="36"/>
  <c r="BA29" i="36"/>
  <c r="AZ29" i="36"/>
  <c r="AY29" i="36"/>
  <c r="AX29" i="36"/>
  <c r="AW29" i="36"/>
  <c r="B29" i="36"/>
  <c r="BE28" i="36"/>
  <c r="BD28" i="36"/>
  <c r="BC28" i="36"/>
  <c r="BB28" i="36"/>
  <c r="BA28" i="36"/>
  <c r="AZ28" i="36"/>
  <c r="AY28" i="36"/>
  <c r="AX28" i="36"/>
  <c r="AW28" i="36"/>
  <c r="B28" i="36"/>
  <c r="BE27" i="36"/>
  <c r="BD27" i="36"/>
  <c r="BC27" i="36"/>
  <c r="BB27" i="36"/>
  <c r="BA27" i="36"/>
  <c r="AZ27" i="36"/>
  <c r="AY27" i="36"/>
  <c r="AX27" i="36"/>
  <c r="AW27" i="36"/>
  <c r="B27" i="36"/>
  <c r="BE26" i="36"/>
  <c r="BD26" i="36"/>
  <c r="BC26" i="36"/>
  <c r="BB26" i="36"/>
  <c r="BA26" i="36"/>
  <c r="AZ26" i="36"/>
  <c r="AY26" i="36"/>
  <c r="AX26" i="36"/>
  <c r="AW26" i="36"/>
  <c r="B26" i="36"/>
  <c r="BE25" i="36"/>
  <c r="BD25" i="36"/>
  <c r="BC25" i="36"/>
  <c r="BB25" i="36"/>
  <c r="BA25" i="36"/>
  <c r="AZ25" i="36"/>
  <c r="AY25" i="36"/>
  <c r="AX25" i="36"/>
  <c r="AW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E22" i="36"/>
  <c r="BD22" i="36"/>
  <c r="BC22" i="36"/>
  <c r="BB22" i="36"/>
  <c r="BA22" i="36"/>
  <c r="AZ22" i="36"/>
  <c r="AY22" i="36"/>
  <c r="AX22" i="36"/>
  <c r="AW22" i="36"/>
  <c r="B22" i="36"/>
  <c r="BE21" i="36"/>
  <c r="BD21" i="36"/>
  <c r="BC21" i="36"/>
  <c r="BB21" i="36"/>
  <c r="BA21" i="36"/>
  <c r="AZ21" i="36"/>
  <c r="AY21" i="36"/>
  <c r="AX21" i="36"/>
  <c r="AW21" i="36"/>
  <c r="B21" i="36"/>
  <c r="BE20" i="36"/>
  <c r="BD20" i="36"/>
  <c r="BC20" i="36"/>
  <c r="BB20" i="36"/>
  <c r="BA20" i="36"/>
  <c r="AZ20" i="36"/>
  <c r="AY20" i="36"/>
  <c r="AX20" i="36"/>
  <c r="AW20" i="36"/>
  <c r="B20" i="36"/>
  <c r="BE19" i="36"/>
  <c r="BD19" i="36"/>
  <c r="BC19" i="36"/>
  <c r="BB19" i="36"/>
  <c r="BA19" i="36"/>
  <c r="AZ19" i="36"/>
  <c r="AY19" i="36"/>
  <c r="AX19" i="36"/>
  <c r="AW19" i="36"/>
  <c r="B19" i="36"/>
  <c r="BE18" i="36"/>
  <c r="BD18" i="36"/>
  <c r="BC18" i="36"/>
  <c r="BB18" i="36"/>
  <c r="BA18" i="36"/>
  <c r="AZ18" i="36"/>
  <c r="AY18" i="36"/>
  <c r="AX18" i="36"/>
  <c r="AW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E15" i="36"/>
  <c r="BD15" i="36"/>
  <c r="BC15" i="36"/>
  <c r="BB15" i="36"/>
  <c r="BA15" i="36"/>
  <c r="AZ15" i="36"/>
  <c r="AY15" i="36"/>
  <c r="AX15" i="36"/>
  <c r="AW15" i="36"/>
  <c r="BE14" i="36"/>
  <c r="BD14" i="36"/>
  <c r="BC14" i="36"/>
  <c r="BB14" i="36"/>
  <c r="BA14" i="36"/>
  <c r="AZ14" i="36"/>
  <c r="AY14" i="36"/>
  <c r="AX14" i="36"/>
  <c r="AW14" i="36"/>
  <c r="BE13" i="36"/>
  <c r="BD13" i="36"/>
  <c r="BC13" i="36"/>
  <c r="BB13" i="36"/>
  <c r="BA13" i="36"/>
  <c r="AZ13" i="36"/>
  <c r="AY13" i="36"/>
  <c r="AX13" i="36"/>
  <c r="AW13" i="36"/>
  <c r="BE12" i="36"/>
  <c r="BD12" i="36"/>
  <c r="BC12" i="36"/>
  <c r="BB12" i="36"/>
  <c r="BA12" i="36"/>
  <c r="AZ12" i="36"/>
  <c r="AY12" i="36"/>
  <c r="AX12" i="36"/>
  <c r="AW12" i="36"/>
  <c r="BE11" i="36"/>
  <c r="BD11" i="36"/>
  <c r="BC11" i="36"/>
  <c r="BB11" i="36"/>
  <c r="BA11" i="36"/>
  <c r="AZ11" i="36"/>
  <c r="AY11" i="36"/>
  <c r="AX11" i="36"/>
  <c r="AW11" i="36"/>
  <c r="X119" i="36" l="1"/>
  <c r="BR119" i="36" s="1"/>
  <c r="BR98" i="36"/>
  <c r="X116" i="36"/>
  <c r="BR116" i="36" s="1"/>
  <c r="BR95" i="36"/>
  <c r="X118" i="36"/>
  <c r="BR118" i="36" s="1"/>
  <c r="BR97" i="36"/>
  <c r="W117" i="36"/>
  <c r="BQ117" i="36" s="1"/>
  <c r="BQ96" i="36"/>
  <c r="W119" i="36"/>
  <c r="BQ119" i="36" s="1"/>
  <c r="BQ98" i="36"/>
  <c r="V118" i="36"/>
  <c r="BP118" i="36" s="1"/>
  <c r="BP97" i="36"/>
  <c r="V120" i="36"/>
  <c r="BP120" i="36" s="1"/>
  <c r="BP99" i="36"/>
  <c r="V116" i="36"/>
  <c r="BP116" i="36" s="1"/>
  <c r="BP95" i="36"/>
  <c r="U117" i="36"/>
  <c r="BO117" i="36" s="1"/>
  <c r="BO96" i="36"/>
  <c r="U120" i="36"/>
  <c r="BO120" i="36" s="1"/>
  <c r="BO99" i="36"/>
  <c r="T119" i="36"/>
  <c r="BN119" i="36" s="1"/>
  <c r="BN98" i="36"/>
  <c r="T116" i="36"/>
  <c r="BN116" i="36" s="1"/>
  <c r="BN95" i="36"/>
  <c r="T120" i="36"/>
  <c r="BN120" i="36" s="1"/>
  <c r="BN99" i="36"/>
  <c r="S118" i="36"/>
  <c r="BM118" i="36" s="1"/>
  <c r="BM97" i="36"/>
  <c r="S117" i="36"/>
  <c r="BM117" i="36" s="1"/>
  <c r="BM96" i="36"/>
  <c r="AZ95" i="36"/>
  <c r="S119" i="36"/>
  <c r="BM119" i="36" s="1"/>
  <c r="BM98" i="36"/>
  <c r="BJ72" i="36"/>
  <c r="AY30" i="36"/>
  <c r="BC98" i="36"/>
  <c r="BC23" i="36"/>
  <c r="R118" i="36"/>
  <c r="BL118" i="36" s="1"/>
  <c r="BL97" i="36"/>
  <c r="R116" i="36"/>
  <c r="BL116" i="36" s="1"/>
  <c r="BL95" i="36"/>
  <c r="R120" i="36"/>
  <c r="BL120" i="36" s="1"/>
  <c r="BL99" i="36"/>
  <c r="R117" i="36"/>
  <c r="BL117" i="36" s="1"/>
  <c r="BL96" i="36"/>
  <c r="AZ79" i="36"/>
  <c r="Q117" i="36"/>
  <c r="BK117" i="36" s="1"/>
  <c r="BK96" i="36"/>
  <c r="Q116" i="36"/>
  <c r="BK116" i="36" s="1"/>
  <c r="BK95" i="36"/>
  <c r="Q119" i="36"/>
  <c r="BK119" i="36" s="1"/>
  <c r="BK98" i="36"/>
  <c r="P120" i="36"/>
  <c r="BJ120" i="36" s="1"/>
  <c r="BJ99" i="36"/>
  <c r="P116" i="36"/>
  <c r="BJ116" i="36" s="1"/>
  <c r="BJ95" i="36"/>
  <c r="P118" i="36"/>
  <c r="BJ118" i="36" s="1"/>
  <c r="BJ97" i="36"/>
  <c r="BB37" i="36"/>
  <c r="BB58" i="36"/>
  <c r="P72" i="36"/>
  <c r="AY79" i="36"/>
  <c r="AW95" i="36"/>
  <c r="BI95" i="36"/>
  <c r="BE95" i="36"/>
  <c r="AX96" i="36"/>
  <c r="AX69" i="36"/>
  <c r="AW67" i="36"/>
  <c r="BI67" i="36"/>
  <c r="BI72" i="36" s="1"/>
  <c r="N119" i="36"/>
  <c r="BH119" i="36" s="1"/>
  <c r="BH98" i="36"/>
  <c r="M118" i="36"/>
  <c r="BG118" i="36" s="1"/>
  <c r="BG97" i="36"/>
  <c r="O119" i="36"/>
  <c r="BI119" i="36" s="1"/>
  <c r="BI98" i="36"/>
  <c r="AX128" i="36"/>
  <c r="BD128" i="36"/>
  <c r="AX135" i="36"/>
  <c r="AX142" i="36"/>
  <c r="BD142" i="36"/>
  <c r="M119" i="36"/>
  <c r="BG119" i="36" s="1"/>
  <c r="BG98" i="36"/>
  <c r="N118" i="36"/>
  <c r="BH118" i="36" s="1"/>
  <c r="BH97" i="36"/>
  <c r="BG72" i="36"/>
  <c r="BH72" i="36"/>
  <c r="M117" i="36"/>
  <c r="BG117" i="36" s="1"/>
  <c r="BG96" i="36"/>
  <c r="N120" i="36"/>
  <c r="BH120" i="36" s="1"/>
  <c r="BH99" i="36"/>
  <c r="M116" i="36"/>
  <c r="BG116" i="36" s="1"/>
  <c r="BG95" i="36"/>
  <c r="N117" i="36"/>
  <c r="BH117" i="36" s="1"/>
  <c r="BH96" i="36"/>
  <c r="N116" i="36"/>
  <c r="BH116" i="36" s="1"/>
  <c r="BH95" i="36"/>
  <c r="O117" i="36"/>
  <c r="BI117" i="36" s="1"/>
  <c r="BI96" i="36"/>
  <c r="M120" i="36"/>
  <c r="BG120" i="36" s="1"/>
  <c r="BG99" i="36"/>
  <c r="BB128" i="36"/>
  <c r="BF118" i="36"/>
  <c r="BF119" i="36"/>
  <c r="BD30" i="36"/>
  <c r="BB97" i="36"/>
  <c r="BF99" i="36"/>
  <c r="AW51" i="36"/>
  <c r="C72" i="36"/>
  <c r="K72" i="36"/>
  <c r="L72" i="36"/>
  <c r="BF67" i="36"/>
  <c r="BF72" i="36" s="1"/>
  <c r="BA58" i="36"/>
  <c r="BA65" i="36"/>
  <c r="BF96" i="36"/>
  <c r="BF98" i="36"/>
  <c r="BF97" i="36"/>
  <c r="BF58" i="36"/>
  <c r="BF142" i="36"/>
  <c r="BE79" i="36"/>
  <c r="BF79" i="36"/>
  <c r="BF23" i="36"/>
  <c r="X117" i="36"/>
  <c r="BF37" i="36"/>
  <c r="BF95" i="36"/>
  <c r="BF16" i="36"/>
  <c r="BF135" i="36"/>
  <c r="BF114" i="36"/>
  <c r="X120" i="36"/>
  <c r="BF30" i="36"/>
  <c r="BF86" i="36"/>
  <c r="BF65" i="36"/>
  <c r="BF128" i="36"/>
  <c r="BF51" i="36"/>
  <c r="BF44" i="36"/>
  <c r="BF107" i="36"/>
  <c r="BD16" i="36"/>
  <c r="AX16" i="36"/>
  <c r="BA37" i="36"/>
  <c r="AZ65" i="36"/>
  <c r="AX70" i="36"/>
  <c r="AX71" i="36"/>
  <c r="AX86" i="36"/>
  <c r="BD96" i="36"/>
  <c r="AZ98" i="36"/>
  <c r="BA107" i="36"/>
  <c r="AW23" i="36"/>
  <c r="AW30" i="36"/>
  <c r="BE30" i="36"/>
  <c r="BC30" i="36"/>
  <c r="BA30" i="36"/>
  <c r="BD51" i="36"/>
  <c r="BC58" i="36"/>
  <c r="AW70" i="36"/>
  <c r="AW71" i="36"/>
  <c r="BA79" i="36"/>
  <c r="BB95" i="36"/>
  <c r="AY142" i="36"/>
  <c r="AW44" i="36"/>
  <c r="BE51" i="36"/>
  <c r="BC51" i="36"/>
  <c r="AW114" i="36"/>
  <c r="BE114" i="36"/>
  <c r="BA114" i="36"/>
  <c r="AY114" i="36"/>
  <c r="U119" i="36"/>
  <c r="AZ135" i="36"/>
  <c r="AZ142" i="36"/>
  <c r="BE23" i="36"/>
  <c r="BC97" i="36"/>
  <c r="AW99" i="36"/>
  <c r="BE99" i="36"/>
  <c r="AX114" i="36"/>
  <c r="AY37" i="36"/>
  <c r="AY44" i="36"/>
  <c r="BE44" i="36"/>
  <c r="AX67" i="36"/>
  <c r="AX68" i="36"/>
  <c r="AX98" i="36"/>
  <c r="BA98" i="36"/>
  <c r="AY107" i="36"/>
  <c r="BC107" i="36"/>
  <c r="BB135" i="36"/>
  <c r="AZ23" i="36"/>
  <c r="BA23" i="36"/>
  <c r="AZ44" i="36"/>
  <c r="AY65" i="36"/>
  <c r="AY72" i="36"/>
  <c r="M72" i="36"/>
  <c r="AW79" i="36"/>
  <c r="AW86" i="36"/>
  <c r="BE86" i="36"/>
  <c r="BC86" i="36"/>
  <c r="AY86" i="36"/>
  <c r="AZ107" i="36"/>
  <c r="AZ128" i="36"/>
  <c r="AX99" i="36"/>
  <c r="AY16" i="36"/>
  <c r="AW16" i="36"/>
  <c r="BE16" i="36"/>
  <c r="BD37" i="36"/>
  <c r="BB44" i="36"/>
  <c r="AY51" i="36"/>
  <c r="BD58" i="36"/>
  <c r="BB65" i="36"/>
  <c r="F72" i="36"/>
  <c r="N72" i="36"/>
  <c r="BC79" i="36"/>
  <c r="BA95" i="36"/>
  <c r="BD95" i="36"/>
  <c r="AY96" i="36"/>
  <c r="BE98" i="36"/>
  <c r="AY99" i="36"/>
  <c r="AZ99" i="36"/>
  <c r="BB107" i="36"/>
  <c r="AY128" i="36"/>
  <c r="AW128" i="36"/>
  <c r="BE128" i="36"/>
  <c r="BD135" i="36"/>
  <c r="BA142" i="36"/>
  <c r="AX30" i="36"/>
  <c r="BD23" i="36"/>
  <c r="AZ30" i="36"/>
  <c r="AW37" i="36"/>
  <c r="BE37" i="36"/>
  <c r="BC44" i="36"/>
  <c r="AZ51" i="36"/>
  <c r="AW58" i="36"/>
  <c r="BE58" i="36"/>
  <c r="BC65" i="36"/>
  <c r="G72" i="36"/>
  <c r="BD79" i="36"/>
  <c r="AZ86" i="36"/>
  <c r="BA96" i="36"/>
  <c r="AW97" i="36"/>
  <c r="BE97" i="36"/>
  <c r="BB99" i="36"/>
  <c r="AZ114" i="36"/>
  <c r="AW135" i="36"/>
  <c r="BE135" i="36"/>
  <c r="BC135" i="36"/>
  <c r="BB142" i="36"/>
  <c r="BB23" i="36"/>
  <c r="BB79" i="36"/>
  <c r="BA16" i="36"/>
  <c r="AX37" i="36"/>
  <c r="BD44" i="36"/>
  <c r="BA51" i="36"/>
  <c r="AX58" i="36"/>
  <c r="BD65" i="36"/>
  <c r="H72" i="36"/>
  <c r="AW68" i="36"/>
  <c r="BA86" i="36"/>
  <c r="BC95" i="36"/>
  <c r="BC96" i="36"/>
  <c r="AX97" i="36"/>
  <c r="BD98" i="36"/>
  <c r="BA99" i="36"/>
  <c r="BD99" i="36"/>
  <c r="BD107" i="36"/>
  <c r="BA128" i="36"/>
  <c r="BC142" i="36"/>
  <c r="BC37" i="36"/>
  <c r="AW96" i="36"/>
  <c r="AZ16" i="36"/>
  <c r="BB16" i="36"/>
  <c r="AX23" i="36"/>
  <c r="BB30" i="36"/>
  <c r="BB51" i="36"/>
  <c r="AY58" i="36"/>
  <c r="AW65" i="36"/>
  <c r="BE65" i="36"/>
  <c r="I72" i="36"/>
  <c r="AZ67" i="36"/>
  <c r="AZ72" i="36" s="1"/>
  <c r="AW69" i="36"/>
  <c r="AX79" i="36"/>
  <c r="BB86" i="36"/>
  <c r="F121" i="36"/>
  <c r="BB96" i="36"/>
  <c r="BE96" i="36"/>
  <c r="AY97" i="36"/>
  <c r="AZ97" i="36"/>
  <c r="AW107" i="36"/>
  <c r="BE107" i="36"/>
  <c r="BB114" i="36"/>
  <c r="T118" i="36"/>
  <c r="AY135" i="36"/>
  <c r="BA44" i="36"/>
  <c r="AX51" i="36"/>
  <c r="BC16" i="36"/>
  <c r="AY23" i="36"/>
  <c r="AZ37" i="36"/>
  <c r="AX44" i="36"/>
  <c r="AZ58" i="36"/>
  <c r="AX65" i="36"/>
  <c r="J72" i="36"/>
  <c r="BB72" i="36"/>
  <c r="G121" i="36"/>
  <c r="AW98" i="36"/>
  <c r="AX107" i="36"/>
  <c r="BC114" i="36"/>
  <c r="BC128" i="36"/>
  <c r="AW142" i="36"/>
  <c r="BE142" i="36"/>
  <c r="BD86" i="36"/>
  <c r="AX95" i="36"/>
  <c r="BD97" i="36"/>
  <c r="AY98" i="36"/>
  <c r="BD114" i="36"/>
  <c r="BA135" i="36"/>
  <c r="I121" i="36"/>
  <c r="C121" i="36"/>
  <c r="K121" i="36"/>
  <c r="D121" i="36"/>
  <c r="L121" i="36"/>
  <c r="E121" i="36"/>
  <c r="J121" i="36"/>
  <c r="H121" i="36"/>
  <c r="BA67" i="36"/>
  <c r="BA72" i="36" s="1"/>
  <c r="E72" i="36"/>
  <c r="AY95" i="36"/>
  <c r="AZ96" i="36"/>
  <c r="BA97" i="36"/>
  <c r="BB98" i="36"/>
  <c r="BC99" i="36"/>
  <c r="S116" i="36"/>
  <c r="BM116" i="36" s="1"/>
  <c r="T117" i="36"/>
  <c r="U118" i="36"/>
  <c r="V119" i="36"/>
  <c r="O120" i="36"/>
  <c r="W120" i="36"/>
  <c r="D72" i="36"/>
  <c r="BC67" i="36"/>
  <c r="BC72" i="36" s="1"/>
  <c r="O72" i="36"/>
  <c r="U116" i="36"/>
  <c r="BO116" i="36" s="1"/>
  <c r="V117" i="36"/>
  <c r="O118" i="36"/>
  <c r="W118" i="36"/>
  <c r="P119" i="36"/>
  <c r="Q120" i="36"/>
  <c r="BD67" i="36"/>
  <c r="BD72" i="36" s="1"/>
  <c r="BE67" i="36"/>
  <c r="BE72" i="36" s="1"/>
  <c r="O116" i="36"/>
  <c r="BI116" i="36" s="1"/>
  <c r="W116" i="36"/>
  <c r="BQ116" i="36" s="1"/>
  <c r="P117" i="36"/>
  <c r="Q118" i="36"/>
  <c r="R119" i="36"/>
  <c r="S120" i="36"/>
  <c r="BR100" i="36" l="1"/>
  <c r="BE117" i="36"/>
  <c r="BD118" i="36"/>
  <c r="BF116" i="36"/>
  <c r="BF117" i="36"/>
  <c r="BR117" i="36"/>
  <c r="BF120" i="36"/>
  <c r="BF121" i="36" s="1"/>
  <c r="BR120" i="36"/>
  <c r="BR121" i="36" s="1"/>
  <c r="AY119" i="36"/>
  <c r="BD116" i="36"/>
  <c r="BA117" i="36"/>
  <c r="BE119" i="36"/>
  <c r="BQ100" i="36"/>
  <c r="BD120" i="36"/>
  <c r="BE118" i="36"/>
  <c r="BQ118" i="36"/>
  <c r="BE120" i="36"/>
  <c r="BQ120" i="36"/>
  <c r="BD119" i="36"/>
  <c r="BP119" i="36"/>
  <c r="BP100" i="36"/>
  <c r="BD117" i="36"/>
  <c r="BP117" i="36"/>
  <c r="BO100" i="36"/>
  <c r="BC117" i="36"/>
  <c r="BB119" i="36"/>
  <c r="BB120" i="36"/>
  <c r="BC119" i="36"/>
  <c r="BO119" i="36"/>
  <c r="BC118" i="36"/>
  <c r="BO118" i="36"/>
  <c r="AY117" i="36"/>
  <c r="BC120" i="36"/>
  <c r="BA119" i="36"/>
  <c r="BM100" i="36"/>
  <c r="AZ120" i="36"/>
  <c r="BB116" i="36"/>
  <c r="BB117" i="36"/>
  <c r="BN117" i="36"/>
  <c r="BB118" i="36"/>
  <c r="BN118" i="36"/>
  <c r="AW117" i="36"/>
  <c r="BA118" i="36"/>
  <c r="BN100" i="36"/>
  <c r="BA120" i="36"/>
  <c r="BM120" i="36"/>
  <c r="BM121" i="36" s="1"/>
  <c r="AY116" i="36"/>
  <c r="AX118" i="36"/>
  <c r="AX120" i="36"/>
  <c r="AZ116" i="36"/>
  <c r="AX116" i="36"/>
  <c r="AZ118" i="36"/>
  <c r="AZ117" i="36"/>
  <c r="AZ119" i="36"/>
  <c r="BL119" i="36"/>
  <c r="BL121" i="36" s="1"/>
  <c r="BL100" i="36"/>
  <c r="AY120" i="36"/>
  <c r="BK120" i="36"/>
  <c r="BK100" i="36"/>
  <c r="AY118" i="36"/>
  <c r="BK118" i="36"/>
  <c r="AW119" i="36"/>
  <c r="AX119" i="36"/>
  <c r="BJ119" i="36"/>
  <c r="AX117" i="36"/>
  <c r="BJ117" i="36"/>
  <c r="BJ100" i="36"/>
  <c r="BI100" i="36"/>
  <c r="AX72" i="36"/>
  <c r="AZ100" i="36"/>
  <c r="N121" i="36"/>
  <c r="BH121" i="36"/>
  <c r="BG121" i="36"/>
  <c r="AW118" i="36"/>
  <c r="BI118" i="36"/>
  <c r="AW120" i="36"/>
  <c r="BI120" i="36"/>
  <c r="BH100" i="36"/>
  <c r="M121" i="36"/>
  <c r="AW72" i="36"/>
  <c r="BG100" i="36"/>
  <c r="BC100" i="36"/>
  <c r="BF100" i="36"/>
  <c r="X121" i="36"/>
  <c r="BA100" i="36"/>
  <c r="BE100" i="36"/>
  <c r="BB100" i="36"/>
  <c r="AW100" i="36"/>
  <c r="AX100" i="36"/>
  <c r="AY100" i="36"/>
  <c r="BD100" i="36"/>
  <c r="S121" i="36"/>
  <c r="BA116" i="36"/>
  <c r="T121" i="36"/>
  <c r="P121" i="36"/>
  <c r="V121" i="36"/>
  <c r="R121" i="36"/>
  <c r="BE116" i="36"/>
  <c r="W121" i="36"/>
  <c r="Q121" i="36"/>
  <c r="AW116" i="36"/>
  <c r="O121" i="36"/>
  <c r="U121" i="36"/>
  <c r="BC116" i="36"/>
  <c r="BP121" i="36" l="1"/>
  <c r="BQ121" i="36"/>
  <c r="BE121" i="36"/>
  <c r="BD121" i="36"/>
  <c r="BO121" i="36"/>
  <c r="BC121" i="36"/>
  <c r="BA121" i="36"/>
  <c r="BN121" i="36"/>
  <c r="AY121" i="36"/>
  <c r="BB121" i="36"/>
  <c r="AZ121" i="36"/>
  <c r="BJ121" i="36"/>
  <c r="BK121" i="36"/>
  <c r="AX121" i="36"/>
  <c r="AW121" i="36"/>
  <c r="BI121" i="36"/>
</calcChain>
</file>

<file path=xl/sharedStrings.xml><?xml version="1.0" encoding="utf-8"?>
<sst xmlns="http://schemas.openxmlformats.org/spreadsheetml/2006/main" count="614" uniqueCount="125">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</sst>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63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Font="1" applyBorder="1" applyAlignment="1">
      <alignment horizontal="right"/>
    </xf>
    <xf numFmtId="38" fontId="0" fillId="0" borderId="35" xfId="0" applyNumberFormat="1" applyFont="1" applyBorder="1" applyAlignment="1">
      <alignment horizontal="right"/>
    </xf>
    <xf numFmtId="0" fontId="0" fillId="0" borderId="37" xfId="0" applyFont="1" applyBorder="1" applyAlignment="1">
      <alignment horizontal="center"/>
    </xf>
    <xf numFmtId="6" fontId="0" fillId="0" borderId="81" xfId="0" applyNumberFormat="1" applyFont="1" applyBorder="1" applyAlignment="1">
      <alignment horizontal="right"/>
    </xf>
    <xf numFmtId="164" fontId="0" fillId="0" borderId="37" xfId="0" applyNumberFormat="1" applyFont="1" applyBorder="1" applyAlignment="1">
      <alignment horizontal="center"/>
    </xf>
    <xf numFmtId="6" fontId="0" fillId="0" borderId="71" xfId="0" applyNumberFormat="1" applyFon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43" fontId="0" fillId="0" borderId="0" xfId="1" applyFont="1" applyAlignment="1">
      <alignment horizontal="center"/>
    </xf>
    <xf numFmtId="6" fontId="4" fillId="0" borderId="32" xfId="0" applyNumberFormat="1" applyFont="1" applyBorder="1" applyAlignment="1">
      <alignment horizontal="center"/>
    </xf>
    <xf numFmtId="43" fontId="4" fillId="0" borderId="29" xfId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166" fontId="0" fillId="0" borderId="0" xfId="1" applyNumberFormat="1" applyFont="1" applyAlignment="1">
      <alignment horizontal="center"/>
    </xf>
    <xf numFmtId="166" fontId="4" fillId="0" borderId="29" xfId="1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166" fontId="0" fillId="0" borderId="0" xfId="0" applyNumberFormat="1"/>
    <xf numFmtId="166" fontId="0" fillId="0" borderId="0" xfId="1" applyNumberFormat="1" applyFont="1"/>
    <xf numFmtId="166" fontId="0" fillId="0" borderId="0" xfId="0" applyNumberFormat="1" applyAlignment="1">
      <alignment horizontal="center"/>
    </xf>
    <xf numFmtId="166" fontId="4" fillId="0" borderId="32" xfId="0" applyNumberFormat="1" applyFont="1" applyBorder="1" applyAlignment="1">
      <alignment horizontal="center"/>
    </xf>
    <xf numFmtId="166" fontId="4" fillId="0" borderId="67" xfId="1" applyNumberFormat="1" applyFont="1" applyBorder="1" applyAlignment="1">
      <alignment horizontal="center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166" fontId="4" fillId="0" borderId="0" xfId="1" applyNumberFormat="1" applyFont="1" applyFill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0" fillId="0" borderId="0" xfId="0" applyFill="1" applyAlignment="1"/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0" fillId="0" borderId="0" xfId="0" applyFill="1"/>
    <xf numFmtId="166" fontId="0" fillId="0" borderId="0" xfId="1" applyNumberFormat="1" applyFont="1" applyFill="1"/>
    <xf numFmtId="166" fontId="0" fillId="0" borderId="0" xfId="0" applyNumberFormat="1" applyFill="1" applyAlignment="1">
      <alignment horizontal="center"/>
    </xf>
    <xf numFmtId="38" fontId="4" fillId="0" borderId="3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6" fontId="4" fillId="0" borderId="29" xfId="1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4" fillId="0" borderId="29" xfId="1" applyFont="1" applyFill="1" applyBorder="1" applyAlignment="1">
      <alignment horizontal="center"/>
    </xf>
    <xf numFmtId="164" fontId="4" fillId="0" borderId="29" xfId="0" applyNumberFormat="1" applyFont="1" applyFill="1" applyBorder="1" applyAlignment="1">
      <alignment horizontal="center"/>
    </xf>
    <xf numFmtId="166" fontId="4" fillId="0" borderId="67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166" fontId="0" fillId="0" borderId="2" xfId="0" applyNumberFormat="1" applyBorder="1" applyAlignment="1">
      <alignment horizontal="center"/>
    </xf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166" fontId="0" fillId="0" borderId="2" xfId="0" applyNumberFormat="1" applyFill="1" applyBorder="1" applyAlignment="1">
      <alignment horizontal="center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38" fontId="4" fillId="5" borderId="66" xfId="0" applyNumberFormat="1" applyFont="1" applyFill="1" applyBorder="1" applyAlignment="1">
      <alignment horizontal="right"/>
    </xf>
    <xf numFmtId="38" fontId="7" fillId="5" borderId="66" xfId="0" applyNumberFormat="1" applyFont="1" applyFill="1" applyBorder="1" applyAlignment="1">
      <alignment horizontal="right"/>
    </xf>
    <xf numFmtId="38" fontId="4" fillId="5" borderId="67" xfId="0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0" xfId="0" applyNumberFormat="1" applyFont="1" applyAlignment="1">
      <alignment horizontal="right"/>
    </xf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8" customWidth="1"/>
    <col min="2" max="2" width="114" style="178" customWidth="1"/>
    <col min="3" max="3" width="1.28515625" customWidth="1"/>
  </cols>
  <sheetData>
    <row r="1" spans="1:3" ht="15.75" thickBot="1" x14ac:dyDescent="0.3">
      <c r="A1" s="603" t="s">
        <v>81</v>
      </c>
      <c r="B1" s="604"/>
    </row>
    <row r="2" spans="1:3" ht="15.75" thickBot="1" x14ac:dyDescent="0.3">
      <c r="A2" s="3" t="s">
        <v>0</v>
      </c>
      <c r="B2" s="186"/>
      <c r="C2" s="185"/>
    </row>
    <row r="3" spans="1:3" ht="16.5" thickTop="1" thickBot="1" x14ac:dyDescent="0.3">
      <c r="A3" s="3" t="s">
        <v>57</v>
      </c>
      <c r="B3" s="184"/>
    </row>
    <row r="4" spans="1:3" ht="16.5" thickTop="1" thickBot="1" x14ac:dyDescent="0.3">
      <c r="A4" s="3" t="s">
        <v>1</v>
      </c>
      <c r="B4" s="184"/>
    </row>
    <row r="5" spans="1:3" ht="15.75" thickTop="1" x14ac:dyDescent="0.25">
      <c r="A5" s="3" t="s">
        <v>43</v>
      </c>
      <c r="B5" s="196"/>
    </row>
    <row r="6" spans="1:3" ht="15.75" thickBot="1" x14ac:dyDescent="0.3"/>
    <row r="7" spans="1:3" ht="15.75" thickBot="1" x14ac:dyDescent="0.3">
      <c r="A7" s="605" t="s">
        <v>77</v>
      </c>
      <c r="B7" s="606"/>
    </row>
    <row r="8" spans="1:3" x14ac:dyDescent="0.25">
      <c r="A8" s="187" t="s">
        <v>76</v>
      </c>
      <c r="B8" s="181" t="s">
        <v>75</v>
      </c>
    </row>
    <row r="9" spans="1:3" x14ac:dyDescent="0.25">
      <c r="A9" s="187" t="s">
        <v>74</v>
      </c>
      <c r="B9" s="181" t="s">
        <v>73</v>
      </c>
    </row>
    <row r="10" spans="1:3" x14ac:dyDescent="0.25">
      <c r="A10" s="187" t="s">
        <v>72</v>
      </c>
      <c r="B10" s="181" t="s">
        <v>71</v>
      </c>
    </row>
    <row r="11" spans="1:3" ht="14.45" customHeight="1" x14ac:dyDescent="0.25">
      <c r="A11" s="187" t="s">
        <v>70</v>
      </c>
      <c r="B11" s="181" t="s">
        <v>69</v>
      </c>
    </row>
    <row r="12" spans="1:3" ht="14.45" customHeight="1" x14ac:dyDescent="0.25">
      <c r="A12" s="187" t="s">
        <v>68</v>
      </c>
      <c r="B12" s="181" t="s">
        <v>67</v>
      </c>
    </row>
    <row r="13" spans="1:3" ht="15" customHeight="1" x14ac:dyDescent="0.25">
      <c r="A13" s="179"/>
      <c r="B13" s="179"/>
    </row>
    <row r="14" spans="1:3" x14ac:dyDescent="0.25">
      <c r="A14" s="179"/>
      <c r="B14" s="179"/>
    </row>
    <row r="15" spans="1:3" ht="15.75" thickBot="1" x14ac:dyDescent="0.3">
      <c r="A15" s="179"/>
      <c r="B15" s="179"/>
    </row>
    <row r="16" spans="1:3" ht="15.75" thickBot="1" x14ac:dyDescent="0.3">
      <c r="A16" s="605" t="s">
        <v>66</v>
      </c>
      <c r="B16" s="606"/>
    </row>
    <row r="17" spans="1:2" x14ac:dyDescent="0.25">
      <c r="A17" s="180" t="s">
        <v>94</v>
      </c>
      <c r="B17" s="177" t="s">
        <v>85</v>
      </c>
    </row>
    <row r="18" spans="1:2" x14ac:dyDescent="0.25">
      <c r="A18" s="180" t="s">
        <v>95</v>
      </c>
      <c r="B18" s="177" t="s">
        <v>78</v>
      </c>
    </row>
    <row r="19" spans="1:2" x14ac:dyDescent="0.25">
      <c r="A19" s="180" t="s">
        <v>96</v>
      </c>
      <c r="B19" s="177" t="s">
        <v>86</v>
      </c>
    </row>
    <row r="20" spans="1:2" x14ac:dyDescent="0.25">
      <c r="A20" s="180" t="s">
        <v>97</v>
      </c>
      <c r="B20" s="177" t="s">
        <v>87</v>
      </c>
    </row>
    <row r="21" spans="1:2" x14ac:dyDescent="0.25">
      <c r="A21" s="180" t="s">
        <v>107</v>
      </c>
      <c r="B21" s="177" t="s">
        <v>88</v>
      </c>
    </row>
    <row r="22" spans="1:2" x14ac:dyDescent="0.25">
      <c r="A22" s="180" t="s">
        <v>106</v>
      </c>
      <c r="B22" s="177" t="s">
        <v>89</v>
      </c>
    </row>
    <row r="23" spans="1:2" x14ac:dyDescent="0.25">
      <c r="A23" s="180" t="s">
        <v>105</v>
      </c>
      <c r="B23" s="177" t="s">
        <v>90</v>
      </c>
    </row>
    <row r="24" spans="1:2" x14ac:dyDescent="0.25">
      <c r="A24" s="180" t="s">
        <v>104</v>
      </c>
      <c r="B24" s="177" t="s">
        <v>91</v>
      </c>
    </row>
    <row r="25" spans="1:2" x14ac:dyDescent="0.25">
      <c r="A25" s="180" t="s">
        <v>103</v>
      </c>
      <c r="B25" s="177" t="s">
        <v>79</v>
      </c>
    </row>
    <row r="26" spans="1:2" x14ac:dyDescent="0.25">
      <c r="A26" s="180" t="s">
        <v>102</v>
      </c>
      <c r="B26" s="177" t="s">
        <v>65</v>
      </c>
    </row>
    <row r="27" spans="1:2" x14ac:dyDescent="0.25">
      <c r="A27" s="180" t="s">
        <v>101</v>
      </c>
      <c r="B27" s="177" t="s">
        <v>64</v>
      </c>
    </row>
    <row r="28" spans="1:2" x14ac:dyDescent="0.25">
      <c r="A28" s="180" t="s">
        <v>63</v>
      </c>
      <c r="B28" s="177" t="s">
        <v>62</v>
      </c>
    </row>
    <row r="29" spans="1:2" x14ac:dyDescent="0.25">
      <c r="A29" s="180" t="s">
        <v>100</v>
      </c>
      <c r="B29" s="177" t="s">
        <v>83</v>
      </c>
    </row>
    <row r="30" spans="1:2" x14ac:dyDescent="0.25">
      <c r="A30" s="180" t="s">
        <v>99</v>
      </c>
      <c r="B30" s="177" t="s">
        <v>61</v>
      </c>
    </row>
    <row r="31" spans="1:2" x14ac:dyDescent="0.25">
      <c r="A31" s="180" t="s">
        <v>98</v>
      </c>
      <c r="B31" s="177" t="s">
        <v>60</v>
      </c>
    </row>
    <row r="32" spans="1:2" x14ac:dyDescent="0.25">
      <c r="A32" s="180" t="s">
        <v>108</v>
      </c>
      <c r="B32" s="177" t="s">
        <v>59</v>
      </c>
    </row>
    <row r="33" spans="1:2" x14ac:dyDescent="0.25">
      <c r="A33" s="182" t="s">
        <v>109</v>
      </c>
      <c r="B33" s="183" t="s">
        <v>82</v>
      </c>
    </row>
    <row r="34" spans="1:2" x14ac:dyDescent="0.25">
      <c r="A34" s="182" t="s">
        <v>110</v>
      </c>
      <c r="B34" s="183" t="s">
        <v>58</v>
      </c>
    </row>
    <row r="35" spans="1:2" x14ac:dyDescent="0.25">
      <c r="A35" s="182" t="s">
        <v>111</v>
      </c>
      <c r="B35" s="183" t="s">
        <v>80</v>
      </c>
    </row>
    <row r="37" spans="1:2" x14ac:dyDescent="0.25">
      <c r="A37" s="125" t="s">
        <v>93</v>
      </c>
    </row>
    <row r="38" spans="1:2" x14ac:dyDescent="0.25">
      <c r="A38" s="125" t="s">
        <v>92</v>
      </c>
    </row>
    <row r="39" spans="1:2" x14ac:dyDescent="0.25">
      <c r="A39" s="125"/>
    </row>
    <row r="40" spans="1:2" ht="15.75" hidden="1" thickBot="1" x14ac:dyDescent="0.3">
      <c r="A40" s="605"/>
      <c r="B40" s="606"/>
    </row>
    <row r="41" spans="1:2" hidden="1" x14ac:dyDescent="0.25">
      <c r="A41" s="179"/>
      <c r="B41" s="179"/>
    </row>
    <row r="42" spans="1:2" hidden="1" x14ac:dyDescent="0.25">
      <c r="A42" s="179"/>
      <c r="B42" s="179"/>
    </row>
    <row r="43" spans="1:2" hidden="1" x14ac:dyDescent="0.25">
      <c r="A43" s="179"/>
      <c r="B43" s="179"/>
    </row>
    <row r="44" spans="1:2" hidden="1" x14ac:dyDescent="0.25">
      <c r="A44" s="179"/>
      <c r="B44" s="179"/>
    </row>
    <row r="45" spans="1:2" hidden="1" x14ac:dyDescent="0.25">
      <c r="A45" s="179"/>
      <c r="B45" s="179"/>
    </row>
    <row r="46" spans="1:2" hidden="1" x14ac:dyDescent="0.25">
      <c r="A46" s="179"/>
      <c r="B46" s="179"/>
    </row>
    <row r="47" spans="1:2" hidden="1" x14ac:dyDescent="0.25">
      <c r="A47" s="179"/>
      <c r="B47" s="179"/>
    </row>
    <row r="48" spans="1:2" hidden="1" x14ac:dyDescent="0.25">
      <c r="A48" s="179"/>
      <c r="B48" s="179"/>
    </row>
    <row r="49" spans="1:3" hidden="1" x14ac:dyDescent="0.25">
      <c r="A49" s="179"/>
      <c r="B49" s="179"/>
    </row>
    <row r="50" spans="1:3" hidden="1" x14ac:dyDescent="0.25">
      <c r="A50" s="179"/>
      <c r="B50" s="179"/>
    </row>
    <row r="51" spans="1:3" hidden="1" x14ac:dyDescent="0.25">
      <c r="A51" s="179"/>
      <c r="B51" s="179"/>
    </row>
    <row r="52" spans="1:3" hidden="1" x14ac:dyDescent="0.25">
      <c r="A52" s="179"/>
      <c r="B52" s="179"/>
    </row>
    <row r="53" spans="1:3" hidden="1" x14ac:dyDescent="0.25">
      <c r="A53" s="179"/>
      <c r="B53" s="179"/>
    </row>
    <row r="54" spans="1:3" s="178" customFormat="1" hidden="1" x14ac:dyDescent="0.25">
      <c r="C54"/>
    </row>
    <row r="55" spans="1:3" s="178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D193"/>
  <sheetViews>
    <sheetView tabSelected="1" zoomScale="70" zoomScaleNormal="70" workbookViewId="0">
      <pane xSplit="2" ySplit="9" topLeftCell="AI10" activePane="bottomRight" state="frozen"/>
      <selection pane="topRight" activeCell="C1" sqref="C1"/>
      <selection pane="bottomLeft" activeCell="A9" sqref="A9"/>
      <selection pane="bottomRight" activeCell="N33" sqref="N33"/>
    </sheetView>
  </sheetViews>
  <sheetFormatPr defaultColWidth="9.28515625" defaultRowHeight="15" x14ac:dyDescent="0.25"/>
  <cols>
    <col min="1" max="1" width="3" style="1" bestFit="1" customWidth="1"/>
    <col min="2" max="2" width="65.28515625" style="1" customWidth="1"/>
    <col min="3" max="15" width="14" style="1" customWidth="1"/>
    <col min="16" max="18" width="14" style="124" customWidth="1"/>
    <col min="19" max="19" width="14.42578125" style="124" customWidth="1"/>
    <col min="20" max="20" width="12.140625" style="124" customWidth="1"/>
    <col min="21" max="32" width="14" style="1" customWidth="1"/>
    <col min="33" max="33" width="13.42578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48" width="20.42578125" style="124" customWidth="1"/>
    <col min="49" max="69" width="14" style="1" customWidth="1"/>
    <col min="70" max="70" width="13.140625" style="1" customWidth="1"/>
    <col min="71" max="71" width="15.42578125" style="1" customWidth="1"/>
    <col min="72" max="72" width="13" style="1" customWidth="1"/>
    <col min="73" max="73" width="14" style="1" customWidth="1"/>
    <col min="74" max="74" width="9.28515625" style="1"/>
    <col min="75" max="75" width="13.5703125" style="1" bestFit="1" customWidth="1"/>
    <col min="76" max="76" width="9.28515625" style="1"/>
    <col min="77" max="77" width="10.42578125" style="1" bestFit="1" customWidth="1"/>
    <col min="78" max="16384" width="9.28515625" style="1"/>
  </cols>
  <sheetData>
    <row r="1" spans="1:82" ht="15.75" thickBot="1" x14ac:dyDescent="0.3">
      <c r="B1" s="610" t="s">
        <v>15</v>
      </c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611"/>
      <c r="T1" s="611"/>
      <c r="U1" s="611"/>
      <c r="V1" s="611"/>
      <c r="W1" s="611"/>
      <c r="X1" s="611"/>
      <c r="Y1" s="611"/>
      <c r="Z1" s="611"/>
      <c r="AA1" s="611"/>
      <c r="AB1" s="611"/>
      <c r="AC1" s="611"/>
      <c r="AD1" s="611"/>
      <c r="AE1" s="611"/>
      <c r="AF1" s="611"/>
      <c r="AG1" s="611"/>
      <c r="AH1" s="611"/>
      <c r="AI1" s="611"/>
      <c r="AJ1" s="611"/>
      <c r="AK1" s="611"/>
      <c r="AL1" s="611"/>
      <c r="AM1" s="611"/>
      <c r="AN1" s="611"/>
      <c r="AO1" s="611"/>
      <c r="AP1" s="611"/>
      <c r="AQ1" s="611"/>
      <c r="AR1" s="611"/>
      <c r="AS1" s="611"/>
      <c r="AT1" s="611"/>
      <c r="AU1" s="611"/>
      <c r="AV1" s="611"/>
      <c r="AW1" s="611"/>
      <c r="AX1" s="611"/>
      <c r="AY1" s="611"/>
      <c r="AZ1" s="611"/>
      <c r="BA1" s="611"/>
      <c r="BB1" s="611"/>
      <c r="BC1" s="611"/>
      <c r="BD1" s="611"/>
      <c r="BE1" s="611"/>
      <c r="BF1" s="611"/>
      <c r="BG1" s="611"/>
      <c r="BH1" s="611"/>
      <c r="BI1" s="611"/>
      <c r="BJ1" s="611"/>
    </row>
    <row r="2" spans="1:82" ht="27.6" customHeight="1" thickTop="1" thickBot="1" x14ac:dyDescent="0.3">
      <c r="B2" s="3" t="s">
        <v>0</v>
      </c>
      <c r="C2" s="612"/>
      <c r="D2" s="613"/>
      <c r="E2" s="613"/>
      <c r="F2" s="613"/>
      <c r="G2" s="613"/>
      <c r="H2" s="613"/>
      <c r="I2" s="613"/>
      <c r="J2" s="4"/>
      <c r="K2" s="5"/>
      <c r="L2" s="5"/>
      <c r="M2" s="5"/>
      <c r="N2" s="5"/>
      <c r="O2" s="5"/>
      <c r="P2" s="197"/>
      <c r="Q2" s="197"/>
      <c r="R2" s="197"/>
      <c r="S2" s="197"/>
      <c r="T2" s="197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28"/>
      <c r="AJ2" s="452"/>
      <c r="AK2" s="452"/>
      <c r="AL2" s="452"/>
      <c r="AM2" s="452"/>
      <c r="AN2" s="549"/>
      <c r="AO2" s="549"/>
      <c r="AP2" s="549"/>
      <c r="AQ2" s="549"/>
      <c r="AR2" s="549"/>
      <c r="AS2" s="549"/>
      <c r="AT2" s="549"/>
      <c r="AU2" s="549"/>
      <c r="AV2" s="549"/>
      <c r="AW2" s="5"/>
      <c r="AX2" s="6"/>
    </row>
    <row r="3" spans="1:82" ht="27.6" customHeight="1" thickTop="1" thickBot="1" x14ac:dyDescent="0.3">
      <c r="B3" s="3" t="s">
        <v>57</v>
      </c>
      <c r="C3" s="614"/>
      <c r="D3" s="615"/>
      <c r="E3" s="615"/>
      <c r="F3" s="615"/>
      <c r="G3" s="615"/>
      <c r="H3" s="615"/>
      <c r="I3" s="615"/>
      <c r="J3" s="4"/>
      <c r="K3" s="7"/>
      <c r="L3" s="7"/>
      <c r="M3" s="7"/>
      <c r="N3" s="7"/>
      <c r="O3" s="7"/>
      <c r="P3" s="198"/>
      <c r="Q3" s="198"/>
      <c r="R3" s="198"/>
      <c r="S3" s="198"/>
      <c r="T3" s="198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28"/>
      <c r="AJ3" s="452"/>
      <c r="AK3" s="452"/>
      <c r="AL3" s="452"/>
      <c r="AM3" s="452"/>
      <c r="AN3" s="549"/>
      <c r="AO3" s="549"/>
      <c r="AP3" s="549"/>
      <c r="AQ3" s="549"/>
      <c r="AR3" s="549"/>
      <c r="AS3" s="549"/>
      <c r="AT3" s="549"/>
      <c r="AU3" s="549"/>
      <c r="AV3" s="549"/>
      <c r="AW3" s="7"/>
      <c r="AX3" s="8"/>
    </row>
    <row r="4" spans="1:82" ht="27.6" customHeight="1" thickTop="1" thickBot="1" x14ac:dyDescent="0.3">
      <c r="B4" s="3" t="s">
        <v>1</v>
      </c>
      <c r="C4" s="194"/>
      <c r="D4" s="195"/>
      <c r="E4" s="195"/>
      <c r="F4" s="195"/>
      <c r="G4" s="195"/>
      <c r="H4" s="195"/>
      <c r="I4" s="195"/>
      <c r="J4" s="4"/>
      <c r="K4" s="7"/>
      <c r="L4" s="7"/>
      <c r="M4" s="7"/>
      <c r="N4" s="7"/>
      <c r="O4" s="7"/>
      <c r="P4" s="198"/>
      <c r="Q4" s="198"/>
      <c r="R4" s="198"/>
      <c r="S4" s="198"/>
      <c r="T4" s="198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91"/>
      <c r="AH4" s="7"/>
      <c r="AI4" s="7"/>
      <c r="AJ4" s="7"/>
      <c r="AK4" s="7"/>
      <c r="AL4" s="7"/>
      <c r="AM4" s="7"/>
      <c r="AN4" s="198"/>
      <c r="AO4" s="198"/>
      <c r="AP4" s="198"/>
      <c r="AQ4" s="198"/>
      <c r="AR4" s="198"/>
      <c r="AS4" s="198"/>
      <c r="AT4" s="198"/>
      <c r="AU4" s="198"/>
      <c r="AV4" s="198"/>
      <c r="AW4" s="7"/>
      <c r="AX4" s="8"/>
    </row>
    <row r="5" spans="1:82" ht="27.6" customHeight="1" thickTop="1" thickBot="1" x14ac:dyDescent="0.3">
      <c r="B5" s="3" t="s">
        <v>43</v>
      </c>
      <c r="C5" s="616" t="s">
        <v>124</v>
      </c>
      <c r="D5" s="617"/>
      <c r="E5" s="617"/>
      <c r="F5" s="617"/>
      <c r="G5" s="617"/>
      <c r="H5" s="617"/>
      <c r="I5" s="617"/>
      <c r="J5" s="4"/>
      <c r="K5" s="7"/>
      <c r="L5" s="7"/>
      <c r="M5" s="7"/>
      <c r="N5" s="7"/>
      <c r="O5" s="7"/>
      <c r="P5" s="198"/>
      <c r="Q5" s="198"/>
      <c r="R5" s="198"/>
      <c r="S5" s="198"/>
      <c r="T5" s="19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8"/>
      <c r="AO5" s="198"/>
      <c r="AP5" s="198"/>
      <c r="AQ5" s="198"/>
      <c r="AR5" s="198"/>
      <c r="AS5" s="198"/>
      <c r="AT5" s="198"/>
      <c r="AU5" s="198"/>
      <c r="AV5" s="198"/>
      <c r="AW5" s="7"/>
      <c r="AX5" s="9"/>
    </row>
    <row r="6" spans="1:82" ht="15.75" thickTop="1" x14ac:dyDescent="0.25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8"/>
      <c r="Q6" s="198"/>
      <c r="R6" s="198"/>
      <c r="S6" s="198"/>
      <c r="T6" s="19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8"/>
      <c r="AO6" s="198"/>
      <c r="AP6" s="198"/>
      <c r="AQ6" s="198"/>
      <c r="AR6" s="198"/>
      <c r="AS6" s="198"/>
      <c r="AT6" s="198"/>
      <c r="AU6" s="198"/>
      <c r="AV6" s="198"/>
      <c r="AW6" s="7"/>
      <c r="AX6" s="9"/>
    </row>
    <row r="7" spans="1:82" ht="15.75" thickBot="1" x14ac:dyDescent="0.3">
      <c r="B7" s="11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99"/>
      <c r="Q7" s="232"/>
      <c r="R7" s="232"/>
      <c r="S7" s="232"/>
      <c r="T7" s="23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232"/>
      <c r="AO7" s="232"/>
      <c r="AP7" s="232"/>
      <c r="AQ7" s="232"/>
      <c r="AR7" s="232"/>
      <c r="AS7" s="232"/>
      <c r="AT7" s="232"/>
      <c r="AU7" s="232"/>
      <c r="AV7" s="232"/>
      <c r="AW7" s="12"/>
      <c r="AX7" s="13"/>
    </row>
    <row r="8" spans="1:82" s="2" customFormat="1" ht="40.9" customHeight="1" thickBot="1" x14ac:dyDescent="0.3">
      <c r="B8" s="14"/>
      <c r="C8" s="618">
        <v>2019</v>
      </c>
      <c r="D8" s="619"/>
      <c r="E8" s="619"/>
      <c r="F8" s="619"/>
      <c r="G8" s="619"/>
      <c r="H8" s="619"/>
      <c r="I8" s="619"/>
      <c r="J8" s="619"/>
      <c r="K8" s="619"/>
      <c r="L8" s="620"/>
      <c r="M8" s="607">
        <v>2020</v>
      </c>
      <c r="N8" s="608"/>
      <c r="O8" s="608"/>
      <c r="P8" s="608"/>
      <c r="Q8" s="608"/>
      <c r="R8" s="608"/>
      <c r="S8" s="608"/>
      <c r="T8" s="608"/>
      <c r="U8" s="608"/>
      <c r="V8" s="608"/>
      <c r="W8" s="608"/>
      <c r="X8" s="609"/>
      <c r="Y8" s="618">
        <v>2021</v>
      </c>
      <c r="Z8" s="619"/>
      <c r="AA8" s="619"/>
      <c r="AB8" s="619"/>
      <c r="AC8" s="619"/>
      <c r="AD8" s="619"/>
      <c r="AE8" s="619"/>
      <c r="AF8" s="619"/>
      <c r="AG8" s="427"/>
      <c r="AH8" s="428"/>
      <c r="AI8" s="459"/>
      <c r="AJ8" s="542"/>
      <c r="AK8" s="600">
        <v>2022</v>
      </c>
      <c r="AL8" s="601"/>
      <c r="AM8" s="601"/>
      <c r="AN8" s="602"/>
      <c r="AO8" s="602"/>
      <c r="AP8" s="602"/>
      <c r="AQ8" s="602"/>
      <c r="AR8" s="602"/>
      <c r="AS8" s="602"/>
      <c r="AT8" s="602"/>
      <c r="AU8" s="602"/>
      <c r="AV8" s="602"/>
      <c r="AW8" s="618" t="s">
        <v>115</v>
      </c>
      <c r="AX8" s="619"/>
      <c r="AY8" s="619"/>
      <c r="AZ8" s="619"/>
      <c r="BA8" s="619"/>
      <c r="BB8" s="619"/>
      <c r="BC8" s="619"/>
      <c r="BD8" s="619"/>
      <c r="BE8" s="619"/>
      <c r="BF8" s="620"/>
      <c r="BG8" s="607" t="s">
        <v>114</v>
      </c>
      <c r="BH8" s="608"/>
      <c r="BI8" s="608"/>
      <c r="BJ8" s="608"/>
      <c r="BK8" s="608"/>
      <c r="BL8" s="608"/>
      <c r="BM8" s="608"/>
      <c r="BN8" s="608"/>
      <c r="BO8" s="608"/>
      <c r="BP8" s="608"/>
      <c r="BQ8" s="608"/>
      <c r="BR8" s="609"/>
      <c r="BS8" s="607" t="s">
        <v>123</v>
      </c>
      <c r="BT8" s="608"/>
      <c r="BU8" s="608"/>
      <c r="BV8" s="608"/>
      <c r="BW8" s="608"/>
      <c r="BX8" s="608"/>
      <c r="BY8" s="608"/>
      <c r="BZ8" s="608"/>
      <c r="CA8" s="608"/>
      <c r="CB8" s="608"/>
      <c r="CC8" s="608"/>
      <c r="CD8" s="609"/>
    </row>
    <row r="9" spans="1:82" s="267" customFormat="1" ht="30.6" customHeight="1" thickBot="1" x14ac:dyDescent="0.3">
      <c r="B9" s="15"/>
      <c r="C9" s="268" t="s">
        <v>8</v>
      </c>
      <c r="D9" s="269" t="s">
        <v>9</v>
      </c>
      <c r="E9" s="269" t="s">
        <v>13</v>
      </c>
      <c r="F9" s="269" t="s">
        <v>10</v>
      </c>
      <c r="G9" s="269" t="s">
        <v>14</v>
      </c>
      <c r="H9" s="269" t="s">
        <v>2</v>
      </c>
      <c r="I9" s="269" t="s">
        <v>12</v>
      </c>
      <c r="J9" s="269" t="s">
        <v>3</v>
      </c>
      <c r="K9" s="269" t="s">
        <v>4</v>
      </c>
      <c r="L9" s="305" t="s">
        <v>5</v>
      </c>
      <c r="M9" s="268" t="s">
        <v>6</v>
      </c>
      <c r="N9" s="305" t="s">
        <v>7</v>
      </c>
      <c r="O9" s="341" t="s">
        <v>8</v>
      </c>
      <c r="P9" s="341" t="s">
        <v>9</v>
      </c>
      <c r="Q9" s="270" t="s">
        <v>13</v>
      </c>
      <c r="R9" s="271" t="s">
        <v>10</v>
      </c>
      <c r="S9" s="271" t="s">
        <v>11</v>
      </c>
      <c r="T9" s="271" t="s">
        <v>2</v>
      </c>
      <c r="U9" s="271" t="s">
        <v>12</v>
      </c>
      <c r="V9" s="271" t="s">
        <v>3</v>
      </c>
      <c r="W9" s="274" t="s">
        <v>4</v>
      </c>
      <c r="X9" s="369" t="s">
        <v>5</v>
      </c>
      <c r="Y9" s="392" t="s">
        <v>6</v>
      </c>
      <c r="Z9" s="393" t="s">
        <v>7</v>
      </c>
      <c r="AA9" s="393" t="s">
        <v>8</v>
      </c>
      <c r="AB9" s="393" t="s">
        <v>9</v>
      </c>
      <c r="AC9" s="393" t="s">
        <v>13</v>
      </c>
      <c r="AD9" s="393" t="s">
        <v>10</v>
      </c>
      <c r="AE9" s="393" t="s">
        <v>11</v>
      </c>
      <c r="AF9" s="393" t="s">
        <v>2</v>
      </c>
      <c r="AG9" s="393" t="s">
        <v>116</v>
      </c>
      <c r="AH9" s="393" t="s">
        <v>3</v>
      </c>
      <c r="AI9" s="393" t="s">
        <v>4</v>
      </c>
      <c r="AJ9" s="393" t="s">
        <v>5</v>
      </c>
      <c r="AK9" s="466" t="s">
        <v>6</v>
      </c>
      <c r="AL9" s="510" t="s">
        <v>7</v>
      </c>
      <c r="AM9" s="510" t="s">
        <v>8</v>
      </c>
      <c r="AN9" s="510" t="s">
        <v>9</v>
      </c>
      <c r="AO9" s="510" t="s">
        <v>13</v>
      </c>
      <c r="AP9" s="392" t="s">
        <v>113</v>
      </c>
      <c r="AQ9" s="392" t="s">
        <v>14</v>
      </c>
      <c r="AR9" s="392" t="s">
        <v>2</v>
      </c>
      <c r="AS9" s="392" t="s">
        <v>12</v>
      </c>
      <c r="AT9" s="392" t="s">
        <v>3</v>
      </c>
      <c r="AU9" s="392" t="s">
        <v>4</v>
      </c>
      <c r="AV9" s="447" t="s">
        <v>5</v>
      </c>
      <c r="AW9" s="268" t="s">
        <v>8</v>
      </c>
      <c r="AX9" s="269" t="s">
        <v>9</v>
      </c>
      <c r="AY9" s="269" t="s">
        <v>13</v>
      </c>
      <c r="AZ9" s="269" t="s">
        <v>113</v>
      </c>
      <c r="BA9" s="269" t="s">
        <v>11</v>
      </c>
      <c r="BB9" s="269" t="s">
        <v>2</v>
      </c>
      <c r="BC9" s="269" t="s">
        <v>12</v>
      </c>
      <c r="BD9" s="269" t="s">
        <v>3</v>
      </c>
      <c r="BE9" s="269" t="s">
        <v>4</v>
      </c>
      <c r="BF9" s="272" t="s">
        <v>5</v>
      </c>
      <c r="BG9" s="368" t="s">
        <v>6</v>
      </c>
      <c r="BH9" s="269" t="s">
        <v>7</v>
      </c>
      <c r="BI9" s="269" t="s">
        <v>8</v>
      </c>
      <c r="BJ9" s="269" t="s">
        <v>9</v>
      </c>
      <c r="BK9" s="269" t="s">
        <v>13</v>
      </c>
      <c r="BL9" s="269" t="s">
        <v>10</v>
      </c>
      <c r="BM9" s="269" t="s">
        <v>11</v>
      </c>
      <c r="BN9" s="272" t="s">
        <v>2</v>
      </c>
      <c r="BO9" s="398" t="s">
        <v>116</v>
      </c>
      <c r="BP9" s="398" t="s">
        <v>3</v>
      </c>
      <c r="BQ9" s="398" t="s">
        <v>4</v>
      </c>
      <c r="BR9" s="447" t="s">
        <v>5</v>
      </c>
      <c r="BS9" s="368" t="s">
        <v>6</v>
      </c>
      <c r="BT9" s="269" t="s">
        <v>7</v>
      </c>
      <c r="BU9" s="269" t="s">
        <v>8</v>
      </c>
      <c r="BV9" s="269" t="s">
        <v>9</v>
      </c>
      <c r="BW9" s="269" t="s">
        <v>13</v>
      </c>
      <c r="BX9" s="269" t="s">
        <v>10</v>
      </c>
      <c r="BY9" s="269" t="s">
        <v>11</v>
      </c>
      <c r="BZ9" s="272" t="s">
        <v>2</v>
      </c>
      <c r="CA9" s="398" t="s">
        <v>116</v>
      </c>
      <c r="CB9" s="398" t="s">
        <v>3</v>
      </c>
      <c r="CC9" s="398" t="s">
        <v>4</v>
      </c>
      <c r="CD9" s="447" t="s">
        <v>5</v>
      </c>
    </row>
    <row r="10" spans="1:82" ht="14.45" customHeight="1" x14ac:dyDescent="0.25">
      <c r="A10" s="273">
        <v>1</v>
      </c>
      <c r="B10" s="84" t="s">
        <v>36</v>
      </c>
      <c r="C10" s="16"/>
      <c r="D10" s="17"/>
      <c r="E10" s="17"/>
      <c r="F10" s="17"/>
      <c r="G10" s="17"/>
      <c r="H10" s="17"/>
      <c r="I10" s="17"/>
      <c r="J10" s="17"/>
      <c r="K10" s="17"/>
      <c r="L10" s="106"/>
      <c r="M10" s="107"/>
      <c r="N10" s="106"/>
      <c r="O10" s="342"/>
      <c r="P10" s="342"/>
      <c r="Q10" s="200"/>
      <c r="R10" s="200"/>
      <c r="S10" s="200"/>
      <c r="T10" s="200"/>
      <c r="U10" s="106"/>
      <c r="V10" s="245"/>
      <c r="W10" s="245"/>
      <c r="X10" s="277"/>
      <c r="Y10" s="276"/>
      <c r="Z10" s="245"/>
      <c r="AA10" s="245"/>
      <c r="AB10" s="245"/>
      <c r="AC10" s="245"/>
      <c r="AD10" s="245"/>
      <c r="AE10" s="245"/>
      <c r="AF10" s="245"/>
      <c r="AG10" s="245"/>
      <c r="AH10" s="106"/>
      <c r="AI10" s="106"/>
      <c r="AJ10" s="245"/>
      <c r="AK10" s="276"/>
      <c r="AL10" s="245"/>
      <c r="AM10" s="245"/>
      <c r="AN10" s="550"/>
      <c r="AO10" s="550"/>
      <c r="AP10" s="550"/>
      <c r="AQ10" s="550"/>
      <c r="AR10" s="550"/>
      <c r="AS10" s="550"/>
      <c r="AT10" s="550"/>
      <c r="AU10" s="550"/>
      <c r="AV10" s="550"/>
      <c r="AW10" s="107"/>
      <c r="AX10" s="18"/>
      <c r="AY10" s="19"/>
      <c r="AZ10" s="19"/>
      <c r="BA10" s="19"/>
      <c r="BB10" s="19"/>
      <c r="BC10" s="19"/>
      <c r="BD10" s="19"/>
      <c r="BE10" s="19"/>
      <c r="BF10" s="85"/>
      <c r="BG10" s="18"/>
      <c r="BH10" s="18"/>
      <c r="BI10" s="19"/>
      <c r="BJ10" s="19"/>
      <c r="BK10" s="19"/>
      <c r="BL10" s="19"/>
      <c r="BM10" s="19"/>
      <c r="BN10" s="406"/>
      <c r="BO10" s="406"/>
      <c r="BP10" s="438"/>
      <c r="BQ10" s="446"/>
      <c r="BR10" s="485"/>
      <c r="BS10" s="511"/>
      <c r="BT10" s="513"/>
      <c r="BU10" s="19"/>
      <c r="BV10" s="19"/>
      <c r="BW10" s="19"/>
      <c r="BX10" s="19"/>
      <c r="BY10" s="19"/>
      <c r="BZ10" s="406"/>
      <c r="CA10" s="406"/>
      <c r="CB10" s="438"/>
      <c r="CC10" s="446"/>
      <c r="CD10" s="458"/>
    </row>
    <row r="11" spans="1:82" x14ac:dyDescent="0.25">
      <c r="A11" s="273"/>
      <c r="B11" s="86" t="s">
        <v>37</v>
      </c>
      <c r="C11" s="30">
        <v>253480</v>
      </c>
      <c r="D11" s="31">
        <v>254990</v>
      </c>
      <c r="E11" s="31">
        <v>254207</v>
      </c>
      <c r="F11" s="31">
        <v>254416</v>
      </c>
      <c r="G11" s="31">
        <v>252936</v>
      </c>
      <c r="H11" s="31">
        <v>253397</v>
      </c>
      <c r="I11" s="31">
        <v>254776</v>
      </c>
      <c r="J11" s="31">
        <v>255186</v>
      </c>
      <c r="K11" s="31">
        <v>256693</v>
      </c>
      <c r="L11" s="306">
        <v>257877</v>
      </c>
      <c r="M11" s="108">
        <v>256542</v>
      </c>
      <c r="N11" s="306">
        <v>256712</v>
      </c>
      <c r="O11" s="246">
        <v>257559</v>
      </c>
      <c r="P11" s="246">
        <v>259307</v>
      </c>
      <c r="Q11" s="201">
        <v>259642</v>
      </c>
      <c r="R11" s="201">
        <v>260587</v>
      </c>
      <c r="S11" s="201">
        <v>256792</v>
      </c>
      <c r="T11" s="201">
        <v>256621</v>
      </c>
      <c r="U11" s="201">
        <v>256285</v>
      </c>
      <c r="V11" s="246">
        <v>256196</v>
      </c>
      <c r="W11" s="246">
        <v>256249</v>
      </c>
      <c r="X11" s="278">
        <v>256143</v>
      </c>
      <c r="Y11" s="370">
        <v>255661</v>
      </c>
      <c r="Z11" s="246">
        <v>255691</v>
      </c>
      <c r="AA11" s="246">
        <v>255149</v>
      </c>
      <c r="AB11" s="246">
        <v>257930</v>
      </c>
      <c r="AC11" s="246">
        <v>256935</v>
      </c>
      <c r="AD11" s="246">
        <v>256408</v>
      </c>
      <c r="AE11" s="246">
        <v>255521</v>
      </c>
      <c r="AF11" s="246">
        <v>255291</v>
      </c>
      <c r="AG11" s="246">
        <v>255176</v>
      </c>
      <c r="AH11" s="246">
        <v>254885</v>
      </c>
      <c r="AI11" s="246">
        <v>254963</v>
      </c>
      <c r="AJ11" s="467">
        <v>254978</v>
      </c>
      <c r="AK11" s="571">
        <v>254755</v>
      </c>
      <c r="AL11" s="467">
        <v>254171</v>
      </c>
      <c r="AM11" s="530">
        <v>253608</v>
      </c>
      <c r="AN11" s="621">
        <v>252645</v>
      </c>
      <c r="AO11" s="551"/>
      <c r="AP11" s="551"/>
      <c r="AQ11" s="551"/>
      <c r="AR11" s="551"/>
      <c r="AS11" s="551"/>
      <c r="AT11" s="551"/>
      <c r="AU11" s="551"/>
      <c r="AV11" s="551"/>
      <c r="AW11" s="108">
        <f>O11-C11</f>
        <v>4079</v>
      </c>
      <c r="AX11" s="51">
        <f>P11-D11</f>
        <v>4317</v>
      </c>
      <c r="AY11" s="51">
        <f>Q11-E11</f>
        <v>5435</v>
      </c>
      <c r="AZ11" s="51">
        <f>R11-F11</f>
        <v>6171</v>
      </c>
      <c r="BA11" s="51">
        <f>S11-G11</f>
        <v>3856</v>
      </c>
      <c r="BB11" s="51">
        <f>T11-H11</f>
        <v>3224</v>
      </c>
      <c r="BC11" s="51">
        <f>U11-I11</f>
        <v>1509</v>
      </c>
      <c r="BD11" s="51">
        <f>V11-J11</f>
        <v>1010</v>
      </c>
      <c r="BE11" s="51">
        <f>W11-K11</f>
        <v>-444</v>
      </c>
      <c r="BF11" s="87">
        <f>X11-L11</f>
        <v>-1734</v>
      </c>
      <c r="BG11" s="51">
        <f>Y11-M11</f>
        <v>-881</v>
      </c>
      <c r="BH11" s="51">
        <f>Z11-N11</f>
        <v>-1021</v>
      </c>
      <c r="BI11" s="51">
        <f>AA11-O11</f>
        <v>-2410</v>
      </c>
      <c r="BJ11" s="51">
        <f>AB11-P11</f>
        <v>-1377</v>
      </c>
      <c r="BK11" s="51">
        <f>AC11-Q11</f>
        <v>-2707</v>
      </c>
      <c r="BL11" s="51">
        <f>AD11-R11</f>
        <v>-4179</v>
      </c>
      <c r="BM11" s="51">
        <f>AE11-S11</f>
        <v>-1271</v>
      </c>
      <c r="BN11" s="407">
        <f>AF11-T11</f>
        <v>-1330</v>
      </c>
      <c r="BO11" s="306">
        <f>AG11-U11</f>
        <v>-1109</v>
      </c>
      <c r="BP11" s="407">
        <f>AH11-V11</f>
        <v>-1311</v>
      </c>
      <c r="BQ11" s="407">
        <f>AI11-W11</f>
        <v>-1286</v>
      </c>
      <c r="BR11" s="407">
        <f>AJ11-X11</f>
        <v>-1165</v>
      </c>
      <c r="BS11" s="486">
        <f>AK11-Y11</f>
        <v>-906</v>
      </c>
      <c r="BT11" s="312">
        <f>AL11-Z11</f>
        <v>-1520</v>
      </c>
      <c r="BU11" s="312">
        <f>AM11-AA11</f>
        <v>-1541</v>
      </c>
      <c r="BV11" s="51"/>
      <c r="BW11" s="51"/>
      <c r="BX11" s="51"/>
      <c r="BY11" s="51"/>
      <c r="BZ11" s="407"/>
      <c r="CA11" s="306"/>
      <c r="CB11" s="407"/>
      <c r="CC11" s="407"/>
      <c r="CD11" s="87"/>
    </row>
    <row r="12" spans="1:82" x14ac:dyDescent="0.25">
      <c r="A12" s="273"/>
      <c r="B12" s="86" t="s">
        <v>38</v>
      </c>
      <c r="C12" s="30">
        <v>40590</v>
      </c>
      <c r="D12" s="31">
        <v>38581</v>
      </c>
      <c r="E12" s="31">
        <v>39274</v>
      </c>
      <c r="F12" s="31">
        <v>38721</v>
      </c>
      <c r="G12" s="31">
        <v>39528</v>
      </c>
      <c r="H12" s="31">
        <v>39143</v>
      </c>
      <c r="I12" s="31">
        <v>37878</v>
      </c>
      <c r="J12" s="31">
        <v>39209</v>
      </c>
      <c r="K12" s="31">
        <v>39295</v>
      </c>
      <c r="L12" s="306">
        <v>38785</v>
      </c>
      <c r="M12" s="108">
        <v>40620</v>
      </c>
      <c r="N12" s="306">
        <v>40784</v>
      </c>
      <c r="O12" s="246">
        <v>40343</v>
      </c>
      <c r="P12" s="246">
        <v>38970</v>
      </c>
      <c r="Q12" s="201">
        <v>39065</v>
      </c>
      <c r="R12" s="201">
        <v>38356</v>
      </c>
      <c r="S12" s="201">
        <v>42310</v>
      </c>
      <c r="T12" s="201">
        <v>42434</v>
      </c>
      <c r="U12" s="201">
        <v>42966</v>
      </c>
      <c r="V12" s="246">
        <v>43439</v>
      </c>
      <c r="W12" s="246">
        <v>43961</v>
      </c>
      <c r="X12" s="278">
        <v>44433</v>
      </c>
      <c r="Y12" s="370">
        <v>45102</v>
      </c>
      <c r="Z12" s="246">
        <v>45728</v>
      </c>
      <c r="AA12" s="246">
        <v>46380</v>
      </c>
      <c r="AB12" s="246">
        <v>43512</v>
      </c>
      <c r="AC12" s="246">
        <v>44449</v>
      </c>
      <c r="AD12" s="246">
        <v>44964</v>
      </c>
      <c r="AE12" s="246">
        <v>45880</v>
      </c>
      <c r="AF12" s="246">
        <v>46105</v>
      </c>
      <c r="AG12" s="246">
        <v>46362</v>
      </c>
      <c r="AH12" s="246">
        <v>46910</v>
      </c>
      <c r="AI12" s="246">
        <v>47539</v>
      </c>
      <c r="AJ12" s="467">
        <v>48063</v>
      </c>
      <c r="AK12" s="571">
        <v>48706</v>
      </c>
      <c r="AL12" s="467">
        <v>49446</v>
      </c>
      <c r="AM12" s="530">
        <v>49962</v>
      </c>
      <c r="AN12" s="621">
        <v>49815</v>
      </c>
      <c r="AO12" s="551"/>
      <c r="AP12" s="551"/>
      <c r="AQ12" s="551"/>
      <c r="AR12" s="551"/>
      <c r="AS12" s="551"/>
      <c r="AT12" s="551"/>
      <c r="AU12" s="551"/>
      <c r="AV12" s="551"/>
      <c r="AW12" s="108">
        <f>O12-C12</f>
        <v>-247</v>
      </c>
      <c r="AX12" s="51">
        <f>P12-D12</f>
        <v>389</v>
      </c>
      <c r="AY12" s="51">
        <f>Q12-E12</f>
        <v>-209</v>
      </c>
      <c r="AZ12" s="51">
        <f>R12-F12</f>
        <v>-365</v>
      </c>
      <c r="BA12" s="51">
        <f>S12-G12</f>
        <v>2782</v>
      </c>
      <c r="BB12" s="51">
        <f>T12-H12</f>
        <v>3291</v>
      </c>
      <c r="BC12" s="51">
        <f>U12-I12</f>
        <v>5088</v>
      </c>
      <c r="BD12" s="51">
        <f>V12-J12</f>
        <v>4230</v>
      </c>
      <c r="BE12" s="51">
        <f>W12-K12</f>
        <v>4666</v>
      </c>
      <c r="BF12" s="87">
        <f>X12-L12</f>
        <v>5648</v>
      </c>
      <c r="BG12" s="51">
        <f>Y12-M12</f>
        <v>4482</v>
      </c>
      <c r="BH12" s="51">
        <f>Z12-N12</f>
        <v>4944</v>
      </c>
      <c r="BI12" s="51">
        <f>AA12-O12</f>
        <v>6037</v>
      </c>
      <c r="BJ12" s="51">
        <f>AB12-P12</f>
        <v>4542</v>
      </c>
      <c r="BK12" s="51">
        <f>AC12-Q12</f>
        <v>5384</v>
      </c>
      <c r="BL12" s="51">
        <f>AD12-R12</f>
        <v>6608</v>
      </c>
      <c r="BM12" s="51">
        <f>AE12-S12</f>
        <v>3570</v>
      </c>
      <c r="BN12" s="407">
        <f>AF12-T12</f>
        <v>3671</v>
      </c>
      <c r="BO12" s="306">
        <f>AG12-U12</f>
        <v>3396</v>
      </c>
      <c r="BP12" s="407">
        <f>AH12-V12</f>
        <v>3471</v>
      </c>
      <c r="BQ12" s="407">
        <f>AI12-W12</f>
        <v>3578</v>
      </c>
      <c r="BR12" s="407">
        <f>AJ12-X12</f>
        <v>3630</v>
      </c>
      <c r="BS12" s="487">
        <f>AK12-Y12</f>
        <v>3604</v>
      </c>
      <c r="BT12" s="407">
        <f>AL12-Z12</f>
        <v>3718</v>
      </c>
      <c r="BU12" s="407">
        <f>AM12-AA12</f>
        <v>3582</v>
      </c>
      <c r="BV12" s="51"/>
      <c r="BW12" s="51"/>
      <c r="BX12" s="51"/>
      <c r="BY12" s="51"/>
      <c r="BZ12" s="407"/>
      <c r="CA12" s="306"/>
      <c r="CB12" s="407"/>
      <c r="CC12" s="407"/>
      <c r="CD12" s="87"/>
    </row>
    <row r="13" spans="1:82" x14ac:dyDescent="0.25">
      <c r="A13" s="273"/>
      <c r="B13" s="86" t="s">
        <v>39</v>
      </c>
      <c r="C13" s="30">
        <v>23504</v>
      </c>
      <c r="D13" s="31">
        <v>23312</v>
      </c>
      <c r="E13" s="31">
        <v>23087</v>
      </c>
      <c r="F13" s="31">
        <v>22900</v>
      </c>
      <c r="G13" s="31">
        <v>22787</v>
      </c>
      <c r="H13" s="31">
        <v>22725</v>
      </c>
      <c r="I13" s="31">
        <v>22731</v>
      </c>
      <c r="J13" s="31">
        <v>22929</v>
      </c>
      <c r="K13" s="31">
        <v>23336</v>
      </c>
      <c r="L13" s="306">
        <v>23448</v>
      </c>
      <c r="M13" s="108">
        <v>23496</v>
      </c>
      <c r="N13" s="306">
        <v>23485</v>
      </c>
      <c r="O13" s="246">
        <v>23493</v>
      </c>
      <c r="P13" s="246">
        <v>23498</v>
      </c>
      <c r="Q13" s="201">
        <v>23512</v>
      </c>
      <c r="R13" s="201">
        <v>23519</v>
      </c>
      <c r="S13" s="201">
        <v>23464</v>
      </c>
      <c r="T13" s="201">
        <v>23426</v>
      </c>
      <c r="U13" s="201">
        <v>23414</v>
      </c>
      <c r="V13" s="246">
        <v>23886</v>
      </c>
      <c r="W13" s="246">
        <v>24012</v>
      </c>
      <c r="X13" s="278">
        <v>24121</v>
      </c>
      <c r="Y13" s="370">
        <v>24152</v>
      </c>
      <c r="Z13" s="246">
        <v>24128</v>
      </c>
      <c r="AA13" s="246">
        <v>24120</v>
      </c>
      <c r="AB13" s="246">
        <v>24050</v>
      </c>
      <c r="AC13" s="246">
        <v>23954</v>
      </c>
      <c r="AD13" s="246">
        <v>23869</v>
      </c>
      <c r="AE13" s="246">
        <v>23741</v>
      </c>
      <c r="AF13" s="246">
        <v>23486</v>
      </c>
      <c r="AG13" s="246">
        <v>23389</v>
      </c>
      <c r="AH13" s="246">
        <v>23694</v>
      </c>
      <c r="AI13" s="246">
        <v>23997</v>
      </c>
      <c r="AJ13" s="467">
        <v>24155</v>
      </c>
      <c r="AK13" s="571">
        <v>24283</v>
      </c>
      <c r="AL13" s="467">
        <v>24318</v>
      </c>
      <c r="AM13" s="530">
        <v>24316</v>
      </c>
      <c r="AN13" s="621">
        <v>24294</v>
      </c>
      <c r="AO13" s="551"/>
      <c r="AP13" s="551"/>
      <c r="AQ13" s="551"/>
      <c r="AR13" s="551"/>
      <c r="AS13" s="551"/>
      <c r="AT13" s="551"/>
      <c r="AU13" s="551"/>
      <c r="AV13" s="551"/>
      <c r="AW13" s="108">
        <f>O13-C13</f>
        <v>-11</v>
      </c>
      <c r="AX13" s="51">
        <f>P13-D13</f>
        <v>186</v>
      </c>
      <c r="AY13" s="51">
        <f>Q13-E13</f>
        <v>425</v>
      </c>
      <c r="AZ13" s="51">
        <f>R13-F13</f>
        <v>619</v>
      </c>
      <c r="BA13" s="51">
        <f>S13-G13</f>
        <v>677</v>
      </c>
      <c r="BB13" s="51">
        <f>T13-H13</f>
        <v>701</v>
      </c>
      <c r="BC13" s="51">
        <f>U13-I13</f>
        <v>683</v>
      </c>
      <c r="BD13" s="51">
        <f>V13-J13</f>
        <v>957</v>
      </c>
      <c r="BE13" s="51">
        <f>W13-K13</f>
        <v>676</v>
      </c>
      <c r="BF13" s="87">
        <f>X13-L13</f>
        <v>673</v>
      </c>
      <c r="BG13" s="51">
        <f>Y13-M13</f>
        <v>656</v>
      </c>
      <c r="BH13" s="51">
        <f>Z13-N13</f>
        <v>643</v>
      </c>
      <c r="BI13" s="51">
        <f>AA13-O13</f>
        <v>627</v>
      </c>
      <c r="BJ13" s="51">
        <f>AB13-P13</f>
        <v>552</v>
      </c>
      <c r="BK13" s="51">
        <f>AC13-Q13</f>
        <v>442</v>
      </c>
      <c r="BL13" s="51">
        <f>AD13-R13</f>
        <v>350</v>
      </c>
      <c r="BM13" s="51">
        <f>AE13-S13</f>
        <v>277</v>
      </c>
      <c r="BN13" s="407">
        <f>AF13-T13</f>
        <v>60</v>
      </c>
      <c r="BO13" s="306">
        <f>AG13-U13</f>
        <v>-25</v>
      </c>
      <c r="BP13" s="407">
        <f>AH13-V13</f>
        <v>-192</v>
      </c>
      <c r="BQ13" s="407">
        <f>AI13-W13</f>
        <v>-15</v>
      </c>
      <c r="BR13" s="407">
        <f>AJ13-X13</f>
        <v>34</v>
      </c>
      <c r="BS13" s="487">
        <f>AK13-Y13</f>
        <v>131</v>
      </c>
      <c r="BT13" s="407">
        <f>AL13-Z13</f>
        <v>190</v>
      </c>
      <c r="BU13" s="407">
        <f>AM13-AA13</f>
        <v>196</v>
      </c>
      <c r="BV13" s="51"/>
      <c r="BW13" s="51"/>
      <c r="BX13" s="51"/>
      <c r="BY13" s="51"/>
      <c r="BZ13" s="407"/>
      <c r="CA13" s="306"/>
      <c r="CB13" s="407"/>
      <c r="CC13" s="407"/>
      <c r="CD13" s="87"/>
    </row>
    <row r="14" spans="1:82" x14ac:dyDescent="0.25">
      <c r="A14" s="273"/>
      <c r="B14" s="86" t="s">
        <v>40</v>
      </c>
      <c r="C14" s="30">
        <v>6806</v>
      </c>
      <c r="D14" s="31">
        <v>6789</v>
      </c>
      <c r="E14" s="31">
        <v>6782</v>
      </c>
      <c r="F14" s="31">
        <v>6768</v>
      </c>
      <c r="G14" s="31">
        <v>6750</v>
      </c>
      <c r="H14" s="31">
        <v>6748</v>
      </c>
      <c r="I14" s="31">
        <v>6754</v>
      </c>
      <c r="J14" s="31">
        <v>6873</v>
      </c>
      <c r="K14" s="31">
        <v>6905</v>
      </c>
      <c r="L14" s="306">
        <v>6925</v>
      </c>
      <c r="M14" s="108">
        <v>6939</v>
      </c>
      <c r="N14" s="306">
        <v>6939</v>
      </c>
      <c r="O14" s="246">
        <v>6942</v>
      </c>
      <c r="P14" s="246">
        <v>6941</v>
      </c>
      <c r="Q14" s="201">
        <v>6940</v>
      </c>
      <c r="R14" s="201">
        <v>6942</v>
      </c>
      <c r="S14" s="201">
        <v>6944</v>
      </c>
      <c r="T14" s="201">
        <v>6939</v>
      </c>
      <c r="U14" s="201">
        <v>6944</v>
      </c>
      <c r="V14" s="246">
        <v>6570</v>
      </c>
      <c r="W14" s="246">
        <v>6575</v>
      </c>
      <c r="X14" s="278">
        <v>6594</v>
      </c>
      <c r="Y14" s="370">
        <v>6613</v>
      </c>
      <c r="Z14" s="246">
        <v>6633</v>
      </c>
      <c r="AA14" s="246">
        <v>6650</v>
      </c>
      <c r="AB14" s="246">
        <v>6640</v>
      </c>
      <c r="AC14" s="246">
        <v>6635</v>
      </c>
      <c r="AD14" s="246">
        <v>6622</v>
      </c>
      <c r="AE14" s="246">
        <v>6611</v>
      </c>
      <c r="AF14" s="246">
        <v>6586</v>
      </c>
      <c r="AG14" s="246">
        <v>6581</v>
      </c>
      <c r="AH14" s="246">
        <v>6364</v>
      </c>
      <c r="AI14" s="246">
        <v>6409</v>
      </c>
      <c r="AJ14" s="467">
        <v>6428</v>
      </c>
      <c r="AK14" s="571">
        <v>6442</v>
      </c>
      <c r="AL14" s="467">
        <v>6449</v>
      </c>
      <c r="AM14" s="530">
        <v>6456</v>
      </c>
      <c r="AN14" s="621">
        <v>6442</v>
      </c>
      <c r="AO14" s="551"/>
      <c r="AP14" s="551"/>
      <c r="AQ14" s="551"/>
      <c r="AR14" s="551"/>
      <c r="AS14" s="551"/>
      <c r="AT14" s="551"/>
      <c r="AU14" s="551"/>
      <c r="AV14" s="551"/>
      <c r="AW14" s="108">
        <f>O14-C14</f>
        <v>136</v>
      </c>
      <c r="AX14" s="51">
        <f>P14-D14</f>
        <v>152</v>
      </c>
      <c r="AY14" s="51">
        <f>Q14-E14</f>
        <v>158</v>
      </c>
      <c r="AZ14" s="51">
        <f>R14-F14</f>
        <v>174</v>
      </c>
      <c r="BA14" s="51">
        <f>S14-G14</f>
        <v>194</v>
      </c>
      <c r="BB14" s="51">
        <f>T14-H14</f>
        <v>191</v>
      </c>
      <c r="BC14" s="51">
        <f>U14-I14</f>
        <v>190</v>
      </c>
      <c r="BD14" s="51">
        <f>V14-J14</f>
        <v>-303</v>
      </c>
      <c r="BE14" s="51">
        <f>W14-K14</f>
        <v>-330</v>
      </c>
      <c r="BF14" s="87">
        <f>X14-L14</f>
        <v>-331</v>
      </c>
      <c r="BG14" s="51">
        <f>Y14-M14</f>
        <v>-326</v>
      </c>
      <c r="BH14" s="51">
        <f>Z14-N14</f>
        <v>-306</v>
      </c>
      <c r="BI14" s="51">
        <f>AA14-O14</f>
        <v>-292</v>
      </c>
      <c r="BJ14" s="51">
        <f>AB14-P14</f>
        <v>-301</v>
      </c>
      <c r="BK14" s="51">
        <f>AC14-Q14</f>
        <v>-305</v>
      </c>
      <c r="BL14" s="51">
        <f>AD14-R14</f>
        <v>-320</v>
      </c>
      <c r="BM14" s="51">
        <f>AE14-S14</f>
        <v>-333</v>
      </c>
      <c r="BN14" s="407">
        <f>AF14-T14</f>
        <v>-353</v>
      </c>
      <c r="BO14" s="306">
        <f>AG14-U14</f>
        <v>-363</v>
      </c>
      <c r="BP14" s="407">
        <f>AH14-V14</f>
        <v>-206</v>
      </c>
      <c r="BQ14" s="407">
        <f>AI14-W14</f>
        <v>-166</v>
      </c>
      <c r="BR14" s="407">
        <f>AJ14-X14</f>
        <v>-166</v>
      </c>
      <c r="BS14" s="487">
        <f>AK14-Y14</f>
        <v>-171</v>
      </c>
      <c r="BT14" s="407">
        <f>AL14-Z14</f>
        <v>-184</v>
      </c>
      <c r="BU14" s="407">
        <f>AM14-AA14</f>
        <v>-194</v>
      </c>
      <c r="BV14" s="51"/>
      <c r="BW14" s="51"/>
      <c r="BX14" s="51"/>
      <c r="BY14" s="51"/>
      <c r="BZ14" s="407"/>
      <c r="CA14" s="306"/>
      <c r="CB14" s="407"/>
      <c r="CC14" s="407"/>
      <c r="CD14" s="87"/>
    </row>
    <row r="15" spans="1:82" x14ac:dyDescent="0.25">
      <c r="A15" s="273"/>
      <c r="B15" s="86" t="s">
        <v>41</v>
      </c>
      <c r="C15" s="34">
        <v>982</v>
      </c>
      <c r="D15" s="35">
        <v>979</v>
      </c>
      <c r="E15" s="35">
        <v>980</v>
      </c>
      <c r="F15" s="35">
        <v>979</v>
      </c>
      <c r="G15" s="35">
        <v>980</v>
      </c>
      <c r="H15" s="35">
        <v>978</v>
      </c>
      <c r="I15" s="35">
        <v>977</v>
      </c>
      <c r="J15" s="35">
        <v>984</v>
      </c>
      <c r="K15" s="35">
        <v>994</v>
      </c>
      <c r="L15" s="307">
        <v>993</v>
      </c>
      <c r="M15" s="109">
        <v>993</v>
      </c>
      <c r="N15" s="307">
        <v>994</v>
      </c>
      <c r="O15" s="247">
        <v>995</v>
      </c>
      <c r="P15" s="247">
        <v>997</v>
      </c>
      <c r="Q15" s="202">
        <v>995</v>
      </c>
      <c r="R15" s="202">
        <v>997</v>
      </c>
      <c r="S15" s="202">
        <v>997</v>
      </c>
      <c r="T15" s="202">
        <v>1000</v>
      </c>
      <c r="U15" s="202">
        <v>1000</v>
      </c>
      <c r="V15" s="247">
        <v>907</v>
      </c>
      <c r="W15" s="247">
        <v>903</v>
      </c>
      <c r="X15" s="279">
        <v>905</v>
      </c>
      <c r="Y15" s="371">
        <v>905</v>
      </c>
      <c r="Z15" s="247">
        <v>906</v>
      </c>
      <c r="AA15" s="247">
        <v>909</v>
      </c>
      <c r="AB15" s="247">
        <v>909</v>
      </c>
      <c r="AC15" s="247">
        <v>913</v>
      </c>
      <c r="AD15" s="247">
        <v>913</v>
      </c>
      <c r="AE15" s="247">
        <v>914</v>
      </c>
      <c r="AF15" s="247">
        <v>914</v>
      </c>
      <c r="AG15" s="247">
        <v>912</v>
      </c>
      <c r="AH15" s="247">
        <v>918</v>
      </c>
      <c r="AI15" s="247">
        <v>923</v>
      </c>
      <c r="AJ15" s="468">
        <v>928</v>
      </c>
      <c r="AK15" s="572">
        <v>926</v>
      </c>
      <c r="AL15" s="468">
        <v>929</v>
      </c>
      <c r="AM15" s="530">
        <v>927</v>
      </c>
      <c r="AN15" s="622">
        <v>925</v>
      </c>
      <c r="AO15" s="551"/>
      <c r="AP15" s="551"/>
      <c r="AQ15" s="551"/>
      <c r="AR15" s="551"/>
      <c r="AS15" s="551"/>
      <c r="AT15" s="551"/>
      <c r="AU15" s="551"/>
      <c r="AV15" s="551"/>
      <c r="AW15" s="109">
        <f>O15-C15</f>
        <v>13</v>
      </c>
      <c r="AX15" s="55">
        <f>P15-D15</f>
        <v>18</v>
      </c>
      <c r="AY15" s="55">
        <f>Q15-E15</f>
        <v>15</v>
      </c>
      <c r="AZ15" s="55">
        <f>R15-F15</f>
        <v>18</v>
      </c>
      <c r="BA15" s="55">
        <f>S15-G15</f>
        <v>17</v>
      </c>
      <c r="BB15" s="55">
        <f>T15-H15</f>
        <v>22</v>
      </c>
      <c r="BC15" s="55">
        <f>U15-I15</f>
        <v>23</v>
      </c>
      <c r="BD15" s="55">
        <f>V15-J15</f>
        <v>-77</v>
      </c>
      <c r="BE15" s="55">
        <f>W15-K15</f>
        <v>-91</v>
      </c>
      <c r="BF15" s="88">
        <f>X15-L15</f>
        <v>-88</v>
      </c>
      <c r="BG15" s="55">
        <f>Y15-M15</f>
        <v>-88</v>
      </c>
      <c r="BH15" s="55">
        <f>Z15-N15</f>
        <v>-88</v>
      </c>
      <c r="BI15" s="55">
        <f>AA15-O15</f>
        <v>-86</v>
      </c>
      <c r="BJ15" s="55">
        <f>AB15-P15</f>
        <v>-88</v>
      </c>
      <c r="BK15" s="55">
        <f>AC15-Q15</f>
        <v>-82</v>
      </c>
      <c r="BL15" s="55">
        <f>AD15-R15</f>
        <v>-84</v>
      </c>
      <c r="BM15" s="55">
        <f>AE15-S15</f>
        <v>-83</v>
      </c>
      <c r="BN15" s="408">
        <f>AF15-T15</f>
        <v>-86</v>
      </c>
      <c r="BO15" s="307">
        <f>AG15-U15</f>
        <v>-88</v>
      </c>
      <c r="BP15" s="408">
        <f>AH15-V15</f>
        <v>11</v>
      </c>
      <c r="BQ15" s="408">
        <f>AI15-W15</f>
        <v>20</v>
      </c>
      <c r="BR15" s="408">
        <f>AJ15-X15</f>
        <v>23</v>
      </c>
      <c r="BS15" s="488">
        <f>AK15-Y15</f>
        <v>21</v>
      </c>
      <c r="BT15" s="408">
        <f>AL15-Z15</f>
        <v>23</v>
      </c>
      <c r="BU15" s="408">
        <f>AM15-AA15</f>
        <v>18</v>
      </c>
      <c r="BV15" s="55"/>
      <c r="BW15" s="55"/>
      <c r="BX15" s="55"/>
      <c r="BY15" s="55"/>
      <c r="BZ15" s="408"/>
      <c r="CA15" s="307"/>
      <c r="CB15" s="408"/>
      <c r="CC15" s="408"/>
      <c r="CD15" s="88"/>
    </row>
    <row r="16" spans="1:82" ht="15.75" thickBot="1" x14ac:dyDescent="0.3">
      <c r="A16" s="273"/>
      <c r="B16" s="89" t="s">
        <v>27</v>
      </c>
      <c r="C16" s="32">
        <f>SUM(C11:C15)</f>
        <v>325362</v>
      </c>
      <c r="D16" s="33">
        <f>SUM(D11:D15)</f>
        <v>324651</v>
      </c>
      <c r="E16" s="33">
        <f t="shared" ref="E16:W16" si="0">SUM(E11:E15)</f>
        <v>324330</v>
      </c>
      <c r="F16" s="33">
        <f t="shared" si="0"/>
        <v>323784</v>
      </c>
      <c r="G16" s="33">
        <f t="shared" si="0"/>
        <v>322981</v>
      </c>
      <c r="H16" s="33">
        <f t="shared" si="0"/>
        <v>322991</v>
      </c>
      <c r="I16" s="33">
        <f t="shared" si="0"/>
        <v>323116</v>
      </c>
      <c r="J16" s="33">
        <f t="shared" si="0"/>
        <v>325181</v>
      </c>
      <c r="K16" s="33">
        <f t="shared" si="0"/>
        <v>327223</v>
      </c>
      <c r="L16" s="313">
        <f t="shared" si="0"/>
        <v>328028</v>
      </c>
      <c r="M16" s="110">
        <f t="shared" si="0"/>
        <v>328590</v>
      </c>
      <c r="N16" s="308">
        <f t="shared" si="0"/>
        <v>328914</v>
      </c>
      <c r="O16" s="203">
        <f t="shared" si="0"/>
        <v>329332</v>
      </c>
      <c r="P16" s="203">
        <f t="shared" si="0"/>
        <v>329713</v>
      </c>
      <c r="Q16" s="203">
        <f t="shared" si="0"/>
        <v>330154</v>
      </c>
      <c r="R16" s="203">
        <f t="shared" si="0"/>
        <v>330401</v>
      </c>
      <c r="S16" s="203">
        <f t="shared" si="0"/>
        <v>330507</v>
      </c>
      <c r="T16" s="203">
        <f t="shared" si="0"/>
        <v>330420</v>
      </c>
      <c r="U16" s="203">
        <f t="shared" si="0"/>
        <v>330609</v>
      </c>
      <c r="V16" s="203">
        <f t="shared" si="0"/>
        <v>330998</v>
      </c>
      <c r="W16" s="203">
        <f t="shared" si="0"/>
        <v>331700</v>
      </c>
      <c r="X16" s="280">
        <f>SUM(X11:X15)</f>
        <v>332196</v>
      </c>
      <c r="Y16" s="394">
        <f t="shared" ref="Y16:AA16" si="1">SUM(Y11:Y15)</f>
        <v>332433</v>
      </c>
      <c r="Z16" s="395">
        <f t="shared" si="1"/>
        <v>333086</v>
      </c>
      <c r="AA16" s="203">
        <f t="shared" si="1"/>
        <v>333208</v>
      </c>
      <c r="AB16" s="203">
        <f t="shared" ref="AB16:AC16" si="2">SUM(AB11:AB15)</f>
        <v>333041</v>
      </c>
      <c r="AC16" s="203">
        <f t="shared" si="2"/>
        <v>332886</v>
      </c>
      <c r="AD16" s="203">
        <f t="shared" ref="AD16:AE16" si="3">SUM(AD11:AD15)</f>
        <v>332776</v>
      </c>
      <c r="AE16" s="203">
        <f t="shared" si="3"/>
        <v>332667</v>
      </c>
      <c r="AF16" s="203">
        <f t="shared" ref="AF16" si="4">SUM(AF11:AF15)</f>
        <v>332382</v>
      </c>
      <c r="AG16" s="203">
        <v>332420</v>
      </c>
      <c r="AH16" s="203">
        <f t="shared" ref="AH16" si="5">SUM(AH11:AH15)</f>
        <v>332771</v>
      </c>
      <c r="AI16" s="203">
        <f>SUM(AI11:AI15)</f>
        <v>333831</v>
      </c>
      <c r="AJ16" s="469">
        <v>334552</v>
      </c>
      <c r="AK16" s="394">
        <f t="shared" ref="AK16:AX16" si="6">SUM(AK11:AK15)</f>
        <v>335112</v>
      </c>
      <c r="AL16" s="469">
        <f t="shared" si="6"/>
        <v>335313</v>
      </c>
      <c r="AM16" s="469">
        <f t="shared" si="6"/>
        <v>335269</v>
      </c>
      <c r="AN16" s="623">
        <v>334121</v>
      </c>
      <c r="AO16" s="469"/>
      <c r="AP16" s="469"/>
      <c r="AQ16" s="469"/>
      <c r="AR16" s="469"/>
      <c r="AS16" s="469"/>
      <c r="AT16" s="469"/>
      <c r="AU16" s="469"/>
      <c r="AV16" s="469"/>
      <c r="AW16" s="110">
        <f t="shared" si="6"/>
        <v>3970</v>
      </c>
      <c r="AX16" s="33">
        <f t="shared" si="6"/>
        <v>5062</v>
      </c>
      <c r="AY16" s="33">
        <f t="shared" ref="AY16:BE16" si="7">SUM(AY11:AY15)</f>
        <v>5824</v>
      </c>
      <c r="AZ16" s="33">
        <f t="shared" si="7"/>
        <v>6617</v>
      </c>
      <c r="BA16" s="33">
        <f t="shared" si="7"/>
        <v>7526</v>
      </c>
      <c r="BB16" s="33">
        <f t="shared" si="7"/>
        <v>7429</v>
      </c>
      <c r="BC16" s="33">
        <f t="shared" si="7"/>
        <v>7493</v>
      </c>
      <c r="BD16" s="33">
        <f t="shared" si="7"/>
        <v>5817</v>
      </c>
      <c r="BE16" s="33">
        <f t="shared" si="7"/>
        <v>4477</v>
      </c>
      <c r="BF16" s="249">
        <f t="shared" ref="BF16:BG16" si="8">SUM(BF11:BF15)</f>
        <v>4168</v>
      </c>
      <c r="BG16" s="33">
        <f t="shared" si="8"/>
        <v>3843</v>
      </c>
      <c r="BH16" s="33">
        <f t="shared" ref="BH16:BI16" si="9">SUM(BH11:BH15)</f>
        <v>4172</v>
      </c>
      <c r="BI16" s="33">
        <f t="shared" si="9"/>
        <v>3876</v>
      </c>
      <c r="BJ16" s="33">
        <f t="shared" ref="BJ16:BK16" si="10">SUM(BJ11:BJ15)</f>
        <v>3328</v>
      </c>
      <c r="BK16" s="33">
        <f t="shared" si="10"/>
        <v>2732</v>
      </c>
      <c r="BL16" s="33">
        <f t="shared" ref="BL16:BM16" si="11">SUM(BL11:BL15)</f>
        <v>2375</v>
      </c>
      <c r="BM16" s="33">
        <f t="shared" si="11"/>
        <v>2160</v>
      </c>
      <c r="BN16" s="313">
        <f t="shared" ref="BN16:BO16" si="12">SUM(BN11:BN15)</f>
        <v>1962</v>
      </c>
      <c r="BO16" s="308">
        <f t="shared" si="12"/>
        <v>1811</v>
      </c>
      <c r="BP16" s="313">
        <f t="shared" ref="BP16:BQ16" si="13">SUM(BP11:BP15)</f>
        <v>1773</v>
      </c>
      <c r="BQ16" s="313">
        <f t="shared" si="13"/>
        <v>2131</v>
      </c>
      <c r="BR16" s="313">
        <f t="shared" ref="BR16:BS16" si="14">SUM(BR11:BR15)</f>
        <v>2356</v>
      </c>
      <c r="BS16" s="489">
        <f t="shared" si="14"/>
        <v>2679</v>
      </c>
      <c r="BT16" s="313">
        <f t="shared" ref="BT16:BU16" si="15">SUM(BT11:BT15)</f>
        <v>2227</v>
      </c>
      <c r="BU16" s="313">
        <f t="shared" si="15"/>
        <v>2061</v>
      </c>
      <c r="BV16" s="33"/>
      <c r="BW16" s="33"/>
      <c r="BX16" s="33"/>
      <c r="BY16" s="33"/>
      <c r="BZ16" s="313"/>
      <c r="CA16" s="308"/>
      <c r="CB16" s="313"/>
      <c r="CC16" s="313"/>
      <c r="CD16" s="249"/>
    </row>
    <row r="17" spans="1:82" x14ac:dyDescent="0.25">
      <c r="A17" s="273">
        <f>+A10+1</f>
        <v>2</v>
      </c>
      <c r="B17" s="90" t="s">
        <v>34</v>
      </c>
      <c r="C17" s="128"/>
      <c r="D17" s="20"/>
      <c r="E17" s="20"/>
      <c r="F17" s="20"/>
      <c r="G17" s="20"/>
      <c r="H17" s="20"/>
      <c r="I17" s="20"/>
      <c r="J17" s="20"/>
      <c r="K17" s="20"/>
      <c r="L17" s="309"/>
      <c r="M17" s="349"/>
      <c r="N17" s="309"/>
      <c r="O17" s="248"/>
      <c r="P17" s="248"/>
      <c r="Q17" s="204"/>
      <c r="R17" s="204"/>
      <c r="S17" s="204"/>
      <c r="T17" s="204"/>
      <c r="U17" s="204"/>
      <c r="V17" s="248"/>
      <c r="W17" s="248"/>
      <c r="X17" s="281"/>
      <c r="Y17" s="372"/>
      <c r="Z17" s="248"/>
      <c r="AA17" s="248"/>
      <c r="AB17" s="248"/>
      <c r="AC17" s="248"/>
      <c r="AD17" s="248"/>
      <c r="AE17" s="248"/>
      <c r="AF17" s="248"/>
      <c r="AG17" s="400"/>
      <c r="AH17" s="400"/>
      <c r="AI17" s="400"/>
      <c r="AJ17" s="400"/>
      <c r="AK17" s="495"/>
      <c r="AL17" s="400"/>
      <c r="AM17" s="400"/>
      <c r="AN17" s="318"/>
      <c r="AO17" s="474"/>
      <c r="AP17" s="474"/>
      <c r="AQ17" s="474"/>
      <c r="AR17" s="474"/>
      <c r="AS17" s="474"/>
      <c r="AT17" s="474"/>
      <c r="AU17" s="474"/>
      <c r="AV17" s="474"/>
      <c r="AW17" s="108"/>
      <c r="AX17" s="129"/>
      <c r="AY17" s="52"/>
      <c r="AZ17" s="52"/>
      <c r="BA17" s="52"/>
      <c r="BB17" s="52"/>
      <c r="BC17" s="52"/>
      <c r="BD17" s="52"/>
      <c r="BE17" s="52"/>
      <c r="BF17" s="91"/>
      <c r="BG17" s="129"/>
      <c r="BH17" s="129"/>
      <c r="BI17" s="52"/>
      <c r="BJ17" s="52"/>
      <c r="BK17" s="52"/>
      <c r="BL17" s="52"/>
      <c r="BM17" s="52"/>
      <c r="BN17" s="409"/>
      <c r="BO17" s="409"/>
      <c r="BP17" s="439"/>
      <c r="BQ17" s="439"/>
      <c r="BR17" s="439"/>
      <c r="BS17" s="490"/>
      <c r="BT17" s="439"/>
      <c r="BU17" s="439"/>
      <c r="BV17" s="52"/>
      <c r="BW17" s="52"/>
      <c r="BX17" s="52"/>
      <c r="BY17" s="52"/>
      <c r="BZ17" s="409"/>
      <c r="CA17" s="409"/>
      <c r="CB17" s="439"/>
      <c r="CC17" s="439"/>
      <c r="CD17" s="516"/>
    </row>
    <row r="18" spans="1:82" x14ac:dyDescent="0.25">
      <c r="A18" s="273"/>
      <c r="B18" s="86" t="str">
        <f>$B$11</f>
        <v>Residential [1]</v>
      </c>
      <c r="C18" s="36">
        <v>61678</v>
      </c>
      <c r="D18" s="37">
        <v>68702</v>
      </c>
      <c r="E18" s="37">
        <v>62743</v>
      </c>
      <c r="F18" s="37">
        <v>65388</v>
      </c>
      <c r="G18" s="37">
        <v>67100</v>
      </c>
      <c r="H18" s="37">
        <v>63283</v>
      </c>
      <c r="I18" s="37">
        <v>59573</v>
      </c>
      <c r="J18" s="37">
        <v>60088</v>
      </c>
      <c r="K18" s="37">
        <v>54555</v>
      </c>
      <c r="L18" s="310">
        <v>54598</v>
      </c>
      <c r="M18" s="111">
        <v>57052</v>
      </c>
      <c r="N18" s="310">
        <v>57058</v>
      </c>
      <c r="O18" s="207">
        <v>67200</v>
      </c>
      <c r="P18" s="207">
        <v>64999</v>
      </c>
      <c r="Q18" s="205">
        <v>61562</v>
      </c>
      <c r="R18" s="205">
        <v>65918</v>
      </c>
      <c r="S18" s="205">
        <v>59190</v>
      </c>
      <c r="T18" s="205">
        <v>59439</v>
      </c>
      <c r="U18" s="205">
        <v>63197</v>
      </c>
      <c r="V18" s="205">
        <v>60499</v>
      </c>
      <c r="W18" s="246">
        <v>56732</v>
      </c>
      <c r="X18" s="278">
        <v>61003</v>
      </c>
      <c r="Y18" s="370">
        <v>52827</v>
      </c>
      <c r="Z18" s="246">
        <v>57676</v>
      </c>
      <c r="AA18" s="246">
        <v>63712</v>
      </c>
      <c r="AB18" s="246">
        <v>57862</v>
      </c>
      <c r="AC18" s="246">
        <v>59961</v>
      </c>
      <c r="AD18" s="246">
        <v>62367</v>
      </c>
      <c r="AE18" s="246">
        <v>60461</v>
      </c>
      <c r="AF18" s="246">
        <v>62157</v>
      </c>
      <c r="AG18" s="246">
        <v>60163</v>
      </c>
      <c r="AH18" s="246">
        <v>58225</v>
      </c>
      <c r="AI18" s="246">
        <v>56659</v>
      </c>
      <c r="AJ18" s="467">
        <v>53608</v>
      </c>
      <c r="AK18" s="571">
        <v>50551</v>
      </c>
      <c r="AL18" s="467">
        <v>54823</v>
      </c>
      <c r="AM18" s="530">
        <v>61006</v>
      </c>
      <c r="AN18" s="407">
        <v>62464</v>
      </c>
      <c r="AO18" s="551"/>
      <c r="AP18" s="551"/>
      <c r="AQ18" s="551"/>
      <c r="AR18" s="551"/>
      <c r="AS18" s="551"/>
      <c r="AT18" s="551"/>
      <c r="AU18" s="551"/>
      <c r="AV18" s="551"/>
      <c r="AW18" s="108">
        <f>O18-C18</f>
        <v>5522</v>
      </c>
      <c r="AX18" s="51">
        <f>P18-D18</f>
        <v>-3703</v>
      </c>
      <c r="AY18" s="51">
        <f>Q18-E18</f>
        <v>-1181</v>
      </c>
      <c r="AZ18" s="51">
        <f>R18-F18</f>
        <v>530</v>
      </c>
      <c r="BA18" s="51">
        <f>S18-G18</f>
        <v>-7910</v>
      </c>
      <c r="BB18" s="51">
        <f>T18-H18</f>
        <v>-3844</v>
      </c>
      <c r="BC18" s="51">
        <f>U18-I18</f>
        <v>3624</v>
      </c>
      <c r="BD18" s="51">
        <f>V18-J18</f>
        <v>411</v>
      </c>
      <c r="BE18" s="51">
        <f>W18-K18</f>
        <v>2177</v>
      </c>
      <c r="BF18" s="87">
        <f>X18-L18</f>
        <v>6405</v>
      </c>
      <c r="BG18" s="51">
        <f>Y18-M18</f>
        <v>-4225</v>
      </c>
      <c r="BH18" s="51">
        <f>Z18-N18</f>
        <v>618</v>
      </c>
      <c r="BI18" s="51">
        <f>AA18-O18</f>
        <v>-3488</v>
      </c>
      <c r="BJ18" s="51">
        <f>AB18-P18</f>
        <v>-7137</v>
      </c>
      <c r="BK18" s="51">
        <f>AC18-Q18</f>
        <v>-1601</v>
      </c>
      <c r="BL18" s="51">
        <f>AD18-R18</f>
        <v>-3551</v>
      </c>
      <c r="BM18" s="51">
        <f>AE18-S18</f>
        <v>1271</v>
      </c>
      <c r="BN18" s="407">
        <f>AF18-T18</f>
        <v>2718</v>
      </c>
      <c r="BO18" s="306">
        <f>AG18-U18</f>
        <v>-3034</v>
      </c>
      <c r="BP18" s="407">
        <f>AH18-V18</f>
        <v>-2274</v>
      </c>
      <c r="BQ18" s="407">
        <f>AI18-W18</f>
        <v>-73</v>
      </c>
      <c r="BR18" s="407">
        <f>AJ18-X18</f>
        <v>-7395</v>
      </c>
      <c r="BS18" s="487">
        <f>AK18-Y18</f>
        <v>-2276</v>
      </c>
      <c r="BT18" s="407">
        <f>AL18-Z18</f>
        <v>-2853</v>
      </c>
      <c r="BU18" s="407">
        <f>AM18-AA18</f>
        <v>-2706</v>
      </c>
      <c r="BV18" s="51"/>
      <c r="BW18" s="51"/>
      <c r="BX18" s="51"/>
      <c r="BY18" s="51"/>
      <c r="BZ18" s="407"/>
      <c r="CA18" s="306"/>
      <c r="CB18" s="407"/>
      <c r="CC18" s="407"/>
      <c r="CD18" s="87"/>
    </row>
    <row r="19" spans="1:82" x14ac:dyDescent="0.25">
      <c r="A19" s="273"/>
      <c r="B19" s="86" t="str">
        <f>$B$12</f>
        <v>Low Income Residential [2]</v>
      </c>
      <c r="C19" s="36">
        <v>26176</v>
      </c>
      <c r="D19" s="37">
        <v>27760</v>
      </c>
      <c r="E19" s="37">
        <v>26473</v>
      </c>
      <c r="F19" s="37">
        <v>29023</v>
      </c>
      <c r="G19" s="37">
        <v>28744</v>
      </c>
      <c r="H19" s="37">
        <v>27137</v>
      </c>
      <c r="I19" s="37">
        <v>25762</v>
      </c>
      <c r="J19" s="37">
        <v>26712</v>
      </c>
      <c r="K19" s="37">
        <v>25414</v>
      </c>
      <c r="L19" s="310">
        <v>25393</v>
      </c>
      <c r="M19" s="111">
        <v>25105</v>
      </c>
      <c r="N19" s="310">
        <v>24108</v>
      </c>
      <c r="O19" s="207">
        <v>25477</v>
      </c>
      <c r="P19" s="207">
        <v>26116</v>
      </c>
      <c r="Q19" s="205">
        <v>26607</v>
      </c>
      <c r="R19" s="205">
        <v>28901</v>
      </c>
      <c r="S19" s="205">
        <v>29420</v>
      </c>
      <c r="T19" s="205">
        <v>29077</v>
      </c>
      <c r="U19" s="205">
        <v>29105</v>
      </c>
      <c r="V19" s="205">
        <v>28435</v>
      </c>
      <c r="W19" s="246">
        <v>27491</v>
      </c>
      <c r="X19" s="278">
        <v>27460</v>
      </c>
      <c r="Y19" s="370">
        <v>25316</v>
      </c>
      <c r="Z19" s="246">
        <v>27777</v>
      </c>
      <c r="AA19" s="246">
        <v>27231</v>
      </c>
      <c r="AB19" s="246">
        <v>26655</v>
      </c>
      <c r="AC19" s="246">
        <v>28782</v>
      </c>
      <c r="AD19" s="246">
        <v>31850</v>
      </c>
      <c r="AE19" s="246">
        <v>31714</v>
      </c>
      <c r="AF19" s="246">
        <v>31929</v>
      </c>
      <c r="AG19" s="246">
        <v>31485</v>
      </c>
      <c r="AH19" s="246">
        <v>31288</v>
      </c>
      <c r="AI19" s="246">
        <v>31900</v>
      </c>
      <c r="AJ19" s="467">
        <v>32604</v>
      </c>
      <c r="AK19" s="571">
        <v>31036</v>
      </c>
      <c r="AL19" s="467">
        <v>32035</v>
      </c>
      <c r="AM19" s="530">
        <v>34549</v>
      </c>
      <c r="AN19" s="407">
        <v>31834</v>
      </c>
      <c r="AO19" s="551"/>
      <c r="AP19" s="551"/>
      <c r="AQ19" s="551"/>
      <c r="AR19" s="551"/>
      <c r="AS19" s="551"/>
      <c r="AT19" s="551"/>
      <c r="AU19" s="551"/>
      <c r="AV19" s="551"/>
      <c r="AW19" s="108">
        <f>O19-C19</f>
        <v>-699</v>
      </c>
      <c r="AX19" s="51">
        <f>P19-D19</f>
        <v>-1644</v>
      </c>
      <c r="AY19" s="51">
        <f>Q19-E19</f>
        <v>134</v>
      </c>
      <c r="AZ19" s="51">
        <f>R19-F19</f>
        <v>-122</v>
      </c>
      <c r="BA19" s="51">
        <f>S19-G19</f>
        <v>676</v>
      </c>
      <c r="BB19" s="51">
        <f>T19-H19</f>
        <v>1940</v>
      </c>
      <c r="BC19" s="51">
        <f>U19-I19</f>
        <v>3343</v>
      </c>
      <c r="BD19" s="51">
        <f>V19-J19</f>
        <v>1723</v>
      </c>
      <c r="BE19" s="51">
        <f>W19-K19</f>
        <v>2077</v>
      </c>
      <c r="BF19" s="87">
        <f>X19-L19</f>
        <v>2067</v>
      </c>
      <c r="BG19" s="51">
        <f>Y19-M19</f>
        <v>211</v>
      </c>
      <c r="BH19" s="51">
        <f>Z19-N19</f>
        <v>3669</v>
      </c>
      <c r="BI19" s="51">
        <f>AA19-O19</f>
        <v>1754</v>
      </c>
      <c r="BJ19" s="51">
        <f>AB19-P19</f>
        <v>539</v>
      </c>
      <c r="BK19" s="51">
        <f>AC19-Q19</f>
        <v>2175</v>
      </c>
      <c r="BL19" s="51">
        <f>AD19-R19</f>
        <v>2949</v>
      </c>
      <c r="BM19" s="51">
        <f>AE19-S19</f>
        <v>2294</v>
      </c>
      <c r="BN19" s="407">
        <f>AF19-T19</f>
        <v>2852</v>
      </c>
      <c r="BO19" s="306">
        <f>AG19-U19</f>
        <v>2380</v>
      </c>
      <c r="BP19" s="407">
        <f>AH19-V19</f>
        <v>2853</v>
      </c>
      <c r="BQ19" s="407">
        <f>AI19-W19</f>
        <v>4409</v>
      </c>
      <c r="BR19" s="407">
        <f>AJ19-X19</f>
        <v>5144</v>
      </c>
      <c r="BS19" s="487">
        <f>AK19-Y19</f>
        <v>5720</v>
      </c>
      <c r="BT19" s="407">
        <f>AL19-Z19</f>
        <v>4258</v>
      </c>
      <c r="BU19" s="407">
        <f>AM19-AA19</f>
        <v>7318</v>
      </c>
      <c r="BV19" s="51"/>
      <c r="BW19" s="51"/>
      <c r="BX19" s="51"/>
      <c r="BY19" s="51"/>
      <c r="BZ19" s="407"/>
      <c r="CA19" s="306"/>
      <c r="CB19" s="407"/>
      <c r="CC19" s="407"/>
      <c r="CD19" s="87"/>
    </row>
    <row r="20" spans="1:82" x14ac:dyDescent="0.25">
      <c r="A20" s="273"/>
      <c r="B20" s="86" t="str">
        <f>$B$13</f>
        <v>Small C&amp;I [3]</v>
      </c>
      <c r="C20" s="36">
        <v>4359</v>
      </c>
      <c r="D20" s="37">
        <v>4886</v>
      </c>
      <c r="E20" s="37">
        <v>4906</v>
      </c>
      <c r="F20" s="37">
        <v>4649</v>
      </c>
      <c r="G20" s="37">
        <v>4995</v>
      </c>
      <c r="H20" s="37">
        <v>4706</v>
      </c>
      <c r="I20" s="37">
        <v>4358</v>
      </c>
      <c r="J20" s="37">
        <v>4420</v>
      </c>
      <c r="K20" s="37">
        <v>4184</v>
      </c>
      <c r="L20" s="310">
        <v>3980</v>
      </c>
      <c r="M20" s="111">
        <v>4160</v>
      </c>
      <c r="N20" s="310">
        <v>4569</v>
      </c>
      <c r="O20" s="207">
        <v>5146</v>
      </c>
      <c r="P20" s="207">
        <v>6251</v>
      </c>
      <c r="Q20" s="205">
        <v>6050</v>
      </c>
      <c r="R20" s="205">
        <v>5795</v>
      </c>
      <c r="S20" s="205">
        <v>5335</v>
      </c>
      <c r="T20" s="205">
        <v>5310</v>
      </c>
      <c r="U20" s="205">
        <v>5563</v>
      </c>
      <c r="V20" s="205">
        <v>5328</v>
      </c>
      <c r="W20" s="246">
        <v>4918</v>
      </c>
      <c r="X20" s="278">
        <v>5126</v>
      </c>
      <c r="Y20" s="370">
        <v>4643</v>
      </c>
      <c r="Z20" s="246">
        <v>4891</v>
      </c>
      <c r="AA20" s="246">
        <v>4917</v>
      </c>
      <c r="AB20" s="246">
        <v>4506</v>
      </c>
      <c r="AC20" s="246">
        <v>4773</v>
      </c>
      <c r="AD20" s="246">
        <v>5059</v>
      </c>
      <c r="AE20" s="246">
        <v>4863</v>
      </c>
      <c r="AF20" s="246">
        <v>4796</v>
      </c>
      <c r="AG20" s="246">
        <v>4684</v>
      </c>
      <c r="AH20" s="246">
        <v>4536</v>
      </c>
      <c r="AI20" s="246">
        <v>4471</v>
      </c>
      <c r="AJ20" s="467">
        <v>3923</v>
      </c>
      <c r="AK20" s="571">
        <v>3718</v>
      </c>
      <c r="AL20" s="467">
        <v>3951</v>
      </c>
      <c r="AM20" s="530">
        <v>4712</v>
      </c>
      <c r="AN20" s="407">
        <v>5772</v>
      </c>
      <c r="AO20" s="551"/>
      <c r="AP20" s="551"/>
      <c r="AQ20" s="551"/>
      <c r="AR20" s="551"/>
      <c r="AS20" s="551"/>
      <c r="AT20" s="551"/>
      <c r="AU20" s="551"/>
      <c r="AV20" s="551"/>
      <c r="AW20" s="108">
        <f>O20-C20</f>
        <v>787</v>
      </c>
      <c r="AX20" s="51">
        <f>P20-D20</f>
        <v>1365</v>
      </c>
      <c r="AY20" s="51">
        <f>Q20-E20</f>
        <v>1144</v>
      </c>
      <c r="AZ20" s="51">
        <f>R20-F20</f>
        <v>1146</v>
      </c>
      <c r="BA20" s="51">
        <f>S20-G20</f>
        <v>340</v>
      </c>
      <c r="BB20" s="51">
        <f>T20-H20</f>
        <v>604</v>
      </c>
      <c r="BC20" s="51">
        <f>U20-I20</f>
        <v>1205</v>
      </c>
      <c r="BD20" s="51">
        <f>V20-J20</f>
        <v>908</v>
      </c>
      <c r="BE20" s="51">
        <f>W20-K20</f>
        <v>734</v>
      </c>
      <c r="BF20" s="87">
        <f>X20-L20</f>
        <v>1146</v>
      </c>
      <c r="BG20" s="51">
        <f>Y20-M20</f>
        <v>483</v>
      </c>
      <c r="BH20" s="51">
        <f>Z20-N20</f>
        <v>322</v>
      </c>
      <c r="BI20" s="51">
        <f>AA20-O20</f>
        <v>-229</v>
      </c>
      <c r="BJ20" s="51">
        <f>AB20-P20</f>
        <v>-1745</v>
      </c>
      <c r="BK20" s="51">
        <f>AC20-Q20</f>
        <v>-1277</v>
      </c>
      <c r="BL20" s="51">
        <f>AD20-R20</f>
        <v>-736</v>
      </c>
      <c r="BM20" s="51">
        <f>AE20-S20</f>
        <v>-472</v>
      </c>
      <c r="BN20" s="407">
        <f>AF20-T20</f>
        <v>-514</v>
      </c>
      <c r="BO20" s="306">
        <f>AG20-U20</f>
        <v>-879</v>
      </c>
      <c r="BP20" s="407">
        <f>AH20-V20</f>
        <v>-792</v>
      </c>
      <c r="BQ20" s="407">
        <f>AI20-W20</f>
        <v>-447</v>
      </c>
      <c r="BR20" s="407">
        <f>AJ20-X20</f>
        <v>-1203</v>
      </c>
      <c r="BS20" s="487">
        <f>AK20-Y20</f>
        <v>-925</v>
      </c>
      <c r="BT20" s="407">
        <f>AL20-Z20</f>
        <v>-940</v>
      </c>
      <c r="BU20" s="407">
        <f>AM20-AA20</f>
        <v>-205</v>
      </c>
      <c r="BV20" s="51"/>
      <c r="BW20" s="51"/>
      <c r="BX20" s="51"/>
      <c r="BY20" s="51"/>
      <c r="BZ20" s="407"/>
      <c r="CA20" s="306"/>
      <c r="CB20" s="407"/>
      <c r="CC20" s="407"/>
      <c r="CD20" s="87"/>
    </row>
    <row r="21" spans="1:82" x14ac:dyDescent="0.25">
      <c r="A21" s="273"/>
      <c r="B21" s="86" t="str">
        <f>$B$14</f>
        <v>Medium C&amp;I [4]</v>
      </c>
      <c r="C21" s="36">
        <v>842</v>
      </c>
      <c r="D21" s="37">
        <v>1021</v>
      </c>
      <c r="E21" s="37">
        <v>1075</v>
      </c>
      <c r="F21" s="37">
        <v>1019</v>
      </c>
      <c r="G21" s="37">
        <v>1048</v>
      </c>
      <c r="H21" s="37">
        <v>997</v>
      </c>
      <c r="I21" s="37">
        <v>847</v>
      </c>
      <c r="J21" s="37">
        <v>899</v>
      </c>
      <c r="K21" s="37">
        <v>882</v>
      </c>
      <c r="L21" s="310">
        <v>781</v>
      </c>
      <c r="M21" s="111">
        <v>872</v>
      </c>
      <c r="N21" s="310">
        <v>1068</v>
      </c>
      <c r="O21" s="207">
        <v>1167</v>
      </c>
      <c r="P21" s="207">
        <v>1530</v>
      </c>
      <c r="Q21" s="205">
        <v>1411</v>
      </c>
      <c r="R21" s="205">
        <v>1366</v>
      </c>
      <c r="S21" s="205">
        <v>1190</v>
      </c>
      <c r="T21" s="205">
        <v>1176</v>
      </c>
      <c r="U21" s="205">
        <v>1276</v>
      </c>
      <c r="V21" s="205">
        <v>1101</v>
      </c>
      <c r="W21" s="246">
        <v>1002</v>
      </c>
      <c r="X21" s="278">
        <v>1168</v>
      </c>
      <c r="Y21" s="370">
        <v>1079</v>
      </c>
      <c r="Z21" s="246">
        <v>1119</v>
      </c>
      <c r="AA21" s="246">
        <v>1209</v>
      </c>
      <c r="AB21" s="246">
        <v>947</v>
      </c>
      <c r="AC21" s="246">
        <v>995</v>
      </c>
      <c r="AD21" s="246">
        <v>1111</v>
      </c>
      <c r="AE21" s="246">
        <v>1019</v>
      </c>
      <c r="AF21" s="246">
        <v>1019</v>
      </c>
      <c r="AG21" s="246">
        <v>998</v>
      </c>
      <c r="AH21" s="246">
        <v>873</v>
      </c>
      <c r="AI21" s="246">
        <v>919</v>
      </c>
      <c r="AJ21" s="467">
        <v>717</v>
      </c>
      <c r="AK21" s="571">
        <v>702</v>
      </c>
      <c r="AL21" s="467">
        <v>803</v>
      </c>
      <c r="AM21" s="530">
        <v>909</v>
      </c>
      <c r="AN21" s="407">
        <v>1190</v>
      </c>
      <c r="AO21" s="551"/>
      <c r="AP21" s="551"/>
      <c r="AQ21" s="551"/>
      <c r="AR21" s="551"/>
      <c r="AS21" s="551"/>
      <c r="AT21" s="551"/>
      <c r="AU21" s="551"/>
      <c r="AV21" s="551"/>
      <c r="AW21" s="108">
        <f>O21-C21</f>
        <v>325</v>
      </c>
      <c r="AX21" s="51">
        <f>P21-D21</f>
        <v>509</v>
      </c>
      <c r="AY21" s="51">
        <f>Q21-E21</f>
        <v>336</v>
      </c>
      <c r="AZ21" s="51">
        <f>R21-F21</f>
        <v>347</v>
      </c>
      <c r="BA21" s="51">
        <f>S21-G21</f>
        <v>142</v>
      </c>
      <c r="BB21" s="51">
        <f>T21-H21</f>
        <v>179</v>
      </c>
      <c r="BC21" s="51">
        <f>U21-I21</f>
        <v>429</v>
      </c>
      <c r="BD21" s="51">
        <f>V21-J21</f>
        <v>202</v>
      </c>
      <c r="BE21" s="51">
        <f>W21-K21</f>
        <v>120</v>
      </c>
      <c r="BF21" s="87">
        <f>X21-L21</f>
        <v>387</v>
      </c>
      <c r="BG21" s="51">
        <f>Y21-M21</f>
        <v>207</v>
      </c>
      <c r="BH21" s="51">
        <f>Z21-N21</f>
        <v>51</v>
      </c>
      <c r="BI21" s="51">
        <f>AA21-O21</f>
        <v>42</v>
      </c>
      <c r="BJ21" s="51">
        <f>AB21-P21</f>
        <v>-583</v>
      </c>
      <c r="BK21" s="51">
        <f>AC21-Q21</f>
        <v>-416</v>
      </c>
      <c r="BL21" s="51">
        <f>AD21-R21</f>
        <v>-255</v>
      </c>
      <c r="BM21" s="51">
        <f>AE21-S21</f>
        <v>-171</v>
      </c>
      <c r="BN21" s="407">
        <f>AF21-T21</f>
        <v>-157</v>
      </c>
      <c r="BO21" s="306">
        <f>AG21-U21</f>
        <v>-278</v>
      </c>
      <c r="BP21" s="407">
        <f>AH21-V21</f>
        <v>-228</v>
      </c>
      <c r="BQ21" s="407">
        <f>AI21-W21</f>
        <v>-83</v>
      </c>
      <c r="BR21" s="407">
        <f>AJ21-X21</f>
        <v>-451</v>
      </c>
      <c r="BS21" s="487">
        <f>AK21-Y21</f>
        <v>-377</v>
      </c>
      <c r="BT21" s="407">
        <f>AL21-Z21</f>
        <v>-316</v>
      </c>
      <c r="BU21" s="407">
        <f>AM21-AA21</f>
        <v>-300</v>
      </c>
      <c r="BV21" s="51"/>
      <c r="BW21" s="51"/>
      <c r="BX21" s="51"/>
      <c r="BY21" s="51"/>
      <c r="BZ21" s="407"/>
      <c r="CA21" s="306"/>
      <c r="CB21" s="407"/>
      <c r="CC21" s="407"/>
      <c r="CD21" s="87"/>
    </row>
    <row r="22" spans="1:82" x14ac:dyDescent="0.25">
      <c r="A22" s="273"/>
      <c r="B22" s="86" t="str">
        <f>$B$15</f>
        <v>Large C&amp;I [5]</v>
      </c>
      <c r="C22" s="42">
        <v>77</v>
      </c>
      <c r="D22" s="43">
        <v>120</v>
      </c>
      <c r="E22" s="43">
        <v>106</v>
      </c>
      <c r="F22" s="43">
        <v>105</v>
      </c>
      <c r="G22" s="43">
        <v>119</v>
      </c>
      <c r="H22" s="43">
        <v>128</v>
      </c>
      <c r="I22" s="43">
        <v>118</v>
      </c>
      <c r="J22" s="43">
        <v>114</v>
      </c>
      <c r="K22" s="43">
        <v>104</v>
      </c>
      <c r="L22" s="311">
        <v>81</v>
      </c>
      <c r="M22" s="350">
        <v>103</v>
      </c>
      <c r="N22" s="311">
        <v>148</v>
      </c>
      <c r="O22" s="214">
        <v>152</v>
      </c>
      <c r="P22" s="214">
        <v>174</v>
      </c>
      <c r="Q22" s="206">
        <v>154</v>
      </c>
      <c r="R22" s="206">
        <v>180</v>
      </c>
      <c r="S22" s="206">
        <v>165</v>
      </c>
      <c r="T22" s="206">
        <v>147</v>
      </c>
      <c r="U22" s="206">
        <v>172</v>
      </c>
      <c r="V22" s="206">
        <v>134</v>
      </c>
      <c r="W22" s="247">
        <v>110</v>
      </c>
      <c r="X22" s="279">
        <v>180</v>
      </c>
      <c r="Y22" s="371">
        <v>142</v>
      </c>
      <c r="Z22" s="247">
        <v>154</v>
      </c>
      <c r="AA22" s="247">
        <v>170</v>
      </c>
      <c r="AB22" s="247">
        <v>133</v>
      </c>
      <c r="AC22" s="247">
        <v>131</v>
      </c>
      <c r="AD22" s="247">
        <v>161</v>
      </c>
      <c r="AE22" s="247">
        <v>142</v>
      </c>
      <c r="AF22" s="247">
        <v>145</v>
      </c>
      <c r="AG22" s="247">
        <v>140</v>
      </c>
      <c r="AH22" s="247">
        <v>106</v>
      </c>
      <c r="AI22" s="247">
        <v>121</v>
      </c>
      <c r="AJ22" s="468">
        <v>96</v>
      </c>
      <c r="AK22" s="572">
        <v>106</v>
      </c>
      <c r="AL22" s="468">
        <v>103</v>
      </c>
      <c r="AM22" s="530">
        <v>119</v>
      </c>
      <c r="AN22" s="408">
        <v>188</v>
      </c>
      <c r="AO22" s="551"/>
      <c r="AP22" s="551"/>
      <c r="AQ22" s="551"/>
      <c r="AR22" s="551"/>
      <c r="AS22" s="551"/>
      <c r="AT22" s="551"/>
      <c r="AU22" s="551"/>
      <c r="AV22" s="551"/>
      <c r="AW22" s="109">
        <f>O22-C22</f>
        <v>75</v>
      </c>
      <c r="AX22" s="55">
        <f>P22-D22</f>
        <v>54</v>
      </c>
      <c r="AY22" s="55">
        <f>Q22-E22</f>
        <v>48</v>
      </c>
      <c r="AZ22" s="55">
        <f>R22-F22</f>
        <v>75</v>
      </c>
      <c r="BA22" s="55">
        <f>S22-G22</f>
        <v>46</v>
      </c>
      <c r="BB22" s="55">
        <f>T22-H22</f>
        <v>19</v>
      </c>
      <c r="BC22" s="55">
        <f>U22-I22</f>
        <v>54</v>
      </c>
      <c r="BD22" s="55">
        <f>V22-J22</f>
        <v>20</v>
      </c>
      <c r="BE22" s="55">
        <f>W22-K22</f>
        <v>6</v>
      </c>
      <c r="BF22" s="88">
        <f>X22-L22</f>
        <v>99</v>
      </c>
      <c r="BG22" s="55">
        <f>Y22-M22</f>
        <v>39</v>
      </c>
      <c r="BH22" s="55">
        <f>Z22-N22</f>
        <v>6</v>
      </c>
      <c r="BI22" s="55">
        <f>AA22-O22</f>
        <v>18</v>
      </c>
      <c r="BJ22" s="55">
        <f>AB22-P22</f>
        <v>-41</v>
      </c>
      <c r="BK22" s="55">
        <f>AC22-Q22</f>
        <v>-23</v>
      </c>
      <c r="BL22" s="55">
        <f>AD22-R22</f>
        <v>-19</v>
      </c>
      <c r="BM22" s="55">
        <f>AE22-S22</f>
        <v>-23</v>
      </c>
      <c r="BN22" s="408">
        <f>AF22-T22</f>
        <v>-2</v>
      </c>
      <c r="BO22" s="307">
        <f>AG22-U22</f>
        <v>-32</v>
      </c>
      <c r="BP22" s="408">
        <f>AH22-V22</f>
        <v>-28</v>
      </c>
      <c r="BQ22" s="408">
        <f>AI22-W22</f>
        <v>11</v>
      </c>
      <c r="BR22" s="408">
        <f>AJ22-X22</f>
        <v>-84</v>
      </c>
      <c r="BS22" s="488">
        <f>AK22-Y22</f>
        <v>-36</v>
      </c>
      <c r="BT22" s="408">
        <f>AL22-Z22</f>
        <v>-51</v>
      </c>
      <c r="BU22" s="408">
        <f>AM22-AA22</f>
        <v>-51</v>
      </c>
      <c r="BV22" s="55"/>
      <c r="BW22" s="55"/>
      <c r="BX22" s="55"/>
      <c r="BY22" s="55"/>
      <c r="BZ22" s="408"/>
      <c r="CA22" s="307"/>
      <c r="CB22" s="408"/>
      <c r="CC22" s="408"/>
      <c r="CD22" s="88"/>
    </row>
    <row r="23" spans="1:82" x14ac:dyDescent="0.25">
      <c r="B23" s="86" t="str">
        <f>$B$16</f>
        <v>Total</v>
      </c>
      <c r="C23" s="38">
        <f>SUM(C18:C22)</f>
        <v>93132</v>
      </c>
      <c r="D23" s="39">
        <f>SUM(D18:D22)</f>
        <v>102489</v>
      </c>
      <c r="E23" s="39">
        <f t="shared" ref="E23:BE23" si="16">SUM(E18:E22)</f>
        <v>95303</v>
      </c>
      <c r="F23" s="39">
        <f t="shared" si="16"/>
        <v>100184</v>
      </c>
      <c r="G23" s="39">
        <f t="shared" si="16"/>
        <v>102006</v>
      </c>
      <c r="H23" s="39">
        <f t="shared" si="16"/>
        <v>96251</v>
      </c>
      <c r="I23" s="39">
        <f t="shared" si="16"/>
        <v>90658</v>
      </c>
      <c r="J23" s="39">
        <f t="shared" si="16"/>
        <v>92233</v>
      </c>
      <c r="K23" s="39">
        <f t="shared" si="16"/>
        <v>85139</v>
      </c>
      <c r="L23" s="312">
        <f t="shared" si="16"/>
        <v>84833</v>
      </c>
      <c r="M23" s="111">
        <f t="shared" si="16"/>
        <v>87292</v>
      </c>
      <c r="N23" s="310">
        <f t="shared" si="16"/>
        <v>86951</v>
      </c>
      <c r="O23" s="207">
        <f t="shared" si="16"/>
        <v>99142</v>
      </c>
      <c r="P23" s="207">
        <f t="shared" si="16"/>
        <v>99070</v>
      </c>
      <c r="Q23" s="207">
        <f t="shared" si="16"/>
        <v>95784</v>
      </c>
      <c r="R23" s="207">
        <f t="shared" si="16"/>
        <v>102160</v>
      </c>
      <c r="S23" s="207">
        <f t="shared" si="16"/>
        <v>95300</v>
      </c>
      <c r="T23" s="207">
        <f t="shared" si="16"/>
        <v>95149</v>
      </c>
      <c r="U23" s="207">
        <f t="shared" si="16"/>
        <v>99313</v>
      </c>
      <c r="V23" s="207">
        <f t="shared" si="16"/>
        <v>95497</v>
      </c>
      <c r="W23" s="207">
        <f t="shared" si="16"/>
        <v>90253</v>
      </c>
      <c r="X23" s="282">
        <f t="shared" ref="X23" si="17">SUM(X18:X22)</f>
        <v>94937</v>
      </c>
      <c r="Y23" s="39">
        <f t="shared" ref="Y23:AE23" si="18">SUM(Y18:Y22)</f>
        <v>84007</v>
      </c>
      <c r="Z23" s="246">
        <f t="shared" si="18"/>
        <v>91617</v>
      </c>
      <c r="AA23" s="207">
        <f t="shared" si="18"/>
        <v>97239</v>
      </c>
      <c r="AB23" s="207">
        <f t="shared" si="18"/>
        <v>90103</v>
      </c>
      <c r="AC23" s="207">
        <f t="shared" si="18"/>
        <v>94642</v>
      </c>
      <c r="AD23" s="207">
        <f t="shared" si="18"/>
        <v>100548</v>
      </c>
      <c r="AE23" s="207">
        <f t="shared" si="18"/>
        <v>98199</v>
      </c>
      <c r="AF23" s="207">
        <f t="shared" ref="AF23" si="19">SUM(AF18:AF22)</f>
        <v>100046</v>
      </c>
      <c r="AG23" s="207">
        <v>97470</v>
      </c>
      <c r="AH23" s="207">
        <f t="shared" ref="AH23" si="20">SUM(AH18:AH22)</f>
        <v>95028</v>
      </c>
      <c r="AI23" s="207">
        <f>SUM(AI18:AI22)</f>
        <v>94070</v>
      </c>
      <c r="AJ23" s="470">
        <v>90948</v>
      </c>
      <c r="AK23" s="573">
        <f>SUM(AK18:AK22)</f>
        <v>86113</v>
      </c>
      <c r="AL23" s="470">
        <f>SUM(AL18:AL22)</f>
        <v>91715</v>
      </c>
      <c r="AM23" s="530">
        <f>SUM(AM18:AM22)</f>
        <v>101295</v>
      </c>
      <c r="AN23" s="312">
        <v>101448</v>
      </c>
      <c r="AO23" s="551"/>
      <c r="AP23" s="551"/>
      <c r="AQ23" s="551"/>
      <c r="AR23" s="551"/>
      <c r="AS23" s="551"/>
      <c r="AT23" s="551"/>
      <c r="AU23" s="551"/>
      <c r="AV23" s="551"/>
      <c r="AW23" s="111">
        <f t="shared" si="16"/>
        <v>6010</v>
      </c>
      <c r="AX23" s="39">
        <f t="shared" si="16"/>
        <v>-3419</v>
      </c>
      <c r="AY23" s="39">
        <f t="shared" si="16"/>
        <v>481</v>
      </c>
      <c r="AZ23" s="39">
        <f t="shared" si="16"/>
        <v>1976</v>
      </c>
      <c r="BA23" s="39">
        <f t="shared" si="16"/>
        <v>-6706</v>
      </c>
      <c r="BB23" s="39">
        <f t="shared" si="16"/>
        <v>-1102</v>
      </c>
      <c r="BC23" s="39">
        <f t="shared" si="16"/>
        <v>8655</v>
      </c>
      <c r="BD23" s="39">
        <f t="shared" si="16"/>
        <v>3264</v>
      </c>
      <c r="BE23" s="39">
        <f t="shared" si="16"/>
        <v>5114</v>
      </c>
      <c r="BF23" s="250">
        <f t="shared" ref="BF23:BG23" si="21">SUM(BF18:BF22)</f>
        <v>10104</v>
      </c>
      <c r="BG23" s="39">
        <f t="shared" si="21"/>
        <v>-3285</v>
      </c>
      <c r="BH23" s="39">
        <f t="shared" ref="BH23:BI23" si="22">SUM(BH18:BH22)</f>
        <v>4666</v>
      </c>
      <c r="BI23" s="39">
        <f t="shared" si="22"/>
        <v>-1903</v>
      </c>
      <c r="BJ23" s="39">
        <f t="shared" ref="BJ23:BK23" si="23">SUM(BJ18:BJ22)</f>
        <v>-8967</v>
      </c>
      <c r="BK23" s="39">
        <f t="shared" si="23"/>
        <v>-1142</v>
      </c>
      <c r="BL23" s="39">
        <f t="shared" ref="BL23:BM23" si="24">SUM(BL18:BL22)</f>
        <v>-1612</v>
      </c>
      <c r="BM23" s="39">
        <f t="shared" si="24"/>
        <v>2899</v>
      </c>
      <c r="BN23" s="312">
        <f t="shared" ref="BN23:BO23" si="25">SUM(BN18:BN22)</f>
        <v>4897</v>
      </c>
      <c r="BO23" s="310">
        <f t="shared" si="25"/>
        <v>-1843</v>
      </c>
      <c r="BP23" s="312">
        <f t="shared" ref="BP23:BQ23" si="26">SUM(BP18:BP22)</f>
        <v>-469</v>
      </c>
      <c r="BQ23" s="312">
        <f t="shared" si="26"/>
        <v>3817</v>
      </c>
      <c r="BR23" s="312">
        <f t="shared" ref="BR23:BS23" si="27">SUM(BR18:BR22)</f>
        <v>-3989</v>
      </c>
      <c r="BS23" s="486">
        <f t="shared" si="27"/>
        <v>2106</v>
      </c>
      <c r="BT23" s="312">
        <f t="shared" ref="BT23:BU23" si="28">SUM(BT18:BT22)</f>
        <v>98</v>
      </c>
      <c r="BU23" s="312">
        <f t="shared" si="28"/>
        <v>4056</v>
      </c>
      <c r="BV23" s="39"/>
      <c r="BW23" s="39"/>
      <c r="BX23" s="39"/>
      <c r="BY23" s="39"/>
      <c r="BZ23" s="312"/>
      <c r="CA23" s="310"/>
      <c r="CB23" s="312"/>
      <c r="CC23" s="312"/>
      <c r="CD23" s="250"/>
    </row>
    <row r="24" spans="1:82" x14ac:dyDescent="0.25">
      <c r="A24" s="273">
        <f>+A17+1</f>
        <v>3</v>
      </c>
      <c r="B24" s="92" t="s">
        <v>17</v>
      </c>
      <c r="C24" s="36"/>
      <c r="D24" s="37"/>
      <c r="E24" s="37"/>
      <c r="F24" s="37"/>
      <c r="G24" s="37"/>
      <c r="H24" s="37"/>
      <c r="I24" s="37"/>
      <c r="J24" s="37"/>
      <c r="K24" s="37"/>
      <c r="L24" s="310"/>
      <c r="M24" s="111"/>
      <c r="N24" s="310"/>
      <c r="O24" s="207"/>
      <c r="P24" s="207"/>
      <c r="Q24" s="205"/>
      <c r="R24" s="205"/>
      <c r="S24" s="205"/>
      <c r="T24" s="205"/>
      <c r="U24" s="205"/>
      <c r="V24" s="205"/>
      <c r="W24" s="207"/>
      <c r="X24" s="282"/>
      <c r="Y24" s="373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470"/>
      <c r="AK24" s="573"/>
      <c r="AL24" s="470"/>
      <c r="AM24" s="533"/>
      <c r="AN24" s="312"/>
      <c r="AO24" s="552"/>
      <c r="AP24" s="552"/>
      <c r="AQ24" s="552"/>
      <c r="AR24" s="552"/>
      <c r="AS24" s="552"/>
      <c r="AT24" s="552"/>
      <c r="AU24" s="552"/>
      <c r="AV24" s="552"/>
      <c r="AW24" s="111"/>
      <c r="AX24" s="53"/>
      <c r="AY24" s="54"/>
      <c r="AZ24" s="54"/>
      <c r="BA24" s="54"/>
      <c r="BB24" s="54"/>
      <c r="BC24" s="54"/>
      <c r="BD24" s="54"/>
      <c r="BE24" s="54"/>
      <c r="BF24" s="93"/>
      <c r="BG24" s="53"/>
      <c r="BH24" s="53"/>
      <c r="BI24" s="54"/>
      <c r="BJ24" s="54"/>
      <c r="BK24" s="54"/>
      <c r="BL24" s="54"/>
      <c r="BM24" s="54"/>
      <c r="BN24" s="410"/>
      <c r="BO24" s="410"/>
      <c r="BP24" s="440"/>
      <c r="BQ24" s="440"/>
      <c r="BR24" s="440"/>
      <c r="BS24" s="491"/>
      <c r="BT24" s="440"/>
      <c r="BU24" s="440"/>
      <c r="BV24" s="54"/>
      <c r="BW24" s="54"/>
      <c r="BX24" s="54"/>
      <c r="BY24" s="54"/>
      <c r="BZ24" s="410"/>
      <c r="CA24" s="410"/>
      <c r="CB24" s="440"/>
      <c r="CC24" s="440"/>
      <c r="CD24" s="517"/>
    </row>
    <row r="25" spans="1:82" x14ac:dyDescent="0.25">
      <c r="B25" s="86" t="str">
        <f>$B$11</f>
        <v>Residential [1]</v>
      </c>
      <c r="C25" s="36">
        <v>31926</v>
      </c>
      <c r="D25" s="37">
        <v>34841</v>
      </c>
      <c r="E25" s="37">
        <v>23344</v>
      </c>
      <c r="F25" s="37">
        <v>26723</v>
      </c>
      <c r="G25" s="37">
        <v>28709</v>
      </c>
      <c r="H25" s="37">
        <v>23531</v>
      </c>
      <c r="I25" s="37">
        <v>22018</v>
      </c>
      <c r="J25" s="37">
        <v>25961</v>
      </c>
      <c r="K25" s="37">
        <v>22283</v>
      </c>
      <c r="L25" s="310">
        <v>26948</v>
      </c>
      <c r="M25" s="111">
        <v>28541</v>
      </c>
      <c r="N25" s="310">
        <v>28722</v>
      </c>
      <c r="O25" s="207">
        <v>34917</v>
      </c>
      <c r="P25" s="207">
        <v>26184</v>
      </c>
      <c r="Q25" s="205">
        <v>22226</v>
      </c>
      <c r="R25" s="205">
        <v>26136</v>
      </c>
      <c r="S25" s="205">
        <v>18438</v>
      </c>
      <c r="T25" s="205">
        <v>18562</v>
      </c>
      <c r="U25" s="205">
        <v>24119</v>
      </c>
      <c r="V25" s="205">
        <v>21653</v>
      </c>
      <c r="W25" s="246">
        <v>20450</v>
      </c>
      <c r="X25" s="278">
        <v>25420</v>
      </c>
      <c r="Y25" s="370">
        <v>19503</v>
      </c>
      <c r="Z25" s="246">
        <v>26243</v>
      </c>
      <c r="AA25" s="246">
        <v>29467</v>
      </c>
      <c r="AB25" s="246">
        <v>20657</v>
      </c>
      <c r="AC25" s="246">
        <v>20509</v>
      </c>
      <c r="AD25" s="246">
        <v>23145</v>
      </c>
      <c r="AE25" s="246">
        <v>19226</v>
      </c>
      <c r="AF25" s="246">
        <v>21961</v>
      </c>
      <c r="AG25" s="246">
        <v>20189</v>
      </c>
      <c r="AH25" s="246">
        <v>20754</v>
      </c>
      <c r="AI25" s="246">
        <v>23271</v>
      </c>
      <c r="AJ25" s="467">
        <v>21872</v>
      </c>
      <c r="AK25" s="571">
        <v>19828</v>
      </c>
      <c r="AL25" s="467">
        <v>24537</v>
      </c>
      <c r="AM25" s="534">
        <v>27559</v>
      </c>
      <c r="AN25" s="407">
        <v>24084</v>
      </c>
      <c r="AO25" s="553"/>
      <c r="AP25" s="553"/>
      <c r="AQ25" s="553"/>
      <c r="AR25" s="553"/>
      <c r="AS25" s="553"/>
      <c r="AT25" s="553"/>
      <c r="AU25" s="553"/>
      <c r="AV25" s="553"/>
      <c r="AW25" s="108">
        <f>O25-C25</f>
        <v>2991</v>
      </c>
      <c r="AX25" s="51">
        <f>P25-D25</f>
        <v>-8657</v>
      </c>
      <c r="AY25" s="51">
        <f>Q25-E25</f>
        <v>-1118</v>
      </c>
      <c r="AZ25" s="51">
        <f>R25-F25</f>
        <v>-587</v>
      </c>
      <c r="BA25" s="51">
        <f>S25-G25</f>
        <v>-10271</v>
      </c>
      <c r="BB25" s="51">
        <f>T25-H25</f>
        <v>-4969</v>
      </c>
      <c r="BC25" s="51">
        <f>U25-I25</f>
        <v>2101</v>
      </c>
      <c r="BD25" s="51">
        <f>V25-J25</f>
        <v>-4308</v>
      </c>
      <c r="BE25" s="51">
        <f>W25-K25</f>
        <v>-1833</v>
      </c>
      <c r="BF25" s="87">
        <f>X25-L25</f>
        <v>-1528</v>
      </c>
      <c r="BG25" s="51">
        <f>Y25-M25</f>
        <v>-9038</v>
      </c>
      <c r="BH25" s="51">
        <f>Z25-N25</f>
        <v>-2479</v>
      </c>
      <c r="BI25" s="51">
        <f>AA25-O25</f>
        <v>-5450</v>
      </c>
      <c r="BJ25" s="51">
        <f>AB25-P25</f>
        <v>-5527</v>
      </c>
      <c r="BK25" s="51">
        <f>AC25-Q25</f>
        <v>-1717</v>
      </c>
      <c r="BL25" s="51">
        <f>AD25-R25</f>
        <v>-2991</v>
      </c>
      <c r="BM25" s="51">
        <f>AE25-S25</f>
        <v>788</v>
      </c>
      <c r="BN25" s="407">
        <f>AF25-T25</f>
        <v>3399</v>
      </c>
      <c r="BO25" s="306">
        <f>AG25-U25</f>
        <v>-3930</v>
      </c>
      <c r="BP25" s="407">
        <f>AH25-V25</f>
        <v>-899</v>
      </c>
      <c r="BQ25" s="407">
        <f>AI25-W25</f>
        <v>2821</v>
      </c>
      <c r="BR25" s="407">
        <f>AJ25-X25</f>
        <v>-3548</v>
      </c>
      <c r="BS25" s="487">
        <f>AK25-Y25</f>
        <v>325</v>
      </c>
      <c r="BT25" s="407">
        <f>AL25-Z25</f>
        <v>-1706</v>
      </c>
      <c r="BU25" s="407">
        <f>AM25-AA25</f>
        <v>-1908</v>
      </c>
      <c r="BV25" s="51"/>
      <c r="BW25" s="51"/>
      <c r="BX25" s="51"/>
      <c r="BY25" s="51"/>
      <c r="BZ25" s="407"/>
      <c r="CA25" s="306"/>
      <c r="CB25" s="407"/>
      <c r="CC25" s="407"/>
      <c r="CD25" s="87"/>
    </row>
    <row r="26" spans="1:82" x14ac:dyDescent="0.25">
      <c r="B26" s="86" t="str">
        <f>$B$12</f>
        <v>Low Income Residential [2]</v>
      </c>
      <c r="C26" s="36">
        <v>8302</v>
      </c>
      <c r="D26" s="37">
        <v>8723</v>
      </c>
      <c r="E26" s="37">
        <v>6396</v>
      </c>
      <c r="F26" s="37">
        <v>9288</v>
      </c>
      <c r="G26" s="37">
        <v>5251</v>
      </c>
      <c r="H26" s="37">
        <v>3601</v>
      </c>
      <c r="I26" s="37">
        <v>3774</v>
      </c>
      <c r="J26" s="37">
        <v>4952</v>
      </c>
      <c r="K26" s="37">
        <v>4374</v>
      </c>
      <c r="L26" s="310">
        <v>6193</v>
      </c>
      <c r="M26" s="111">
        <v>6580</v>
      </c>
      <c r="N26" s="310">
        <v>7338</v>
      </c>
      <c r="O26" s="207">
        <v>9495</v>
      </c>
      <c r="P26" s="207">
        <v>8405</v>
      </c>
      <c r="Q26" s="205">
        <v>7130</v>
      </c>
      <c r="R26" s="205">
        <v>8529</v>
      </c>
      <c r="S26" s="205">
        <v>4122</v>
      </c>
      <c r="T26" s="205">
        <v>3971</v>
      </c>
      <c r="U26" s="205">
        <v>4165</v>
      </c>
      <c r="V26" s="205">
        <v>3889</v>
      </c>
      <c r="W26" s="246">
        <v>8775</v>
      </c>
      <c r="X26" s="278">
        <v>6223</v>
      </c>
      <c r="Y26" s="370">
        <v>6785</v>
      </c>
      <c r="Z26" s="246">
        <v>9070</v>
      </c>
      <c r="AA26" s="246">
        <v>10355</v>
      </c>
      <c r="AB26" s="246">
        <v>8741</v>
      </c>
      <c r="AC26" s="246">
        <v>8280</v>
      </c>
      <c r="AD26" s="246">
        <v>8821</v>
      </c>
      <c r="AE26" s="246">
        <v>5089</v>
      </c>
      <c r="AF26" s="246">
        <v>4655</v>
      </c>
      <c r="AG26" s="246">
        <v>4079</v>
      </c>
      <c r="AH26" s="246">
        <v>4253</v>
      </c>
      <c r="AI26" s="246">
        <v>7291</v>
      </c>
      <c r="AJ26" s="467">
        <v>9097</v>
      </c>
      <c r="AK26" s="571">
        <v>7187</v>
      </c>
      <c r="AL26" s="467">
        <v>8493</v>
      </c>
      <c r="AM26" s="534">
        <v>9817</v>
      </c>
      <c r="AN26" s="407">
        <v>9682</v>
      </c>
      <c r="AO26" s="553"/>
      <c r="AP26" s="553"/>
      <c r="AQ26" s="553"/>
      <c r="AR26" s="553"/>
      <c r="AS26" s="553"/>
      <c r="AT26" s="553"/>
      <c r="AU26" s="553"/>
      <c r="AV26" s="553"/>
      <c r="AW26" s="108">
        <f>O26-C26</f>
        <v>1193</v>
      </c>
      <c r="AX26" s="51">
        <f>P26-D26</f>
        <v>-318</v>
      </c>
      <c r="AY26" s="51">
        <f>Q26-E26</f>
        <v>734</v>
      </c>
      <c r="AZ26" s="51">
        <f>R26-F26</f>
        <v>-759</v>
      </c>
      <c r="BA26" s="51">
        <f>S26-G26</f>
        <v>-1129</v>
      </c>
      <c r="BB26" s="51">
        <f>T26-H26</f>
        <v>370</v>
      </c>
      <c r="BC26" s="51">
        <f>U26-I26</f>
        <v>391</v>
      </c>
      <c r="BD26" s="51">
        <f>V26-J26</f>
        <v>-1063</v>
      </c>
      <c r="BE26" s="51">
        <f>W26-K26</f>
        <v>4401</v>
      </c>
      <c r="BF26" s="87">
        <f>X26-L26</f>
        <v>30</v>
      </c>
      <c r="BG26" s="51">
        <f>Y26-M26</f>
        <v>205</v>
      </c>
      <c r="BH26" s="51">
        <f>Z26-N26</f>
        <v>1732</v>
      </c>
      <c r="BI26" s="51">
        <f>AA26-O26</f>
        <v>860</v>
      </c>
      <c r="BJ26" s="51">
        <f>AB26-P26</f>
        <v>336</v>
      </c>
      <c r="BK26" s="51">
        <f>AC26-Q26</f>
        <v>1150</v>
      </c>
      <c r="BL26" s="51">
        <f>AD26-R26</f>
        <v>292</v>
      </c>
      <c r="BM26" s="51">
        <f>AE26-S26</f>
        <v>967</v>
      </c>
      <c r="BN26" s="407">
        <f>AF26-T26</f>
        <v>684</v>
      </c>
      <c r="BO26" s="306">
        <f>AG26-U26</f>
        <v>-86</v>
      </c>
      <c r="BP26" s="407">
        <f>AH26-V26</f>
        <v>364</v>
      </c>
      <c r="BQ26" s="407">
        <f>AI26-W26</f>
        <v>-1484</v>
      </c>
      <c r="BR26" s="407">
        <f>AJ26-X26</f>
        <v>2874</v>
      </c>
      <c r="BS26" s="487">
        <f>AK26-Y26</f>
        <v>402</v>
      </c>
      <c r="BT26" s="407">
        <f>AL26-Z26</f>
        <v>-577</v>
      </c>
      <c r="BU26" s="407">
        <f>AM26-AA26</f>
        <v>-538</v>
      </c>
      <c r="BV26" s="51"/>
      <c r="BW26" s="51"/>
      <c r="BX26" s="51"/>
      <c r="BY26" s="51"/>
      <c r="BZ26" s="407"/>
      <c r="CA26" s="306"/>
      <c r="CB26" s="407"/>
      <c r="CC26" s="407"/>
      <c r="CD26" s="87"/>
    </row>
    <row r="27" spans="1:82" x14ac:dyDescent="0.25">
      <c r="B27" s="86" t="str">
        <f>$B$13</f>
        <v>Small C&amp;I [3]</v>
      </c>
      <c r="C27" s="36">
        <v>2561</v>
      </c>
      <c r="D27" s="37">
        <v>2835</v>
      </c>
      <c r="E27" s="37">
        <v>2515</v>
      </c>
      <c r="F27" s="37">
        <v>2079</v>
      </c>
      <c r="G27" s="37">
        <v>2311</v>
      </c>
      <c r="H27" s="37">
        <v>1801</v>
      </c>
      <c r="I27" s="37">
        <v>1524</v>
      </c>
      <c r="J27" s="37">
        <v>1777</v>
      </c>
      <c r="K27" s="37">
        <v>1839</v>
      </c>
      <c r="L27" s="310">
        <v>2202</v>
      </c>
      <c r="M27" s="111">
        <v>2481</v>
      </c>
      <c r="N27" s="310">
        <v>2748</v>
      </c>
      <c r="O27" s="207">
        <v>3154</v>
      </c>
      <c r="P27" s="207">
        <v>3099</v>
      </c>
      <c r="Q27" s="205">
        <v>2302</v>
      </c>
      <c r="R27" s="205">
        <v>2174</v>
      </c>
      <c r="S27" s="205">
        <v>1525</v>
      </c>
      <c r="T27" s="205">
        <v>1439</v>
      </c>
      <c r="U27" s="205">
        <v>1869</v>
      </c>
      <c r="V27" s="205">
        <v>1781</v>
      </c>
      <c r="W27" s="246">
        <v>1767</v>
      </c>
      <c r="X27" s="278">
        <v>2378</v>
      </c>
      <c r="Y27" s="370">
        <v>2107</v>
      </c>
      <c r="Z27" s="246">
        <v>2608</v>
      </c>
      <c r="AA27" s="246">
        <v>2571</v>
      </c>
      <c r="AB27" s="246">
        <v>1950</v>
      </c>
      <c r="AC27" s="246">
        <v>1818</v>
      </c>
      <c r="AD27" s="246">
        <v>1907</v>
      </c>
      <c r="AE27" s="246">
        <v>1591</v>
      </c>
      <c r="AF27" s="246">
        <v>1969</v>
      </c>
      <c r="AG27" s="246">
        <v>1731</v>
      </c>
      <c r="AH27" s="246">
        <v>1712</v>
      </c>
      <c r="AI27" s="246">
        <v>2038</v>
      </c>
      <c r="AJ27" s="467">
        <v>1910</v>
      </c>
      <c r="AK27" s="571">
        <v>2024</v>
      </c>
      <c r="AL27" s="467">
        <v>2419</v>
      </c>
      <c r="AM27" s="534">
        <v>2668</v>
      </c>
      <c r="AN27" s="407">
        <v>3673</v>
      </c>
      <c r="AO27" s="553"/>
      <c r="AP27" s="553"/>
      <c r="AQ27" s="553"/>
      <c r="AR27" s="553"/>
      <c r="AS27" s="553"/>
      <c r="AT27" s="553"/>
      <c r="AU27" s="553"/>
      <c r="AV27" s="553"/>
      <c r="AW27" s="108">
        <f>O27-C27</f>
        <v>593</v>
      </c>
      <c r="AX27" s="51">
        <f>P27-D27</f>
        <v>264</v>
      </c>
      <c r="AY27" s="51">
        <f>Q27-E27</f>
        <v>-213</v>
      </c>
      <c r="AZ27" s="51">
        <f>R27-F27</f>
        <v>95</v>
      </c>
      <c r="BA27" s="51">
        <f>S27-G27</f>
        <v>-786</v>
      </c>
      <c r="BB27" s="51">
        <f>T27-H27</f>
        <v>-362</v>
      </c>
      <c r="BC27" s="51">
        <f>U27-I27</f>
        <v>345</v>
      </c>
      <c r="BD27" s="51">
        <f>V27-J27</f>
        <v>4</v>
      </c>
      <c r="BE27" s="51">
        <f>W27-K27</f>
        <v>-72</v>
      </c>
      <c r="BF27" s="87">
        <f>X27-L27</f>
        <v>176</v>
      </c>
      <c r="BG27" s="51">
        <f>Y27-M27</f>
        <v>-374</v>
      </c>
      <c r="BH27" s="51">
        <f>Z27-N27</f>
        <v>-140</v>
      </c>
      <c r="BI27" s="51">
        <f>AA27-O27</f>
        <v>-583</v>
      </c>
      <c r="BJ27" s="51">
        <f>AB27-P27</f>
        <v>-1149</v>
      </c>
      <c r="BK27" s="51">
        <f>AC27-Q27</f>
        <v>-484</v>
      </c>
      <c r="BL27" s="51">
        <f>AD27-R27</f>
        <v>-267</v>
      </c>
      <c r="BM27" s="51">
        <f>AE27-S27</f>
        <v>66</v>
      </c>
      <c r="BN27" s="407">
        <f>AF27-T27</f>
        <v>530</v>
      </c>
      <c r="BO27" s="306">
        <f>AG27-U27</f>
        <v>-138</v>
      </c>
      <c r="BP27" s="407">
        <f>AH27-V27</f>
        <v>-69</v>
      </c>
      <c r="BQ27" s="407">
        <f>AI27-W27</f>
        <v>271</v>
      </c>
      <c r="BR27" s="407">
        <f>AJ27-X27</f>
        <v>-468</v>
      </c>
      <c r="BS27" s="487">
        <f>AK27-Y27</f>
        <v>-83</v>
      </c>
      <c r="BT27" s="407">
        <f>AL27-Z27</f>
        <v>-189</v>
      </c>
      <c r="BU27" s="407">
        <f>AM27-AA27</f>
        <v>97</v>
      </c>
      <c r="BV27" s="51"/>
      <c r="BW27" s="51"/>
      <c r="BX27" s="51"/>
      <c r="BY27" s="51"/>
      <c r="BZ27" s="407"/>
      <c r="CA27" s="306"/>
      <c r="CB27" s="407"/>
      <c r="CC27" s="407"/>
      <c r="CD27" s="87"/>
    </row>
    <row r="28" spans="1:82" x14ac:dyDescent="0.25">
      <c r="B28" s="86" t="str">
        <f>$B$14</f>
        <v>Medium C&amp;I [4]</v>
      </c>
      <c r="C28" s="36">
        <v>565</v>
      </c>
      <c r="D28" s="37">
        <v>696</v>
      </c>
      <c r="E28" s="37">
        <v>640</v>
      </c>
      <c r="F28" s="37">
        <v>569</v>
      </c>
      <c r="G28" s="37">
        <v>564</v>
      </c>
      <c r="H28" s="37">
        <v>496</v>
      </c>
      <c r="I28" s="37">
        <v>356</v>
      </c>
      <c r="J28" s="37">
        <v>463</v>
      </c>
      <c r="K28" s="37">
        <v>477</v>
      </c>
      <c r="L28" s="310">
        <v>519</v>
      </c>
      <c r="M28" s="111">
        <v>594</v>
      </c>
      <c r="N28" s="310">
        <v>760</v>
      </c>
      <c r="O28" s="207">
        <v>831</v>
      </c>
      <c r="P28" s="207">
        <v>901</v>
      </c>
      <c r="Q28" s="205">
        <v>687</v>
      </c>
      <c r="R28" s="205">
        <v>611</v>
      </c>
      <c r="S28" s="205">
        <v>421</v>
      </c>
      <c r="T28" s="205">
        <v>425</v>
      </c>
      <c r="U28" s="205">
        <v>564</v>
      </c>
      <c r="V28" s="205">
        <v>460</v>
      </c>
      <c r="W28" s="246">
        <v>455</v>
      </c>
      <c r="X28" s="278">
        <v>685</v>
      </c>
      <c r="Y28" s="370">
        <v>606</v>
      </c>
      <c r="Z28" s="246">
        <v>657</v>
      </c>
      <c r="AA28" s="246">
        <v>709</v>
      </c>
      <c r="AB28" s="246">
        <v>483</v>
      </c>
      <c r="AC28" s="246">
        <v>500</v>
      </c>
      <c r="AD28" s="246">
        <v>547</v>
      </c>
      <c r="AE28" s="246">
        <v>430</v>
      </c>
      <c r="AF28" s="246">
        <v>495</v>
      </c>
      <c r="AG28" s="246">
        <v>465</v>
      </c>
      <c r="AH28" s="246">
        <v>436</v>
      </c>
      <c r="AI28" s="246">
        <v>555</v>
      </c>
      <c r="AJ28" s="467">
        <v>459</v>
      </c>
      <c r="AK28" s="571">
        <v>451</v>
      </c>
      <c r="AL28" s="467">
        <v>576</v>
      </c>
      <c r="AM28" s="534">
        <v>614</v>
      </c>
      <c r="AN28" s="407">
        <v>858</v>
      </c>
      <c r="AO28" s="553"/>
      <c r="AP28" s="553"/>
      <c r="AQ28" s="553"/>
      <c r="AR28" s="553"/>
      <c r="AS28" s="553"/>
      <c r="AT28" s="553"/>
      <c r="AU28" s="553"/>
      <c r="AV28" s="553"/>
      <c r="AW28" s="108">
        <f>O28-C28</f>
        <v>266</v>
      </c>
      <c r="AX28" s="51">
        <f>P28-D28</f>
        <v>205</v>
      </c>
      <c r="AY28" s="51">
        <f>Q28-E28</f>
        <v>47</v>
      </c>
      <c r="AZ28" s="51">
        <f>R28-F28</f>
        <v>42</v>
      </c>
      <c r="BA28" s="51">
        <f>S28-G28</f>
        <v>-143</v>
      </c>
      <c r="BB28" s="51">
        <f>T28-H28</f>
        <v>-71</v>
      </c>
      <c r="BC28" s="51">
        <f>U28-I28</f>
        <v>208</v>
      </c>
      <c r="BD28" s="51">
        <f>V28-J28</f>
        <v>-3</v>
      </c>
      <c r="BE28" s="51">
        <f>W28-K28</f>
        <v>-22</v>
      </c>
      <c r="BF28" s="87">
        <f>X28-L28</f>
        <v>166</v>
      </c>
      <c r="BG28" s="51">
        <f>Y28-M28</f>
        <v>12</v>
      </c>
      <c r="BH28" s="51">
        <f>Z28-N28</f>
        <v>-103</v>
      </c>
      <c r="BI28" s="51">
        <f>AA28-O28</f>
        <v>-122</v>
      </c>
      <c r="BJ28" s="51">
        <f>AB28-P28</f>
        <v>-418</v>
      </c>
      <c r="BK28" s="51">
        <f>AC28-Q28</f>
        <v>-187</v>
      </c>
      <c r="BL28" s="51">
        <f>AD28-R28</f>
        <v>-64</v>
      </c>
      <c r="BM28" s="51">
        <f>AE28-S28</f>
        <v>9</v>
      </c>
      <c r="BN28" s="407">
        <f>AF28-T28</f>
        <v>70</v>
      </c>
      <c r="BO28" s="306">
        <f>AG28-U28</f>
        <v>-99</v>
      </c>
      <c r="BP28" s="407">
        <f>AH28-V28</f>
        <v>-24</v>
      </c>
      <c r="BQ28" s="407">
        <f>AI28-W28</f>
        <v>100</v>
      </c>
      <c r="BR28" s="407">
        <f>AJ28-X28</f>
        <v>-226</v>
      </c>
      <c r="BS28" s="487">
        <f>AK28-Y28</f>
        <v>-155</v>
      </c>
      <c r="BT28" s="407">
        <f>AL28-Z28</f>
        <v>-81</v>
      </c>
      <c r="BU28" s="407">
        <f>AM28-AA28</f>
        <v>-95</v>
      </c>
      <c r="BV28" s="51"/>
      <c r="BW28" s="51"/>
      <c r="BX28" s="51"/>
      <c r="BY28" s="51"/>
      <c r="BZ28" s="407"/>
      <c r="CA28" s="306"/>
      <c r="CB28" s="407"/>
      <c r="CC28" s="407"/>
      <c r="CD28" s="87"/>
    </row>
    <row r="29" spans="1:82" x14ac:dyDescent="0.25">
      <c r="B29" s="86" t="str">
        <f>$B$15</f>
        <v>Large C&amp;I [5]</v>
      </c>
      <c r="C29" s="42">
        <v>47</v>
      </c>
      <c r="D29" s="43">
        <v>79</v>
      </c>
      <c r="E29" s="43">
        <v>63</v>
      </c>
      <c r="F29" s="43">
        <v>63</v>
      </c>
      <c r="G29" s="43">
        <v>81</v>
      </c>
      <c r="H29" s="43">
        <v>74</v>
      </c>
      <c r="I29" s="43">
        <v>63</v>
      </c>
      <c r="J29" s="43">
        <v>70</v>
      </c>
      <c r="K29" s="43">
        <v>60</v>
      </c>
      <c r="L29" s="311">
        <v>54</v>
      </c>
      <c r="M29" s="350">
        <v>79</v>
      </c>
      <c r="N29" s="311">
        <v>114</v>
      </c>
      <c r="O29" s="214">
        <v>106</v>
      </c>
      <c r="P29" s="214">
        <v>103</v>
      </c>
      <c r="Q29" s="206">
        <v>71</v>
      </c>
      <c r="R29" s="206">
        <v>95</v>
      </c>
      <c r="S29" s="206">
        <v>74</v>
      </c>
      <c r="T29" s="206">
        <v>58</v>
      </c>
      <c r="U29" s="206">
        <v>94</v>
      </c>
      <c r="V29" s="206">
        <v>76</v>
      </c>
      <c r="W29" s="247">
        <v>57</v>
      </c>
      <c r="X29" s="279">
        <v>132</v>
      </c>
      <c r="Y29" s="371">
        <v>73</v>
      </c>
      <c r="Z29" s="247">
        <v>97</v>
      </c>
      <c r="AA29" s="247">
        <v>110</v>
      </c>
      <c r="AB29" s="247">
        <v>73</v>
      </c>
      <c r="AC29" s="247">
        <v>69</v>
      </c>
      <c r="AD29" s="247">
        <v>94</v>
      </c>
      <c r="AE29" s="247">
        <v>61</v>
      </c>
      <c r="AF29" s="247">
        <v>70</v>
      </c>
      <c r="AG29" s="247">
        <v>67</v>
      </c>
      <c r="AH29" s="247">
        <v>42</v>
      </c>
      <c r="AI29" s="247">
        <v>79</v>
      </c>
      <c r="AJ29" s="468">
        <v>63</v>
      </c>
      <c r="AK29" s="572">
        <v>66</v>
      </c>
      <c r="AL29" s="468">
        <v>73</v>
      </c>
      <c r="AM29" s="534">
        <v>84</v>
      </c>
      <c r="AN29" s="408">
        <v>147</v>
      </c>
      <c r="AO29" s="553"/>
      <c r="AP29" s="553"/>
      <c r="AQ29" s="553"/>
      <c r="AR29" s="553"/>
      <c r="AS29" s="553"/>
      <c r="AT29" s="553"/>
      <c r="AU29" s="553"/>
      <c r="AV29" s="553"/>
      <c r="AW29" s="109">
        <f>O29-C29</f>
        <v>59</v>
      </c>
      <c r="AX29" s="55">
        <f>P29-D29</f>
        <v>24</v>
      </c>
      <c r="AY29" s="55">
        <f>Q29-E29</f>
        <v>8</v>
      </c>
      <c r="AZ29" s="55">
        <f>R29-F29</f>
        <v>32</v>
      </c>
      <c r="BA29" s="55">
        <f>S29-G29</f>
        <v>-7</v>
      </c>
      <c r="BB29" s="55">
        <f>T29-H29</f>
        <v>-16</v>
      </c>
      <c r="BC29" s="55">
        <f>U29-I29</f>
        <v>31</v>
      </c>
      <c r="BD29" s="55">
        <f>V29-J29</f>
        <v>6</v>
      </c>
      <c r="BE29" s="55">
        <f>W29-K29</f>
        <v>-3</v>
      </c>
      <c r="BF29" s="88">
        <f>X29-L29</f>
        <v>78</v>
      </c>
      <c r="BG29" s="55">
        <f>Y29-M29</f>
        <v>-6</v>
      </c>
      <c r="BH29" s="55">
        <f>Z29-N29</f>
        <v>-17</v>
      </c>
      <c r="BI29" s="55">
        <f>AA29-O29</f>
        <v>4</v>
      </c>
      <c r="BJ29" s="55">
        <f>AB29-P29</f>
        <v>-30</v>
      </c>
      <c r="BK29" s="55">
        <f>AC29-Q29</f>
        <v>-2</v>
      </c>
      <c r="BL29" s="55">
        <f>AD29-R29</f>
        <v>-1</v>
      </c>
      <c r="BM29" s="55">
        <f>AE29-S29</f>
        <v>-13</v>
      </c>
      <c r="BN29" s="408">
        <f>AF29-T29</f>
        <v>12</v>
      </c>
      <c r="BO29" s="307">
        <f>AG29-U29</f>
        <v>-27</v>
      </c>
      <c r="BP29" s="408">
        <f>AH29-V29</f>
        <v>-34</v>
      </c>
      <c r="BQ29" s="408">
        <f>AI29-W29</f>
        <v>22</v>
      </c>
      <c r="BR29" s="408">
        <f>AJ29-X29</f>
        <v>-69</v>
      </c>
      <c r="BS29" s="488">
        <f>AK29-Y29</f>
        <v>-7</v>
      </c>
      <c r="BT29" s="408">
        <f>AL29-Z29</f>
        <v>-24</v>
      </c>
      <c r="BU29" s="408">
        <f>AM29-AA29</f>
        <v>-26</v>
      </c>
      <c r="BV29" s="55"/>
      <c r="BW29" s="55"/>
      <c r="BX29" s="55"/>
      <c r="BY29" s="55"/>
      <c r="BZ29" s="408"/>
      <c r="CA29" s="307"/>
      <c r="CB29" s="408"/>
      <c r="CC29" s="408"/>
      <c r="CD29" s="88"/>
    </row>
    <row r="30" spans="1:82" x14ac:dyDescent="0.25">
      <c r="B30" s="86" t="str">
        <f>$B$16</f>
        <v>Total</v>
      </c>
      <c r="C30" s="38">
        <f>SUM(C25:C29)</f>
        <v>43401</v>
      </c>
      <c r="D30" s="39">
        <f>SUM(D25:D29)</f>
        <v>47174</v>
      </c>
      <c r="E30" s="39">
        <f t="shared" ref="E30:BE30" si="29">SUM(E25:E29)</f>
        <v>32958</v>
      </c>
      <c r="F30" s="39">
        <f t="shared" si="29"/>
        <v>38722</v>
      </c>
      <c r="G30" s="39">
        <f t="shared" si="29"/>
        <v>36916</v>
      </c>
      <c r="H30" s="39">
        <f t="shared" si="29"/>
        <v>29503</v>
      </c>
      <c r="I30" s="39">
        <f t="shared" si="29"/>
        <v>27735</v>
      </c>
      <c r="J30" s="39">
        <f t="shared" si="29"/>
        <v>33223</v>
      </c>
      <c r="K30" s="39">
        <f t="shared" si="29"/>
        <v>29033</v>
      </c>
      <c r="L30" s="312">
        <f t="shared" si="29"/>
        <v>35916</v>
      </c>
      <c r="M30" s="111">
        <f t="shared" si="29"/>
        <v>38275</v>
      </c>
      <c r="N30" s="312">
        <f t="shared" si="29"/>
        <v>39682</v>
      </c>
      <c r="O30" s="207">
        <f t="shared" si="29"/>
        <v>48503</v>
      </c>
      <c r="P30" s="207">
        <f t="shared" si="29"/>
        <v>38692</v>
      </c>
      <c r="Q30" s="207">
        <f t="shared" si="29"/>
        <v>32416</v>
      </c>
      <c r="R30" s="207">
        <f t="shared" si="29"/>
        <v>37545</v>
      </c>
      <c r="S30" s="207">
        <f t="shared" si="29"/>
        <v>24580</v>
      </c>
      <c r="T30" s="207">
        <f t="shared" si="29"/>
        <v>24455</v>
      </c>
      <c r="U30" s="207">
        <f t="shared" si="29"/>
        <v>30811</v>
      </c>
      <c r="V30" s="207">
        <f t="shared" si="29"/>
        <v>27859</v>
      </c>
      <c r="W30" s="207">
        <f t="shared" si="29"/>
        <v>31504</v>
      </c>
      <c r="X30" s="282">
        <f t="shared" ref="X30" si="30">SUM(X25:X29)</f>
        <v>34838</v>
      </c>
      <c r="Y30" s="39">
        <f t="shared" ref="Y30:AE30" si="31">SUM(Y25:Y29)</f>
        <v>29074</v>
      </c>
      <c r="Z30" s="246">
        <f t="shared" si="31"/>
        <v>38675</v>
      </c>
      <c r="AA30" s="207">
        <f t="shared" si="31"/>
        <v>43212</v>
      </c>
      <c r="AB30" s="207">
        <f t="shared" si="31"/>
        <v>31904</v>
      </c>
      <c r="AC30" s="207">
        <f t="shared" si="31"/>
        <v>31176</v>
      </c>
      <c r="AD30" s="207">
        <f t="shared" si="31"/>
        <v>34514</v>
      </c>
      <c r="AE30" s="207">
        <f t="shared" si="31"/>
        <v>26397</v>
      </c>
      <c r="AF30" s="207">
        <f t="shared" ref="AF30" si="32">SUM(AF25:AF29)</f>
        <v>29150</v>
      </c>
      <c r="AG30" s="207">
        <v>26531</v>
      </c>
      <c r="AH30" s="207">
        <f t="shared" ref="AH30" si="33">SUM(AH25:AH29)</f>
        <v>27197</v>
      </c>
      <c r="AI30" s="207">
        <f>SUM(AI25:AI29)</f>
        <v>33234</v>
      </c>
      <c r="AJ30" s="470">
        <v>33401</v>
      </c>
      <c r="AK30" s="573">
        <f t="shared" ref="AK30:AL30" si="34">SUM(AK25:AK29)</f>
        <v>29556</v>
      </c>
      <c r="AL30" s="470">
        <f t="shared" si="34"/>
        <v>36098</v>
      </c>
      <c r="AM30" s="535">
        <f>SUM(AM25:AM29)</f>
        <v>40742</v>
      </c>
      <c r="AN30" s="312">
        <f>SUM(AN25:AN29)</f>
        <v>38444</v>
      </c>
      <c r="AO30" s="554"/>
      <c r="AP30" s="554"/>
      <c r="AQ30" s="554"/>
      <c r="AR30" s="554"/>
      <c r="AS30" s="554"/>
      <c r="AT30" s="554"/>
      <c r="AU30" s="554"/>
      <c r="AV30" s="554"/>
      <c r="AW30" s="111">
        <f t="shared" si="29"/>
        <v>5102</v>
      </c>
      <c r="AX30" s="39">
        <f t="shared" si="29"/>
        <v>-8482</v>
      </c>
      <c r="AY30" s="39">
        <f t="shared" si="29"/>
        <v>-542</v>
      </c>
      <c r="AZ30" s="39">
        <f t="shared" si="29"/>
        <v>-1177</v>
      </c>
      <c r="BA30" s="39">
        <f t="shared" si="29"/>
        <v>-12336</v>
      </c>
      <c r="BB30" s="39">
        <f t="shared" si="29"/>
        <v>-5048</v>
      </c>
      <c r="BC30" s="39">
        <f t="shared" si="29"/>
        <v>3076</v>
      </c>
      <c r="BD30" s="39">
        <f t="shared" si="29"/>
        <v>-5364</v>
      </c>
      <c r="BE30" s="39">
        <f t="shared" si="29"/>
        <v>2471</v>
      </c>
      <c r="BF30" s="250">
        <f t="shared" ref="BF30:BG30" si="35">SUM(BF25:BF29)</f>
        <v>-1078</v>
      </c>
      <c r="BG30" s="39">
        <f t="shared" si="35"/>
        <v>-9201</v>
      </c>
      <c r="BH30" s="39">
        <f t="shared" ref="BH30:BI30" si="36">SUM(BH25:BH29)</f>
        <v>-1007</v>
      </c>
      <c r="BI30" s="39">
        <f t="shared" si="36"/>
        <v>-5291</v>
      </c>
      <c r="BJ30" s="39">
        <f t="shared" ref="BJ30:BK30" si="37">SUM(BJ25:BJ29)</f>
        <v>-6788</v>
      </c>
      <c r="BK30" s="39">
        <f t="shared" si="37"/>
        <v>-1240</v>
      </c>
      <c r="BL30" s="39">
        <f t="shared" ref="BL30:BM30" si="38">SUM(BL25:BL29)</f>
        <v>-3031</v>
      </c>
      <c r="BM30" s="39">
        <f t="shared" si="38"/>
        <v>1817</v>
      </c>
      <c r="BN30" s="312">
        <f t="shared" ref="BN30:BO30" si="39">SUM(BN25:BN29)</f>
        <v>4695</v>
      </c>
      <c r="BO30" s="310">
        <f t="shared" si="39"/>
        <v>-4280</v>
      </c>
      <c r="BP30" s="312">
        <f t="shared" ref="BP30:BQ30" si="40">SUM(BP25:BP29)</f>
        <v>-662</v>
      </c>
      <c r="BQ30" s="312">
        <f t="shared" si="40"/>
        <v>1730</v>
      </c>
      <c r="BR30" s="312">
        <f t="shared" ref="BR30:BS30" si="41">SUM(BR25:BR29)</f>
        <v>-1437</v>
      </c>
      <c r="BS30" s="486">
        <f t="shared" si="41"/>
        <v>482</v>
      </c>
      <c r="BT30" s="312">
        <f t="shared" ref="BT30:BU30" si="42">SUM(BT25:BT29)</f>
        <v>-2577</v>
      </c>
      <c r="BU30" s="312">
        <f t="shared" si="42"/>
        <v>-2470</v>
      </c>
      <c r="BV30" s="39"/>
      <c r="BW30" s="39"/>
      <c r="BX30" s="39"/>
      <c r="BY30" s="39"/>
      <c r="BZ30" s="312"/>
      <c r="CA30" s="310"/>
      <c r="CB30" s="312"/>
      <c r="CC30" s="312"/>
      <c r="CD30" s="250"/>
    </row>
    <row r="31" spans="1:82" x14ac:dyDescent="0.25">
      <c r="A31" s="273">
        <f>+A24+1</f>
        <v>4</v>
      </c>
      <c r="B31" s="92" t="s">
        <v>18</v>
      </c>
      <c r="C31" s="38"/>
      <c r="D31" s="39"/>
      <c r="E31" s="39"/>
      <c r="F31" s="39"/>
      <c r="G31" s="39"/>
      <c r="H31" s="39"/>
      <c r="I31" s="39"/>
      <c r="J31" s="39"/>
      <c r="K31" s="39"/>
      <c r="L31" s="312"/>
      <c r="M31" s="111"/>
      <c r="N31" s="312"/>
      <c r="O31" s="207"/>
      <c r="P31" s="207"/>
      <c r="Q31" s="207"/>
      <c r="R31" s="207"/>
      <c r="S31" s="207"/>
      <c r="T31" s="207"/>
      <c r="U31" s="207"/>
      <c r="V31" s="207"/>
      <c r="W31" s="207"/>
      <c r="X31" s="282"/>
      <c r="Y31" s="373"/>
      <c r="Z31" s="207"/>
      <c r="AA31" s="207"/>
      <c r="AB31" s="207"/>
      <c r="AC31" s="207"/>
      <c r="AD31" s="207"/>
      <c r="AE31" s="207"/>
      <c r="AF31" s="207"/>
      <c r="AG31" s="401"/>
      <c r="AH31" s="401"/>
      <c r="AI31" s="401"/>
      <c r="AJ31" s="401"/>
      <c r="AK31" s="574"/>
      <c r="AL31" s="401"/>
      <c r="AM31" s="536"/>
      <c r="AN31" s="401"/>
      <c r="AO31" s="555"/>
      <c r="AP31" s="555"/>
      <c r="AQ31" s="555"/>
      <c r="AR31" s="555"/>
      <c r="AS31" s="555"/>
      <c r="AT31" s="555"/>
      <c r="AU31" s="555"/>
      <c r="AV31" s="555"/>
      <c r="AW31" s="111"/>
      <c r="AX31" s="39"/>
      <c r="AY31" s="39"/>
      <c r="AZ31" s="39"/>
      <c r="BA31" s="39"/>
      <c r="BB31" s="39"/>
      <c r="BC31" s="39"/>
      <c r="BD31" s="39"/>
      <c r="BE31" s="39"/>
      <c r="BF31" s="250"/>
      <c r="BG31" s="39"/>
      <c r="BH31" s="39"/>
      <c r="BI31" s="39"/>
      <c r="BJ31" s="39"/>
      <c r="BK31" s="39"/>
      <c r="BL31" s="39"/>
      <c r="BM31" s="39"/>
      <c r="BN31" s="312"/>
      <c r="BO31" s="310"/>
      <c r="BP31" s="312"/>
      <c r="BQ31" s="312"/>
      <c r="BR31" s="312"/>
      <c r="BS31" s="486"/>
      <c r="BT31" s="312"/>
      <c r="BU31" s="312"/>
      <c r="BV31" s="39"/>
      <c r="BW31" s="39"/>
      <c r="BX31" s="39"/>
      <c r="BY31" s="39"/>
      <c r="BZ31" s="312"/>
      <c r="CA31" s="310"/>
      <c r="CB31" s="312"/>
      <c r="CC31" s="312"/>
      <c r="CD31" s="250"/>
    </row>
    <row r="32" spans="1:82" x14ac:dyDescent="0.25">
      <c r="A32" s="273"/>
      <c r="B32" s="86" t="str">
        <f>$B$11</f>
        <v>Residential [1]</v>
      </c>
      <c r="C32" s="38">
        <v>12955</v>
      </c>
      <c r="D32" s="39">
        <v>15564</v>
      </c>
      <c r="E32" s="39">
        <v>16914</v>
      </c>
      <c r="F32" s="39">
        <v>13219</v>
      </c>
      <c r="G32" s="39">
        <v>11574</v>
      </c>
      <c r="H32" s="39">
        <v>12648</v>
      </c>
      <c r="I32" s="39">
        <v>10188</v>
      </c>
      <c r="J32" s="39">
        <v>9749</v>
      </c>
      <c r="K32" s="39">
        <v>10513</v>
      </c>
      <c r="L32" s="312">
        <v>7632</v>
      </c>
      <c r="M32" s="111">
        <v>12345</v>
      </c>
      <c r="N32" s="312">
        <v>12834</v>
      </c>
      <c r="O32" s="207">
        <v>12559</v>
      </c>
      <c r="P32" s="207">
        <v>15531</v>
      </c>
      <c r="Q32" s="207">
        <v>11595</v>
      </c>
      <c r="R32" s="207">
        <v>9495</v>
      </c>
      <c r="S32" s="207">
        <v>11486</v>
      </c>
      <c r="T32" s="207">
        <v>8083</v>
      </c>
      <c r="U32" s="207">
        <v>6944</v>
      </c>
      <c r="V32" s="207">
        <v>7791</v>
      </c>
      <c r="W32" s="246">
        <v>7390</v>
      </c>
      <c r="X32" s="278">
        <v>8575</v>
      </c>
      <c r="Y32" s="370">
        <v>7442</v>
      </c>
      <c r="Z32" s="246">
        <v>6911</v>
      </c>
      <c r="AA32" s="246">
        <v>9598</v>
      </c>
      <c r="AB32" s="246">
        <v>10944</v>
      </c>
      <c r="AC32" s="246">
        <v>9712</v>
      </c>
      <c r="AD32" s="246">
        <v>8348</v>
      </c>
      <c r="AE32" s="246">
        <v>9485</v>
      </c>
      <c r="AF32" s="246">
        <v>7377</v>
      </c>
      <c r="AG32" s="246">
        <v>7898</v>
      </c>
      <c r="AH32" s="246">
        <v>6822</v>
      </c>
      <c r="AI32" s="246">
        <v>6601</v>
      </c>
      <c r="AJ32" s="467">
        <v>7438</v>
      </c>
      <c r="AK32" s="571">
        <v>7587</v>
      </c>
      <c r="AL32" s="467">
        <v>7633</v>
      </c>
      <c r="AM32" s="534">
        <v>10851</v>
      </c>
      <c r="AN32" s="407">
        <v>12113</v>
      </c>
      <c r="AO32" s="553"/>
      <c r="AP32" s="553"/>
      <c r="AQ32" s="553"/>
      <c r="AR32" s="553"/>
      <c r="AS32" s="553"/>
      <c r="AT32" s="553"/>
      <c r="AU32" s="553"/>
      <c r="AV32" s="553"/>
      <c r="AW32" s="108">
        <f>O32-C32</f>
        <v>-396</v>
      </c>
      <c r="AX32" s="51">
        <f>P32-D32</f>
        <v>-33</v>
      </c>
      <c r="AY32" s="51">
        <f>Q32-E32</f>
        <v>-5319</v>
      </c>
      <c r="AZ32" s="51">
        <f>R32-F32</f>
        <v>-3724</v>
      </c>
      <c r="BA32" s="51">
        <f>S32-G32</f>
        <v>-88</v>
      </c>
      <c r="BB32" s="51">
        <f>T32-H32</f>
        <v>-4565</v>
      </c>
      <c r="BC32" s="51">
        <f>U32-I32</f>
        <v>-3244</v>
      </c>
      <c r="BD32" s="51">
        <f>V32-J32</f>
        <v>-1958</v>
      </c>
      <c r="BE32" s="51">
        <f>W32-K32</f>
        <v>-3123</v>
      </c>
      <c r="BF32" s="87">
        <f>X32-L32</f>
        <v>943</v>
      </c>
      <c r="BG32" s="51">
        <f>Y32-M32</f>
        <v>-4903</v>
      </c>
      <c r="BH32" s="51">
        <f>Z32-N32</f>
        <v>-5923</v>
      </c>
      <c r="BI32" s="51">
        <f>AA32-O32</f>
        <v>-2961</v>
      </c>
      <c r="BJ32" s="51">
        <f>AB32-P32</f>
        <v>-4587</v>
      </c>
      <c r="BK32" s="51">
        <f>AC32-Q32</f>
        <v>-1883</v>
      </c>
      <c r="BL32" s="51">
        <f>AD32-R32</f>
        <v>-1147</v>
      </c>
      <c r="BM32" s="51">
        <f>AE32-S32</f>
        <v>-2001</v>
      </c>
      <c r="BN32" s="407">
        <f>AF32-T32</f>
        <v>-706</v>
      </c>
      <c r="BO32" s="306">
        <f>AG32-U32</f>
        <v>954</v>
      </c>
      <c r="BP32" s="407">
        <f>AH32-V32</f>
        <v>-969</v>
      </c>
      <c r="BQ32" s="407">
        <f>AI32-W32</f>
        <v>-789</v>
      </c>
      <c r="BR32" s="407">
        <f>AJ32-X32</f>
        <v>-1137</v>
      </c>
      <c r="BS32" s="487">
        <f>AK32-Y32</f>
        <v>145</v>
      </c>
      <c r="BT32" s="407">
        <f>AL32-Z32</f>
        <v>722</v>
      </c>
      <c r="BU32" s="407">
        <f>AM32-AA32</f>
        <v>1253</v>
      </c>
      <c r="BV32" s="51"/>
      <c r="BW32" s="51"/>
      <c r="BX32" s="51"/>
      <c r="BY32" s="51"/>
      <c r="BZ32" s="407"/>
      <c r="CA32" s="306"/>
      <c r="CB32" s="407"/>
      <c r="CC32" s="407"/>
      <c r="CD32" s="87"/>
    </row>
    <row r="33" spans="1:82" x14ac:dyDescent="0.25">
      <c r="A33" s="273"/>
      <c r="B33" s="86" t="str">
        <f>$B$12</f>
        <v>Low Income Residential [2]</v>
      </c>
      <c r="C33" s="38">
        <v>4812</v>
      </c>
      <c r="D33" s="39">
        <v>5874</v>
      </c>
      <c r="E33" s="39">
        <v>6223</v>
      </c>
      <c r="F33" s="39">
        <v>4642</v>
      </c>
      <c r="G33" s="39">
        <v>6501</v>
      </c>
      <c r="H33" s="39">
        <v>3593</v>
      </c>
      <c r="I33" s="39">
        <v>2404</v>
      </c>
      <c r="J33" s="39">
        <v>2693</v>
      </c>
      <c r="K33" s="39">
        <v>3212</v>
      </c>
      <c r="L33" s="312">
        <v>2511</v>
      </c>
      <c r="M33" s="111">
        <v>3913</v>
      </c>
      <c r="N33" s="312">
        <v>3706</v>
      </c>
      <c r="O33" s="207">
        <v>4396</v>
      </c>
      <c r="P33" s="207">
        <v>5300</v>
      </c>
      <c r="Q33" s="207">
        <v>5188</v>
      </c>
      <c r="R33" s="207">
        <v>4716</v>
      </c>
      <c r="S33" s="207">
        <v>7326</v>
      </c>
      <c r="T33" s="207">
        <v>2858</v>
      </c>
      <c r="U33" s="207">
        <v>2450</v>
      </c>
      <c r="V33" s="207">
        <v>1996</v>
      </c>
      <c r="W33" s="246">
        <v>1855</v>
      </c>
      <c r="X33" s="278">
        <v>5772</v>
      </c>
      <c r="Y33" s="370">
        <v>2928</v>
      </c>
      <c r="Z33" s="246">
        <v>3636</v>
      </c>
      <c r="AA33" s="246">
        <v>4255</v>
      </c>
      <c r="AB33" s="246">
        <v>5114</v>
      </c>
      <c r="AC33" s="246">
        <v>5861</v>
      </c>
      <c r="AD33" s="246">
        <v>5519</v>
      </c>
      <c r="AE33" s="246">
        <v>6506</v>
      </c>
      <c r="AF33" s="246">
        <v>3187</v>
      </c>
      <c r="AG33" s="246">
        <v>2652</v>
      </c>
      <c r="AH33" s="246">
        <v>2240</v>
      </c>
      <c r="AI33" s="246">
        <v>2098</v>
      </c>
      <c r="AJ33" s="467">
        <v>4918</v>
      </c>
      <c r="AK33" s="571">
        <v>4425</v>
      </c>
      <c r="AL33" s="467">
        <v>4891</v>
      </c>
      <c r="AM33" s="534">
        <v>5987</v>
      </c>
      <c r="AN33" s="407">
        <v>5537</v>
      </c>
      <c r="AO33" s="553"/>
      <c r="AP33" s="553"/>
      <c r="AQ33" s="553"/>
      <c r="AR33" s="553"/>
      <c r="AS33" s="553"/>
      <c r="AT33" s="553"/>
      <c r="AU33" s="553"/>
      <c r="AV33" s="553"/>
      <c r="AW33" s="108">
        <f>O33-C33</f>
        <v>-416</v>
      </c>
      <c r="AX33" s="51">
        <f>P33-D33</f>
        <v>-574</v>
      </c>
      <c r="AY33" s="51">
        <f>Q33-E33</f>
        <v>-1035</v>
      </c>
      <c r="AZ33" s="51">
        <f>R33-F33</f>
        <v>74</v>
      </c>
      <c r="BA33" s="51">
        <f>S33-G33</f>
        <v>825</v>
      </c>
      <c r="BB33" s="51">
        <f>T33-H33</f>
        <v>-735</v>
      </c>
      <c r="BC33" s="51">
        <f>U33-I33</f>
        <v>46</v>
      </c>
      <c r="BD33" s="51">
        <f>V33-J33</f>
        <v>-697</v>
      </c>
      <c r="BE33" s="51">
        <f>W33-K33</f>
        <v>-1357</v>
      </c>
      <c r="BF33" s="87">
        <f>X33-L33</f>
        <v>3261</v>
      </c>
      <c r="BG33" s="51">
        <f>Y33-M33</f>
        <v>-985</v>
      </c>
      <c r="BH33" s="51">
        <f>Z33-N33</f>
        <v>-70</v>
      </c>
      <c r="BI33" s="51">
        <f>AA33-O33</f>
        <v>-141</v>
      </c>
      <c r="BJ33" s="51">
        <f>AB33-P33</f>
        <v>-186</v>
      </c>
      <c r="BK33" s="51">
        <f>AC33-Q33</f>
        <v>673</v>
      </c>
      <c r="BL33" s="51">
        <f>AD33-R33</f>
        <v>803</v>
      </c>
      <c r="BM33" s="51">
        <f>AE33-S33</f>
        <v>-820</v>
      </c>
      <c r="BN33" s="407">
        <f>AF33-T33</f>
        <v>329</v>
      </c>
      <c r="BO33" s="306">
        <f>AG33-U33</f>
        <v>202</v>
      </c>
      <c r="BP33" s="407">
        <f>AH33-V33</f>
        <v>244</v>
      </c>
      <c r="BQ33" s="407">
        <f>AI33-W33</f>
        <v>243</v>
      </c>
      <c r="BR33" s="407">
        <f>AJ33-X33</f>
        <v>-854</v>
      </c>
      <c r="BS33" s="487">
        <f>AK33-Y33</f>
        <v>1497</v>
      </c>
      <c r="BT33" s="407">
        <f>AL33-Z33</f>
        <v>1255</v>
      </c>
      <c r="BU33" s="407">
        <f>AM33-AA33</f>
        <v>1732</v>
      </c>
      <c r="BV33" s="51"/>
      <c r="BW33" s="51"/>
      <c r="BX33" s="51"/>
      <c r="BY33" s="51"/>
      <c r="BZ33" s="407"/>
      <c r="CA33" s="306"/>
      <c r="CB33" s="407"/>
      <c r="CC33" s="407"/>
      <c r="CD33" s="87"/>
    </row>
    <row r="34" spans="1:82" x14ac:dyDescent="0.25">
      <c r="A34" s="273"/>
      <c r="B34" s="86" t="str">
        <f>$B$13</f>
        <v>Small C&amp;I [3]</v>
      </c>
      <c r="C34" s="38">
        <v>883</v>
      </c>
      <c r="D34" s="39">
        <v>1065</v>
      </c>
      <c r="E34" s="39">
        <v>1164</v>
      </c>
      <c r="F34" s="39">
        <v>1123</v>
      </c>
      <c r="G34" s="39">
        <v>895</v>
      </c>
      <c r="H34" s="39">
        <v>962</v>
      </c>
      <c r="I34" s="39">
        <v>720</v>
      </c>
      <c r="J34" s="39">
        <v>625</v>
      </c>
      <c r="K34" s="39">
        <v>649</v>
      </c>
      <c r="L34" s="312">
        <v>482</v>
      </c>
      <c r="M34" s="111">
        <v>734</v>
      </c>
      <c r="N34" s="312">
        <v>951</v>
      </c>
      <c r="O34" s="207">
        <v>892</v>
      </c>
      <c r="P34" s="207">
        <v>1599</v>
      </c>
      <c r="Q34" s="207">
        <v>1524</v>
      </c>
      <c r="R34" s="207">
        <v>1080</v>
      </c>
      <c r="S34" s="207">
        <v>1078</v>
      </c>
      <c r="T34" s="207">
        <v>766</v>
      </c>
      <c r="U34" s="207">
        <v>588</v>
      </c>
      <c r="V34" s="207">
        <v>626</v>
      </c>
      <c r="W34" s="246">
        <v>632</v>
      </c>
      <c r="X34" s="278">
        <v>680</v>
      </c>
      <c r="Y34" s="370">
        <v>781</v>
      </c>
      <c r="Z34" s="246">
        <v>648</v>
      </c>
      <c r="AA34" s="246">
        <v>814</v>
      </c>
      <c r="AB34" s="246">
        <v>942</v>
      </c>
      <c r="AC34" s="246">
        <v>952</v>
      </c>
      <c r="AD34" s="246">
        <v>862</v>
      </c>
      <c r="AE34" s="246">
        <v>904</v>
      </c>
      <c r="AF34" s="246">
        <v>616</v>
      </c>
      <c r="AG34" s="246">
        <v>826</v>
      </c>
      <c r="AH34" s="246">
        <v>632</v>
      </c>
      <c r="AI34" s="246">
        <v>590</v>
      </c>
      <c r="AJ34" s="467">
        <v>626</v>
      </c>
      <c r="AK34" s="571">
        <v>611</v>
      </c>
      <c r="AL34" s="467">
        <v>677</v>
      </c>
      <c r="AM34" s="534">
        <v>1016</v>
      </c>
      <c r="AN34" s="407">
        <v>962</v>
      </c>
      <c r="AO34" s="553"/>
      <c r="AP34" s="553"/>
      <c r="AQ34" s="553"/>
      <c r="AR34" s="553"/>
      <c r="AS34" s="553"/>
      <c r="AT34" s="553"/>
      <c r="AU34" s="553"/>
      <c r="AV34" s="553"/>
      <c r="AW34" s="108">
        <f>O34-C34</f>
        <v>9</v>
      </c>
      <c r="AX34" s="51">
        <f>P34-D34</f>
        <v>534</v>
      </c>
      <c r="AY34" s="51">
        <f>Q34-E34</f>
        <v>360</v>
      </c>
      <c r="AZ34" s="51">
        <f>R34-F34</f>
        <v>-43</v>
      </c>
      <c r="BA34" s="51">
        <f>S34-G34</f>
        <v>183</v>
      </c>
      <c r="BB34" s="51">
        <f>T34-H34</f>
        <v>-196</v>
      </c>
      <c r="BC34" s="51">
        <f>U34-I34</f>
        <v>-132</v>
      </c>
      <c r="BD34" s="51">
        <f>V34-J34</f>
        <v>1</v>
      </c>
      <c r="BE34" s="51">
        <f>W34-K34</f>
        <v>-17</v>
      </c>
      <c r="BF34" s="87">
        <f>X34-L34</f>
        <v>198</v>
      </c>
      <c r="BG34" s="51">
        <f>Y34-M34</f>
        <v>47</v>
      </c>
      <c r="BH34" s="51">
        <f>Z34-N34</f>
        <v>-303</v>
      </c>
      <c r="BI34" s="51">
        <f>AA34-O34</f>
        <v>-78</v>
      </c>
      <c r="BJ34" s="51">
        <f>AB34-P34</f>
        <v>-657</v>
      </c>
      <c r="BK34" s="51">
        <f>AC34-Q34</f>
        <v>-572</v>
      </c>
      <c r="BL34" s="51">
        <f>AD34-R34</f>
        <v>-218</v>
      </c>
      <c r="BM34" s="51">
        <f>AE34-S34</f>
        <v>-174</v>
      </c>
      <c r="BN34" s="407">
        <f>AF34-T34</f>
        <v>-150</v>
      </c>
      <c r="BO34" s="306">
        <f>AG34-U34</f>
        <v>238</v>
      </c>
      <c r="BP34" s="407">
        <f>AH34-V34</f>
        <v>6</v>
      </c>
      <c r="BQ34" s="407">
        <f>AI34-W34</f>
        <v>-42</v>
      </c>
      <c r="BR34" s="407">
        <f>AJ34-X34</f>
        <v>-54</v>
      </c>
      <c r="BS34" s="487">
        <f>AK34-Y34</f>
        <v>-170</v>
      </c>
      <c r="BT34" s="407">
        <f>AL34-Z34</f>
        <v>29</v>
      </c>
      <c r="BU34" s="407">
        <f>AM34-AA34</f>
        <v>202</v>
      </c>
      <c r="BV34" s="51"/>
      <c r="BW34" s="51"/>
      <c r="BX34" s="51"/>
      <c r="BY34" s="51"/>
      <c r="BZ34" s="407"/>
      <c r="CA34" s="306"/>
      <c r="CB34" s="407"/>
      <c r="CC34" s="407"/>
      <c r="CD34" s="87"/>
    </row>
    <row r="35" spans="1:82" x14ac:dyDescent="0.25">
      <c r="A35" s="273"/>
      <c r="B35" s="86" t="str">
        <f>$B$14</f>
        <v>Medium C&amp;I [4]</v>
      </c>
      <c r="C35" s="38">
        <v>137</v>
      </c>
      <c r="D35" s="39">
        <v>173</v>
      </c>
      <c r="E35" s="39">
        <v>256</v>
      </c>
      <c r="F35" s="39">
        <v>217</v>
      </c>
      <c r="G35" s="39">
        <v>201</v>
      </c>
      <c r="H35" s="39">
        <v>183</v>
      </c>
      <c r="I35" s="39">
        <v>159</v>
      </c>
      <c r="J35" s="39">
        <v>138</v>
      </c>
      <c r="K35" s="39">
        <v>158</v>
      </c>
      <c r="L35" s="312">
        <v>86</v>
      </c>
      <c r="M35" s="111">
        <v>156</v>
      </c>
      <c r="N35" s="312">
        <v>189</v>
      </c>
      <c r="O35" s="207">
        <v>175</v>
      </c>
      <c r="P35" s="207">
        <v>390</v>
      </c>
      <c r="Q35" s="207">
        <v>368</v>
      </c>
      <c r="R35" s="207">
        <v>332</v>
      </c>
      <c r="S35" s="207">
        <v>283</v>
      </c>
      <c r="T35" s="207">
        <v>196</v>
      </c>
      <c r="U35" s="207">
        <v>153</v>
      </c>
      <c r="V35" s="207">
        <v>170</v>
      </c>
      <c r="W35" s="246">
        <v>142</v>
      </c>
      <c r="X35" s="278">
        <v>166</v>
      </c>
      <c r="Y35" s="370">
        <v>200</v>
      </c>
      <c r="Z35" s="246">
        <v>191</v>
      </c>
      <c r="AA35" s="246">
        <v>211</v>
      </c>
      <c r="AB35" s="246">
        <v>201</v>
      </c>
      <c r="AC35" s="246">
        <v>192</v>
      </c>
      <c r="AD35" s="246">
        <v>220</v>
      </c>
      <c r="AE35" s="246">
        <v>208</v>
      </c>
      <c r="AF35" s="246">
        <v>154</v>
      </c>
      <c r="AG35" s="246">
        <v>168</v>
      </c>
      <c r="AH35" s="246">
        <v>136</v>
      </c>
      <c r="AI35" s="246">
        <v>133</v>
      </c>
      <c r="AJ35" s="467">
        <v>107</v>
      </c>
      <c r="AK35" s="571">
        <v>115</v>
      </c>
      <c r="AL35" s="467">
        <v>119</v>
      </c>
      <c r="AM35" s="534">
        <v>171</v>
      </c>
      <c r="AN35" s="407">
        <v>182</v>
      </c>
      <c r="AO35" s="553"/>
      <c r="AP35" s="553"/>
      <c r="AQ35" s="553"/>
      <c r="AR35" s="553"/>
      <c r="AS35" s="553"/>
      <c r="AT35" s="553"/>
      <c r="AU35" s="553"/>
      <c r="AV35" s="553"/>
      <c r="AW35" s="108">
        <f>O35-C35</f>
        <v>38</v>
      </c>
      <c r="AX35" s="51">
        <f>P35-D35</f>
        <v>217</v>
      </c>
      <c r="AY35" s="51">
        <f>Q35-E35</f>
        <v>112</v>
      </c>
      <c r="AZ35" s="51">
        <f>R35-F35</f>
        <v>115</v>
      </c>
      <c r="BA35" s="51">
        <f>S35-G35</f>
        <v>82</v>
      </c>
      <c r="BB35" s="51">
        <f>T35-H35</f>
        <v>13</v>
      </c>
      <c r="BC35" s="51">
        <f>U35-I35</f>
        <v>-6</v>
      </c>
      <c r="BD35" s="51">
        <f>V35-J35</f>
        <v>32</v>
      </c>
      <c r="BE35" s="51">
        <f>W35-K35</f>
        <v>-16</v>
      </c>
      <c r="BF35" s="87">
        <f>X35-L35</f>
        <v>80</v>
      </c>
      <c r="BG35" s="51">
        <f>Y35-M35</f>
        <v>44</v>
      </c>
      <c r="BH35" s="51">
        <f>Z35-N35</f>
        <v>2</v>
      </c>
      <c r="BI35" s="51">
        <f>AA35-O35</f>
        <v>36</v>
      </c>
      <c r="BJ35" s="51">
        <f>AB35-P35</f>
        <v>-189</v>
      </c>
      <c r="BK35" s="51">
        <f>AC35-Q35</f>
        <v>-176</v>
      </c>
      <c r="BL35" s="51">
        <f>AD35-R35</f>
        <v>-112</v>
      </c>
      <c r="BM35" s="51">
        <f>AE35-S35</f>
        <v>-75</v>
      </c>
      <c r="BN35" s="407">
        <f>AF35-T35</f>
        <v>-42</v>
      </c>
      <c r="BO35" s="306">
        <f>AG35-U35</f>
        <v>15</v>
      </c>
      <c r="BP35" s="407">
        <f>AH35-V35</f>
        <v>-34</v>
      </c>
      <c r="BQ35" s="407">
        <f>AI35-W35</f>
        <v>-9</v>
      </c>
      <c r="BR35" s="407">
        <f>AJ35-X35</f>
        <v>-59</v>
      </c>
      <c r="BS35" s="487">
        <f>AK35-Y35</f>
        <v>-85</v>
      </c>
      <c r="BT35" s="407">
        <f>AL35-Z35</f>
        <v>-72</v>
      </c>
      <c r="BU35" s="407">
        <f>AM35-AA35</f>
        <v>-40</v>
      </c>
      <c r="BV35" s="51"/>
      <c r="BW35" s="51"/>
      <c r="BX35" s="51"/>
      <c r="BY35" s="51"/>
      <c r="BZ35" s="407"/>
      <c r="CA35" s="306"/>
      <c r="CB35" s="407"/>
      <c r="CC35" s="407"/>
      <c r="CD35" s="87"/>
    </row>
    <row r="36" spans="1:82" x14ac:dyDescent="0.25">
      <c r="A36" s="273"/>
      <c r="B36" s="86" t="str">
        <f>$B$15</f>
        <v>Large C&amp;I [5]</v>
      </c>
      <c r="C36" s="42">
        <v>14</v>
      </c>
      <c r="D36" s="43">
        <v>22</v>
      </c>
      <c r="E36" s="43">
        <v>25</v>
      </c>
      <c r="F36" s="43">
        <v>19</v>
      </c>
      <c r="G36" s="43">
        <v>12</v>
      </c>
      <c r="H36" s="43">
        <v>29</v>
      </c>
      <c r="I36" s="43">
        <v>22</v>
      </c>
      <c r="J36" s="43">
        <v>13</v>
      </c>
      <c r="K36" s="43">
        <v>23</v>
      </c>
      <c r="L36" s="311">
        <v>8</v>
      </c>
      <c r="M36" s="350">
        <v>12</v>
      </c>
      <c r="N36" s="311">
        <v>20</v>
      </c>
      <c r="O36" s="214">
        <v>27</v>
      </c>
      <c r="P36" s="214">
        <v>43</v>
      </c>
      <c r="Q36" s="206">
        <v>40</v>
      </c>
      <c r="R36" s="206">
        <v>41</v>
      </c>
      <c r="S36" s="214">
        <v>40</v>
      </c>
      <c r="T36" s="214">
        <v>30</v>
      </c>
      <c r="U36" s="214">
        <v>20</v>
      </c>
      <c r="V36" s="214">
        <v>14</v>
      </c>
      <c r="W36" s="247">
        <v>21</v>
      </c>
      <c r="X36" s="279">
        <v>22</v>
      </c>
      <c r="Y36" s="371">
        <v>42</v>
      </c>
      <c r="Z36" s="247">
        <v>31</v>
      </c>
      <c r="AA36" s="247">
        <v>27</v>
      </c>
      <c r="AB36" s="247">
        <v>36</v>
      </c>
      <c r="AC36" s="247">
        <v>31</v>
      </c>
      <c r="AD36" s="247">
        <v>29</v>
      </c>
      <c r="AE36" s="247">
        <v>39</v>
      </c>
      <c r="AF36" s="247">
        <v>31</v>
      </c>
      <c r="AG36" s="247">
        <v>25</v>
      </c>
      <c r="AH36" s="247">
        <v>25</v>
      </c>
      <c r="AI36" s="247">
        <v>13</v>
      </c>
      <c r="AJ36" s="468">
        <v>18</v>
      </c>
      <c r="AK36" s="572">
        <v>25</v>
      </c>
      <c r="AL36" s="468">
        <v>17</v>
      </c>
      <c r="AM36" s="534">
        <v>18</v>
      </c>
      <c r="AN36" s="408">
        <v>22</v>
      </c>
      <c r="AO36" s="553"/>
      <c r="AP36" s="553"/>
      <c r="AQ36" s="553"/>
      <c r="AR36" s="553"/>
      <c r="AS36" s="553"/>
      <c r="AT36" s="553"/>
      <c r="AU36" s="553"/>
      <c r="AV36" s="553"/>
      <c r="AW36" s="109">
        <f>O36-C36</f>
        <v>13</v>
      </c>
      <c r="AX36" s="55">
        <f>P36-D36</f>
        <v>21</v>
      </c>
      <c r="AY36" s="55">
        <f>Q36-E36</f>
        <v>15</v>
      </c>
      <c r="AZ36" s="55">
        <f>R36-F36</f>
        <v>22</v>
      </c>
      <c r="BA36" s="55">
        <f>S36-G36</f>
        <v>28</v>
      </c>
      <c r="BB36" s="55">
        <f>T36-H36</f>
        <v>1</v>
      </c>
      <c r="BC36" s="55">
        <f>U36-I36</f>
        <v>-2</v>
      </c>
      <c r="BD36" s="55">
        <f>V36-J36</f>
        <v>1</v>
      </c>
      <c r="BE36" s="55">
        <f>W36-K36</f>
        <v>-2</v>
      </c>
      <c r="BF36" s="88">
        <f>X36-L36</f>
        <v>14</v>
      </c>
      <c r="BG36" s="55">
        <f>Y36-M36</f>
        <v>30</v>
      </c>
      <c r="BH36" s="55">
        <f>Z36-N36</f>
        <v>11</v>
      </c>
      <c r="BI36" s="55">
        <f>AA36-O36</f>
        <v>0</v>
      </c>
      <c r="BJ36" s="55">
        <f>AB36-P36</f>
        <v>-7</v>
      </c>
      <c r="BK36" s="55">
        <f>AC36-Q36</f>
        <v>-9</v>
      </c>
      <c r="BL36" s="55">
        <f>AD36-R36</f>
        <v>-12</v>
      </c>
      <c r="BM36" s="55">
        <f>AE36-S36</f>
        <v>-1</v>
      </c>
      <c r="BN36" s="408">
        <f>AF36-T36</f>
        <v>1</v>
      </c>
      <c r="BO36" s="307">
        <f>AG36-U36</f>
        <v>5</v>
      </c>
      <c r="BP36" s="408">
        <f>AH36-V36</f>
        <v>11</v>
      </c>
      <c r="BQ36" s="408">
        <f>AI36-W36</f>
        <v>-8</v>
      </c>
      <c r="BR36" s="408">
        <f>AJ36-X36</f>
        <v>-4</v>
      </c>
      <c r="BS36" s="488">
        <f>AK36-Y36</f>
        <v>-17</v>
      </c>
      <c r="BT36" s="408">
        <f>AL36-Z36</f>
        <v>-14</v>
      </c>
      <c r="BU36" s="408">
        <f>AM36-AA36</f>
        <v>-9</v>
      </c>
      <c r="BV36" s="55"/>
      <c r="BW36" s="55"/>
      <c r="BX36" s="55"/>
      <c r="BY36" s="55"/>
      <c r="BZ36" s="408"/>
      <c r="CA36" s="307"/>
      <c r="CB36" s="408"/>
      <c r="CC36" s="408"/>
      <c r="CD36" s="88"/>
    </row>
    <row r="37" spans="1:82" x14ac:dyDescent="0.25">
      <c r="A37" s="273"/>
      <c r="B37" s="86" t="str">
        <f>$B$16</f>
        <v>Total</v>
      </c>
      <c r="C37" s="38">
        <f>SUM(C32:C36)</f>
        <v>18801</v>
      </c>
      <c r="D37" s="39">
        <f>SUM(D32:D36)</f>
        <v>22698</v>
      </c>
      <c r="E37" s="39">
        <f t="shared" ref="E37:N37" si="43">SUM(E32:E36)</f>
        <v>24582</v>
      </c>
      <c r="F37" s="39">
        <f t="shared" si="43"/>
        <v>19220</v>
      </c>
      <c r="G37" s="39">
        <f t="shared" si="43"/>
        <v>19183</v>
      </c>
      <c r="H37" s="39">
        <f t="shared" si="43"/>
        <v>17415</v>
      </c>
      <c r="I37" s="39">
        <f t="shared" si="43"/>
        <v>13493</v>
      </c>
      <c r="J37" s="39">
        <f t="shared" si="43"/>
        <v>13218</v>
      </c>
      <c r="K37" s="39">
        <f t="shared" si="43"/>
        <v>14555</v>
      </c>
      <c r="L37" s="312">
        <f t="shared" si="43"/>
        <v>10719</v>
      </c>
      <c r="M37" s="111">
        <f t="shared" si="43"/>
        <v>17160</v>
      </c>
      <c r="N37" s="312">
        <f t="shared" si="43"/>
        <v>17700</v>
      </c>
      <c r="O37" s="207">
        <f>SUM(O32:O36)</f>
        <v>18049</v>
      </c>
      <c r="P37" s="207">
        <f t="shared" ref="P37:BE37" si="44">SUM(P32:P36)</f>
        <v>22863</v>
      </c>
      <c r="Q37" s="207">
        <f t="shared" si="44"/>
        <v>18715</v>
      </c>
      <c r="R37" s="207">
        <f t="shared" si="44"/>
        <v>15664</v>
      </c>
      <c r="S37" s="207">
        <f t="shared" si="44"/>
        <v>20213</v>
      </c>
      <c r="T37" s="207">
        <f t="shared" si="44"/>
        <v>11933</v>
      </c>
      <c r="U37" s="207">
        <f t="shared" si="44"/>
        <v>10155</v>
      </c>
      <c r="V37" s="207">
        <f t="shared" si="44"/>
        <v>10597</v>
      </c>
      <c r="W37" s="207">
        <f t="shared" si="44"/>
        <v>10040</v>
      </c>
      <c r="X37" s="282">
        <f t="shared" ref="X37" si="45">SUM(X32:X36)</f>
        <v>15215</v>
      </c>
      <c r="Y37" s="39">
        <f t="shared" ref="Y37:AE37" si="46">SUM(Y32:Y36)</f>
        <v>11393</v>
      </c>
      <c r="Z37" s="246">
        <f t="shared" si="46"/>
        <v>11417</v>
      </c>
      <c r="AA37" s="207">
        <f t="shared" si="46"/>
        <v>14905</v>
      </c>
      <c r="AB37" s="207">
        <f t="shared" si="46"/>
        <v>17237</v>
      </c>
      <c r="AC37" s="207">
        <f t="shared" si="46"/>
        <v>16748</v>
      </c>
      <c r="AD37" s="207">
        <f t="shared" si="46"/>
        <v>14978</v>
      </c>
      <c r="AE37" s="207">
        <f t="shared" si="46"/>
        <v>17142</v>
      </c>
      <c r="AF37" s="207">
        <f t="shared" ref="AF37" si="47">SUM(AF32:AF36)</f>
        <v>11365</v>
      </c>
      <c r="AG37" s="207">
        <v>11569</v>
      </c>
      <c r="AH37" s="207">
        <f t="shared" ref="AH37" si="48">SUM(AH32:AH36)</f>
        <v>9855</v>
      </c>
      <c r="AI37" s="207">
        <f>SUM(AI32:AI36)</f>
        <v>9435</v>
      </c>
      <c r="AJ37" s="470">
        <v>13107</v>
      </c>
      <c r="AK37" s="573">
        <f t="shared" ref="AK37:AL37" si="49">SUM(AK32:AK36)</f>
        <v>12763</v>
      </c>
      <c r="AL37" s="470">
        <f t="shared" si="49"/>
        <v>13337</v>
      </c>
      <c r="AM37" s="530">
        <f>SUM(AM32:AM36)</f>
        <v>18043</v>
      </c>
      <c r="AN37" s="312">
        <f>SUM(AN32:AN36)</f>
        <v>18816</v>
      </c>
      <c r="AO37" s="551"/>
      <c r="AP37" s="551"/>
      <c r="AQ37" s="551"/>
      <c r="AR37" s="551"/>
      <c r="AS37" s="551"/>
      <c r="AT37" s="551"/>
      <c r="AU37" s="551"/>
      <c r="AV37" s="551"/>
      <c r="AW37" s="111">
        <f t="shared" si="44"/>
        <v>-752</v>
      </c>
      <c r="AX37" s="39">
        <f t="shared" si="44"/>
        <v>165</v>
      </c>
      <c r="AY37" s="39">
        <f t="shared" si="44"/>
        <v>-5867</v>
      </c>
      <c r="AZ37" s="39">
        <f t="shared" si="44"/>
        <v>-3556</v>
      </c>
      <c r="BA37" s="39">
        <f t="shared" si="44"/>
        <v>1030</v>
      </c>
      <c r="BB37" s="39">
        <f t="shared" si="44"/>
        <v>-5482</v>
      </c>
      <c r="BC37" s="39">
        <f t="shared" si="44"/>
        <v>-3338</v>
      </c>
      <c r="BD37" s="39">
        <f t="shared" si="44"/>
        <v>-2621</v>
      </c>
      <c r="BE37" s="39">
        <f t="shared" si="44"/>
        <v>-4515</v>
      </c>
      <c r="BF37" s="250">
        <f t="shared" ref="BF37:BG37" si="50">SUM(BF32:BF36)</f>
        <v>4496</v>
      </c>
      <c r="BG37" s="39">
        <f t="shared" si="50"/>
        <v>-5767</v>
      </c>
      <c r="BH37" s="39">
        <f t="shared" ref="BH37:BI37" si="51">SUM(BH32:BH36)</f>
        <v>-6283</v>
      </c>
      <c r="BI37" s="39">
        <f t="shared" si="51"/>
        <v>-3144</v>
      </c>
      <c r="BJ37" s="39">
        <f t="shared" ref="BJ37:BK37" si="52">SUM(BJ32:BJ36)</f>
        <v>-5626</v>
      </c>
      <c r="BK37" s="39">
        <f t="shared" si="52"/>
        <v>-1967</v>
      </c>
      <c r="BL37" s="39">
        <f t="shared" ref="BL37:BM37" si="53">SUM(BL32:BL36)</f>
        <v>-686</v>
      </c>
      <c r="BM37" s="39">
        <f t="shared" si="53"/>
        <v>-3071</v>
      </c>
      <c r="BN37" s="312">
        <f t="shared" ref="BN37:BO37" si="54">SUM(BN32:BN36)</f>
        <v>-568</v>
      </c>
      <c r="BO37" s="310">
        <f t="shared" si="54"/>
        <v>1414</v>
      </c>
      <c r="BP37" s="312">
        <f t="shared" ref="BP37:BQ37" si="55">SUM(BP32:BP36)</f>
        <v>-742</v>
      </c>
      <c r="BQ37" s="312">
        <f t="shared" si="55"/>
        <v>-605</v>
      </c>
      <c r="BR37" s="312">
        <f t="shared" ref="BR37:BS37" si="56">SUM(BR32:BR36)</f>
        <v>-2108</v>
      </c>
      <c r="BS37" s="486">
        <f t="shared" si="56"/>
        <v>1370</v>
      </c>
      <c r="BT37" s="312">
        <f t="shared" ref="BT37:BU37" si="57">SUM(BT32:BT36)</f>
        <v>1920</v>
      </c>
      <c r="BU37" s="312">
        <f t="shared" si="57"/>
        <v>3138</v>
      </c>
      <c r="BV37" s="39"/>
      <c r="BW37" s="39"/>
      <c r="BX37" s="39"/>
      <c r="BY37" s="39"/>
      <c r="BZ37" s="312"/>
      <c r="CA37" s="310"/>
      <c r="CB37" s="312"/>
      <c r="CC37" s="312"/>
      <c r="CD37" s="250"/>
    </row>
    <row r="38" spans="1:82" x14ac:dyDescent="0.25">
      <c r="A38" s="273">
        <f>+A31+1</f>
        <v>5</v>
      </c>
      <c r="B38" s="92" t="s">
        <v>19</v>
      </c>
      <c r="C38" s="38"/>
      <c r="D38" s="39"/>
      <c r="E38" s="39"/>
      <c r="F38" s="39"/>
      <c r="G38" s="39"/>
      <c r="H38" s="39"/>
      <c r="I38" s="39"/>
      <c r="J38" s="39"/>
      <c r="K38" s="39"/>
      <c r="L38" s="312"/>
      <c r="M38" s="111"/>
      <c r="N38" s="312"/>
      <c r="O38" s="207"/>
      <c r="P38" s="207"/>
      <c r="Q38" s="207"/>
      <c r="R38" s="207"/>
      <c r="S38" s="207"/>
      <c r="T38" s="207"/>
      <c r="U38" s="207"/>
      <c r="V38" s="207"/>
      <c r="W38" s="207"/>
      <c r="X38" s="282"/>
      <c r="Y38" s="373"/>
      <c r="Z38" s="207"/>
      <c r="AA38" s="207"/>
      <c r="AB38" s="207"/>
      <c r="AC38" s="207"/>
      <c r="AD38" s="207"/>
      <c r="AE38" s="207"/>
      <c r="AF38" s="207"/>
      <c r="AG38" s="207"/>
      <c r="AH38" s="207"/>
      <c r="AI38" s="207"/>
      <c r="AJ38" s="470"/>
      <c r="AK38" s="573"/>
      <c r="AL38" s="470"/>
      <c r="AM38" s="536"/>
      <c r="AN38" s="312"/>
      <c r="AO38" s="555"/>
      <c r="AP38" s="555"/>
      <c r="AQ38" s="555"/>
      <c r="AR38" s="555"/>
      <c r="AS38" s="555"/>
      <c r="AT38" s="555"/>
      <c r="AU38" s="555"/>
      <c r="AV38" s="555"/>
      <c r="AW38" s="111"/>
      <c r="AX38" s="39"/>
      <c r="AY38" s="39"/>
      <c r="AZ38" s="39"/>
      <c r="BA38" s="39"/>
      <c r="BB38" s="39"/>
      <c r="BC38" s="39"/>
      <c r="BD38" s="39"/>
      <c r="BE38" s="39"/>
      <c r="BF38" s="250"/>
      <c r="BG38" s="39"/>
      <c r="BH38" s="39"/>
      <c r="BI38" s="39"/>
      <c r="BJ38" s="39"/>
      <c r="BK38" s="39"/>
      <c r="BL38" s="39"/>
      <c r="BM38" s="39"/>
      <c r="BN38" s="312"/>
      <c r="BO38" s="310"/>
      <c r="BP38" s="312"/>
      <c r="BQ38" s="312"/>
      <c r="BR38" s="312"/>
      <c r="BS38" s="486"/>
      <c r="BT38" s="312"/>
      <c r="BU38" s="312"/>
      <c r="BV38" s="39"/>
      <c r="BW38" s="39"/>
      <c r="BX38" s="39"/>
      <c r="BY38" s="39"/>
      <c r="BZ38" s="312"/>
      <c r="CA38" s="310"/>
      <c r="CB38" s="312"/>
      <c r="CC38" s="312"/>
      <c r="CD38" s="250"/>
    </row>
    <row r="39" spans="1:82" x14ac:dyDescent="0.25">
      <c r="A39" s="273"/>
      <c r="B39" s="86" t="str">
        <f>$B$11</f>
        <v>Residential [1]</v>
      </c>
      <c r="C39" s="38">
        <v>16797</v>
      </c>
      <c r="D39" s="39">
        <v>18297</v>
      </c>
      <c r="E39" s="39">
        <v>22485</v>
      </c>
      <c r="F39" s="39">
        <v>25446</v>
      </c>
      <c r="G39" s="39">
        <v>26817</v>
      </c>
      <c r="H39" s="39">
        <v>27104</v>
      </c>
      <c r="I39" s="39">
        <v>27367</v>
      </c>
      <c r="J39" s="39">
        <v>24378</v>
      </c>
      <c r="K39" s="39">
        <v>21759</v>
      </c>
      <c r="L39" s="312">
        <v>20018</v>
      </c>
      <c r="M39" s="111">
        <v>16166</v>
      </c>
      <c r="N39" s="312">
        <v>15502</v>
      </c>
      <c r="O39" s="207">
        <v>19724</v>
      </c>
      <c r="P39" s="207">
        <v>23284</v>
      </c>
      <c r="Q39" s="207">
        <v>27741</v>
      </c>
      <c r="R39" s="207">
        <v>30287</v>
      </c>
      <c r="S39" s="207">
        <v>29266</v>
      </c>
      <c r="T39" s="207">
        <v>32794</v>
      </c>
      <c r="U39" s="207">
        <v>32134</v>
      </c>
      <c r="V39" s="207">
        <v>31055</v>
      </c>
      <c r="W39" s="246">
        <v>28892</v>
      </c>
      <c r="X39" s="278">
        <v>27008</v>
      </c>
      <c r="Y39" s="370">
        <v>25882</v>
      </c>
      <c r="Z39" s="246">
        <v>24522</v>
      </c>
      <c r="AA39" s="246">
        <v>24647</v>
      </c>
      <c r="AB39" s="246">
        <v>26261</v>
      </c>
      <c r="AC39" s="246">
        <v>29740</v>
      </c>
      <c r="AD39" s="246">
        <v>30874</v>
      </c>
      <c r="AE39" s="246">
        <v>31750</v>
      </c>
      <c r="AF39" s="246">
        <v>32819</v>
      </c>
      <c r="AG39" s="246">
        <v>32076</v>
      </c>
      <c r="AH39" s="246">
        <v>30649</v>
      </c>
      <c r="AI39" s="246">
        <v>26787</v>
      </c>
      <c r="AJ39" s="467">
        <v>24298</v>
      </c>
      <c r="AK39" s="571">
        <v>23136</v>
      </c>
      <c r="AL39" s="467">
        <v>22653</v>
      </c>
      <c r="AM39" s="534">
        <v>22596</v>
      </c>
      <c r="AN39" s="407">
        <v>26267</v>
      </c>
      <c r="AO39" s="553"/>
      <c r="AP39" s="553"/>
      <c r="AQ39" s="553"/>
      <c r="AR39" s="553"/>
      <c r="AS39" s="553"/>
      <c r="AT39" s="553"/>
      <c r="AU39" s="553"/>
      <c r="AV39" s="553"/>
      <c r="AW39" s="108">
        <f>O39-C39</f>
        <v>2927</v>
      </c>
      <c r="AX39" s="51">
        <f>P39-D39</f>
        <v>4987</v>
      </c>
      <c r="AY39" s="51">
        <f>Q39-E39</f>
        <v>5256</v>
      </c>
      <c r="AZ39" s="51">
        <f>R39-F39</f>
        <v>4841</v>
      </c>
      <c r="BA39" s="51">
        <f>S39-G39</f>
        <v>2449</v>
      </c>
      <c r="BB39" s="51">
        <f>T39-H39</f>
        <v>5690</v>
      </c>
      <c r="BC39" s="51">
        <f>U39-I39</f>
        <v>4767</v>
      </c>
      <c r="BD39" s="51">
        <f>V39-J39</f>
        <v>6677</v>
      </c>
      <c r="BE39" s="51">
        <f>W39-K39</f>
        <v>7133</v>
      </c>
      <c r="BF39" s="87">
        <f>X39-L39</f>
        <v>6990</v>
      </c>
      <c r="BG39" s="51">
        <f>Y39-M39</f>
        <v>9716</v>
      </c>
      <c r="BH39" s="51">
        <f>Z39-N39</f>
        <v>9020</v>
      </c>
      <c r="BI39" s="51">
        <f>AA39-O39</f>
        <v>4923</v>
      </c>
      <c r="BJ39" s="51">
        <f>AB39-P39</f>
        <v>2977</v>
      </c>
      <c r="BK39" s="51">
        <f>AC39-Q39</f>
        <v>1999</v>
      </c>
      <c r="BL39" s="51">
        <f>AD39-R39</f>
        <v>587</v>
      </c>
      <c r="BM39" s="51">
        <f>AE39-S39</f>
        <v>2484</v>
      </c>
      <c r="BN39" s="407">
        <f>AF39-T39</f>
        <v>25</v>
      </c>
      <c r="BO39" s="306">
        <f>AG39-U39</f>
        <v>-58</v>
      </c>
      <c r="BP39" s="407">
        <f>AH39-V39</f>
        <v>-406</v>
      </c>
      <c r="BQ39" s="407">
        <f>AI39-W39</f>
        <v>-2105</v>
      </c>
      <c r="BR39" s="407">
        <f>AJ39-X39</f>
        <v>-2710</v>
      </c>
      <c r="BS39" s="487">
        <f>AK39-Y39</f>
        <v>-2746</v>
      </c>
      <c r="BT39" s="407">
        <f>AL39-Z39</f>
        <v>-1869</v>
      </c>
      <c r="BU39" s="407">
        <f>AM39-AA39</f>
        <v>-2051</v>
      </c>
      <c r="BV39" s="51"/>
      <c r="BW39" s="51"/>
      <c r="BX39" s="51"/>
      <c r="BY39" s="51"/>
      <c r="BZ39" s="407"/>
      <c r="CA39" s="306"/>
      <c r="CB39" s="407"/>
      <c r="CC39" s="407"/>
      <c r="CD39" s="87"/>
    </row>
    <row r="40" spans="1:82" x14ac:dyDescent="0.25">
      <c r="A40" s="273"/>
      <c r="B40" s="86" t="str">
        <f>$B$12</f>
        <v>Low Income Residential [2]</v>
      </c>
      <c r="C40" s="38">
        <v>13062</v>
      </c>
      <c r="D40" s="39">
        <v>13163</v>
      </c>
      <c r="E40" s="39">
        <v>13854</v>
      </c>
      <c r="F40" s="39">
        <v>15093</v>
      </c>
      <c r="G40" s="39">
        <v>16992</v>
      </c>
      <c r="H40" s="39">
        <v>19943</v>
      </c>
      <c r="I40" s="39">
        <v>19584</v>
      </c>
      <c r="J40" s="39">
        <v>19067</v>
      </c>
      <c r="K40" s="39">
        <v>17828</v>
      </c>
      <c r="L40" s="312">
        <v>16689</v>
      </c>
      <c r="M40" s="111">
        <v>14612</v>
      </c>
      <c r="N40" s="312">
        <v>13064</v>
      </c>
      <c r="O40" s="207">
        <v>11586</v>
      </c>
      <c r="P40" s="207">
        <v>12411</v>
      </c>
      <c r="Q40" s="207">
        <v>14289</v>
      </c>
      <c r="R40" s="207">
        <v>15656</v>
      </c>
      <c r="S40" s="207">
        <v>17972</v>
      </c>
      <c r="T40" s="207">
        <v>22248</v>
      </c>
      <c r="U40" s="207">
        <v>22490</v>
      </c>
      <c r="V40" s="207">
        <v>22550</v>
      </c>
      <c r="W40" s="246">
        <v>16861</v>
      </c>
      <c r="X40" s="278">
        <v>15465</v>
      </c>
      <c r="Y40" s="370">
        <v>15603</v>
      </c>
      <c r="Z40" s="246">
        <v>15071</v>
      </c>
      <c r="AA40" s="246">
        <v>12621</v>
      </c>
      <c r="AB40" s="246">
        <v>12800</v>
      </c>
      <c r="AC40" s="246">
        <v>14641</v>
      </c>
      <c r="AD40" s="246">
        <v>17510</v>
      </c>
      <c r="AE40" s="246">
        <v>20119</v>
      </c>
      <c r="AF40" s="246">
        <v>24087</v>
      </c>
      <c r="AG40" s="246">
        <v>24754</v>
      </c>
      <c r="AH40" s="246">
        <v>24795</v>
      </c>
      <c r="AI40" s="246">
        <v>22511</v>
      </c>
      <c r="AJ40" s="467">
        <v>18589</v>
      </c>
      <c r="AK40" s="571">
        <v>19424</v>
      </c>
      <c r="AL40" s="467">
        <v>18651</v>
      </c>
      <c r="AM40" s="534">
        <v>18745</v>
      </c>
      <c r="AN40" s="407">
        <v>16615</v>
      </c>
      <c r="AO40" s="553"/>
      <c r="AP40" s="553"/>
      <c r="AQ40" s="553"/>
      <c r="AR40" s="553"/>
      <c r="AS40" s="553"/>
      <c r="AT40" s="553"/>
      <c r="AU40" s="553"/>
      <c r="AV40" s="553"/>
      <c r="AW40" s="108">
        <f>O40-C40</f>
        <v>-1476</v>
      </c>
      <c r="AX40" s="51">
        <f>P40-D40</f>
        <v>-752</v>
      </c>
      <c r="AY40" s="51">
        <f>Q40-E40</f>
        <v>435</v>
      </c>
      <c r="AZ40" s="51">
        <f>R40-F40</f>
        <v>563</v>
      </c>
      <c r="BA40" s="51">
        <f>S40-G40</f>
        <v>980</v>
      </c>
      <c r="BB40" s="51">
        <f>T40-H40</f>
        <v>2305</v>
      </c>
      <c r="BC40" s="51">
        <f>U40-I40</f>
        <v>2906</v>
      </c>
      <c r="BD40" s="51">
        <f>V40-J40</f>
        <v>3483</v>
      </c>
      <c r="BE40" s="51">
        <f>W40-K40</f>
        <v>-967</v>
      </c>
      <c r="BF40" s="87">
        <f>X40-L40</f>
        <v>-1224</v>
      </c>
      <c r="BG40" s="51">
        <f>Y40-M40</f>
        <v>991</v>
      </c>
      <c r="BH40" s="51">
        <f>Z40-N40</f>
        <v>2007</v>
      </c>
      <c r="BI40" s="51">
        <f>AA40-O40</f>
        <v>1035</v>
      </c>
      <c r="BJ40" s="51">
        <f>AB40-P40</f>
        <v>389</v>
      </c>
      <c r="BK40" s="51">
        <f>AC40-Q40</f>
        <v>352</v>
      </c>
      <c r="BL40" s="51">
        <f>AD40-R40</f>
        <v>1854</v>
      </c>
      <c r="BM40" s="51">
        <f>AE40-S40</f>
        <v>2147</v>
      </c>
      <c r="BN40" s="407">
        <f>AF40-T40</f>
        <v>1839</v>
      </c>
      <c r="BO40" s="306">
        <f>AG40-U40</f>
        <v>2264</v>
      </c>
      <c r="BP40" s="407">
        <f>AH40-V40</f>
        <v>2245</v>
      </c>
      <c r="BQ40" s="407">
        <f>AI40-W40</f>
        <v>5650</v>
      </c>
      <c r="BR40" s="407">
        <f>AJ40-X40</f>
        <v>3124</v>
      </c>
      <c r="BS40" s="487">
        <f>AK40-Y40</f>
        <v>3821</v>
      </c>
      <c r="BT40" s="407">
        <f>AL40-Z40</f>
        <v>3580</v>
      </c>
      <c r="BU40" s="407">
        <f>AM40-AA40</f>
        <v>6124</v>
      </c>
      <c r="BV40" s="51"/>
      <c r="BW40" s="51"/>
      <c r="BX40" s="51"/>
      <c r="BY40" s="51"/>
      <c r="BZ40" s="407"/>
      <c r="CA40" s="306"/>
      <c r="CB40" s="407"/>
      <c r="CC40" s="407"/>
      <c r="CD40" s="87"/>
    </row>
    <row r="41" spans="1:82" x14ac:dyDescent="0.25">
      <c r="A41" s="273"/>
      <c r="B41" s="86" t="str">
        <f>$B$13</f>
        <v>Small C&amp;I [3]</v>
      </c>
      <c r="C41" s="38">
        <v>915</v>
      </c>
      <c r="D41" s="39">
        <v>986</v>
      </c>
      <c r="E41" s="39">
        <v>1227</v>
      </c>
      <c r="F41" s="39">
        <v>1447</v>
      </c>
      <c r="G41" s="39">
        <v>1789</v>
      </c>
      <c r="H41" s="39">
        <v>1943</v>
      </c>
      <c r="I41" s="39">
        <v>2114</v>
      </c>
      <c r="J41" s="39">
        <v>2018</v>
      </c>
      <c r="K41" s="39">
        <v>1696</v>
      </c>
      <c r="L41" s="312">
        <v>1296</v>
      </c>
      <c r="M41" s="111">
        <v>945</v>
      </c>
      <c r="N41" s="312">
        <v>870</v>
      </c>
      <c r="O41" s="207">
        <v>1100</v>
      </c>
      <c r="P41" s="207">
        <v>1553</v>
      </c>
      <c r="Q41" s="207">
        <v>2224</v>
      </c>
      <c r="R41" s="207">
        <v>2541</v>
      </c>
      <c r="S41" s="207">
        <v>2732</v>
      </c>
      <c r="T41" s="207">
        <v>3105</v>
      </c>
      <c r="U41" s="207">
        <v>3106</v>
      </c>
      <c r="V41" s="207">
        <v>2921</v>
      </c>
      <c r="W41" s="246">
        <v>2519</v>
      </c>
      <c r="X41" s="278">
        <v>2068</v>
      </c>
      <c r="Y41" s="370">
        <v>1755</v>
      </c>
      <c r="Z41" s="246">
        <v>1635</v>
      </c>
      <c r="AA41" s="246">
        <v>1532</v>
      </c>
      <c r="AB41" s="246">
        <v>1614</v>
      </c>
      <c r="AC41" s="246">
        <v>2003</v>
      </c>
      <c r="AD41" s="246">
        <v>2290</v>
      </c>
      <c r="AE41" s="246">
        <v>2368</v>
      </c>
      <c r="AF41" s="246">
        <v>2211</v>
      </c>
      <c r="AG41" s="246">
        <v>2127</v>
      </c>
      <c r="AH41" s="246">
        <v>2192</v>
      </c>
      <c r="AI41" s="246">
        <v>1843</v>
      </c>
      <c r="AJ41" s="467">
        <v>1387</v>
      </c>
      <c r="AK41" s="571">
        <v>1083</v>
      </c>
      <c r="AL41" s="467">
        <v>855</v>
      </c>
      <c r="AM41" s="534">
        <v>1028</v>
      </c>
      <c r="AN41" s="407">
        <v>1137</v>
      </c>
      <c r="AO41" s="553"/>
      <c r="AP41" s="553"/>
      <c r="AQ41" s="553"/>
      <c r="AR41" s="553"/>
      <c r="AS41" s="553"/>
      <c r="AT41" s="553"/>
      <c r="AU41" s="553"/>
      <c r="AV41" s="553"/>
      <c r="AW41" s="108">
        <f>O41-C41</f>
        <v>185</v>
      </c>
      <c r="AX41" s="51">
        <f>P41-D41</f>
        <v>567</v>
      </c>
      <c r="AY41" s="51">
        <f>Q41-E41</f>
        <v>997</v>
      </c>
      <c r="AZ41" s="51">
        <f>R41-F41</f>
        <v>1094</v>
      </c>
      <c r="BA41" s="51">
        <f>S41-G41</f>
        <v>943</v>
      </c>
      <c r="BB41" s="51">
        <f>T41-H41</f>
        <v>1162</v>
      </c>
      <c r="BC41" s="51">
        <f>U41-I41</f>
        <v>992</v>
      </c>
      <c r="BD41" s="51">
        <f>V41-J41</f>
        <v>903</v>
      </c>
      <c r="BE41" s="51">
        <f>W41-K41</f>
        <v>823</v>
      </c>
      <c r="BF41" s="87">
        <f>X41-L41</f>
        <v>772</v>
      </c>
      <c r="BG41" s="51">
        <f>Y41-M41</f>
        <v>810</v>
      </c>
      <c r="BH41" s="51">
        <f>Z41-N41</f>
        <v>765</v>
      </c>
      <c r="BI41" s="51">
        <f>AA41-O41</f>
        <v>432</v>
      </c>
      <c r="BJ41" s="51">
        <f>AB41-P41</f>
        <v>61</v>
      </c>
      <c r="BK41" s="51">
        <f>AC41-Q41</f>
        <v>-221</v>
      </c>
      <c r="BL41" s="51">
        <f>AD41-R41</f>
        <v>-251</v>
      </c>
      <c r="BM41" s="51">
        <f>AE41-S41</f>
        <v>-364</v>
      </c>
      <c r="BN41" s="407">
        <f>AF41-T41</f>
        <v>-894</v>
      </c>
      <c r="BO41" s="306">
        <f>AG41-U41</f>
        <v>-979</v>
      </c>
      <c r="BP41" s="407">
        <f>AH41-V41</f>
        <v>-729</v>
      </c>
      <c r="BQ41" s="407">
        <f>AI41-W41</f>
        <v>-676</v>
      </c>
      <c r="BR41" s="407">
        <f>AJ41-X41</f>
        <v>-681</v>
      </c>
      <c r="BS41" s="487">
        <f>AK41-Y41</f>
        <v>-672</v>
      </c>
      <c r="BT41" s="407">
        <f>AL41-Z41</f>
        <v>-780</v>
      </c>
      <c r="BU41" s="407">
        <f>AM41-AA41</f>
        <v>-504</v>
      </c>
      <c r="BV41" s="51"/>
      <c r="BW41" s="51"/>
      <c r="BX41" s="51"/>
      <c r="BY41" s="51"/>
      <c r="BZ41" s="407"/>
      <c r="CA41" s="306"/>
      <c r="CB41" s="407"/>
      <c r="CC41" s="407"/>
      <c r="CD41" s="87"/>
    </row>
    <row r="42" spans="1:82" x14ac:dyDescent="0.25">
      <c r="A42" s="273"/>
      <c r="B42" s="86" t="str">
        <f>$B$14</f>
        <v>Medium C&amp;I [4]</v>
      </c>
      <c r="C42" s="38">
        <v>140</v>
      </c>
      <c r="D42" s="39">
        <v>152</v>
      </c>
      <c r="E42" s="39">
        <v>179</v>
      </c>
      <c r="F42" s="39">
        <v>233</v>
      </c>
      <c r="G42" s="39">
        <v>283</v>
      </c>
      <c r="H42" s="39">
        <v>318</v>
      </c>
      <c r="I42" s="39">
        <v>332</v>
      </c>
      <c r="J42" s="39">
        <v>298</v>
      </c>
      <c r="K42" s="39">
        <v>247</v>
      </c>
      <c r="L42" s="312">
        <v>176</v>
      </c>
      <c r="M42" s="111">
        <v>122</v>
      </c>
      <c r="N42" s="312">
        <v>119</v>
      </c>
      <c r="O42" s="207">
        <v>161</v>
      </c>
      <c r="P42" s="207">
        <v>239</v>
      </c>
      <c r="Q42" s="207">
        <v>356</v>
      </c>
      <c r="R42" s="207">
        <v>423</v>
      </c>
      <c r="S42" s="207">
        <v>486</v>
      </c>
      <c r="T42" s="207">
        <v>555</v>
      </c>
      <c r="U42" s="207">
        <v>559</v>
      </c>
      <c r="V42" s="207">
        <v>471</v>
      </c>
      <c r="W42" s="246">
        <v>405</v>
      </c>
      <c r="X42" s="278">
        <v>317</v>
      </c>
      <c r="Y42" s="370">
        <v>273</v>
      </c>
      <c r="Z42" s="246">
        <v>271</v>
      </c>
      <c r="AA42" s="246">
        <v>289</v>
      </c>
      <c r="AB42" s="246">
        <v>263</v>
      </c>
      <c r="AC42" s="246">
        <v>303</v>
      </c>
      <c r="AD42" s="246">
        <v>344</v>
      </c>
      <c r="AE42" s="246">
        <v>381</v>
      </c>
      <c r="AF42" s="246">
        <v>370</v>
      </c>
      <c r="AG42" s="246">
        <v>365</v>
      </c>
      <c r="AH42" s="246">
        <v>301</v>
      </c>
      <c r="AI42" s="246">
        <v>231</v>
      </c>
      <c r="AJ42" s="467">
        <v>151</v>
      </c>
      <c r="AK42" s="571">
        <v>136</v>
      </c>
      <c r="AL42" s="467">
        <v>108</v>
      </c>
      <c r="AM42" s="534">
        <v>124</v>
      </c>
      <c r="AN42" s="407">
        <v>150</v>
      </c>
      <c r="AO42" s="553"/>
      <c r="AP42" s="553"/>
      <c r="AQ42" s="553"/>
      <c r="AR42" s="553"/>
      <c r="AS42" s="553"/>
      <c r="AT42" s="553"/>
      <c r="AU42" s="553"/>
      <c r="AV42" s="553"/>
      <c r="AW42" s="108">
        <f>O42-C42</f>
        <v>21</v>
      </c>
      <c r="AX42" s="51">
        <f>P42-D42</f>
        <v>87</v>
      </c>
      <c r="AY42" s="51">
        <f>Q42-E42</f>
        <v>177</v>
      </c>
      <c r="AZ42" s="51">
        <f>R42-F42</f>
        <v>190</v>
      </c>
      <c r="BA42" s="51">
        <f>S42-G42</f>
        <v>203</v>
      </c>
      <c r="BB42" s="51">
        <f>T42-H42</f>
        <v>237</v>
      </c>
      <c r="BC42" s="51">
        <f>U42-I42</f>
        <v>227</v>
      </c>
      <c r="BD42" s="51">
        <f>V42-J42</f>
        <v>173</v>
      </c>
      <c r="BE42" s="51">
        <f>W42-K42</f>
        <v>158</v>
      </c>
      <c r="BF42" s="87">
        <f>X42-L42</f>
        <v>141</v>
      </c>
      <c r="BG42" s="51">
        <f>Y42-M42</f>
        <v>151</v>
      </c>
      <c r="BH42" s="51">
        <f>Z42-N42</f>
        <v>152</v>
      </c>
      <c r="BI42" s="51">
        <f>AA42-O42</f>
        <v>128</v>
      </c>
      <c r="BJ42" s="51">
        <f>AB42-P42</f>
        <v>24</v>
      </c>
      <c r="BK42" s="51">
        <f>AC42-Q42</f>
        <v>-53</v>
      </c>
      <c r="BL42" s="51">
        <f>AD42-R42</f>
        <v>-79</v>
      </c>
      <c r="BM42" s="51">
        <f>AE42-S42</f>
        <v>-105</v>
      </c>
      <c r="BN42" s="407">
        <f>AF42-T42</f>
        <v>-185</v>
      </c>
      <c r="BO42" s="306">
        <f>AG42-U42</f>
        <v>-194</v>
      </c>
      <c r="BP42" s="407">
        <f>AH42-V42</f>
        <v>-170</v>
      </c>
      <c r="BQ42" s="407">
        <f>AI42-W42</f>
        <v>-174</v>
      </c>
      <c r="BR42" s="407">
        <f>AJ42-X42</f>
        <v>-166</v>
      </c>
      <c r="BS42" s="487">
        <f>AK42-Y42</f>
        <v>-137</v>
      </c>
      <c r="BT42" s="407">
        <f>AL42-Z42</f>
        <v>-163</v>
      </c>
      <c r="BU42" s="407">
        <f>AM42-AA42</f>
        <v>-165</v>
      </c>
      <c r="BV42" s="51"/>
      <c r="BW42" s="51"/>
      <c r="BX42" s="51"/>
      <c r="BY42" s="51"/>
      <c r="BZ42" s="407"/>
      <c r="CA42" s="306"/>
      <c r="CB42" s="407"/>
      <c r="CC42" s="407"/>
      <c r="CD42" s="87"/>
    </row>
    <row r="43" spans="1:82" x14ac:dyDescent="0.25">
      <c r="A43" s="273"/>
      <c r="B43" s="86" t="str">
        <f>$B$15</f>
        <v>Large C&amp;I [5]</v>
      </c>
      <c r="C43" s="42">
        <v>16</v>
      </c>
      <c r="D43" s="43">
        <v>19</v>
      </c>
      <c r="E43" s="43">
        <v>18</v>
      </c>
      <c r="F43" s="43">
        <v>23</v>
      </c>
      <c r="G43" s="43">
        <v>26</v>
      </c>
      <c r="H43" s="43">
        <v>25</v>
      </c>
      <c r="I43" s="43">
        <v>33</v>
      </c>
      <c r="J43" s="43">
        <v>31</v>
      </c>
      <c r="K43" s="43">
        <v>21</v>
      </c>
      <c r="L43" s="311">
        <v>19</v>
      </c>
      <c r="M43" s="350">
        <v>12</v>
      </c>
      <c r="N43" s="311">
        <v>14</v>
      </c>
      <c r="O43" s="214">
        <v>19</v>
      </c>
      <c r="P43" s="214">
        <v>28</v>
      </c>
      <c r="Q43" s="206">
        <v>43</v>
      </c>
      <c r="R43" s="206">
        <v>44</v>
      </c>
      <c r="S43" s="214">
        <v>51</v>
      </c>
      <c r="T43" s="214">
        <v>59</v>
      </c>
      <c r="U43" s="214">
        <v>58</v>
      </c>
      <c r="V43" s="214">
        <v>44</v>
      </c>
      <c r="W43" s="247">
        <v>32</v>
      </c>
      <c r="X43" s="279">
        <v>26</v>
      </c>
      <c r="Y43" s="371">
        <v>27</v>
      </c>
      <c r="Z43" s="247">
        <v>26</v>
      </c>
      <c r="AA43" s="247">
        <v>33</v>
      </c>
      <c r="AB43" s="247">
        <v>24</v>
      </c>
      <c r="AC43" s="247">
        <v>31</v>
      </c>
      <c r="AD43" s="247">
        <v>38</v>
      </c>
      <c r="AE43" s="247">
        <v>42</v>
      </c>
      <c r="AF43" s="247">
        <v>44</v>
      </c>
      <c r="AG43" s="247">
        <v>48</v>
      </c>
      <c r="AH43" s="247">
        <v>39</v>
      </c>
      <c r="AI43" s="247">
        <v>29</v>
      </c>
      <c r="AJ43" s="468">
        <v>15</v>
      </c>
      <c r="AK43" s="572">
        <v>15</v>
      </c>
      <c r="AL43" s="468">
        <v>13</v>
      </c>
      <c r="AM43" s="534">
        <v>17</v>
      </c>
      <c r="AN43" s="408">
        <v>19</v>
      </c>
      <c r="AO43" s="553"/>
      <c r="AP43" s="553"/>
      <c r="AQ43" s="553"/>
      <c r="AR43" s="553"/>
      <c r="AS43" s="553"/>
      <c r="AT43" s="553"/>
      <c r="AU43" s="553"/>
      <c r="AV43" s="553"/>
      <c r="AW43" s="109">
        <f>O43-C43</f>
        <v>3</v>
      </c>
      <c r="AX43" s="55">
        <f>P43-D43</f>
        <v>9</v>
      </c>
      <c r="AY43" s="55">
        <f>Q43-E43</f>
        <v>25</v>
      </c>
      <c r="AZ43" s="55">
        <f>R43-F43</f>
        <v>21</v>
      </c>
      <c r="BA43" s="55">
        <f>S43-G43</f>
        <v>25</v>
      </c>
      <c r="BB43" s="55">
        <f>T43-H43</f>
        <v>34</v>
      </c>
      <c r="BC43" s="55">
        <f>U43-I43</f>
        <v>25</v>
      </c>
      <c r="BD43" s="55">
        <f>V43-J43</f>
        <v>13</v>
      </c>
      <c r="BE43" s="55">
        <f>W43-K43</f>
        <v>11</v>
      </c>
      <c r="BF43" s="88">
        <f>X43-L43</f>
        <v>7</v>
      </c>
      <c r="BG43" s="55">
        <f>Y43-M43</f>
        <v>15</v>
      </c>
      <c r="BH43" s="55">
        <f>Z43-N43</f>
        <v>12</v>
      </c>
      <c r="BI43" s="55">
        <f>AA43-O43</f>
        <v>14</v>
      </c>
      <c r="BJ43" s="55">
        <f>AB43-P43</f>
        <v>-4</v>
      </c>
      <c r="BK43" s="55">
        <f>AC43-Q43</f>
        <v>-12</v>
      </c>
      <c r="BL43" s="55">
        <f>AD43-R43</f>
        <v>-6</v>
      </c>
      <c r="BM43" s="55">
        <f>AE43-S43</f>
        <v>-9</v>
      </c>
      <c r="BN43" s="408">
        <f>AF43-T43</f>
        <v>-15</v>
      </c>
      <c r="BO43" s="307">
        <f>AG43-U43</f>
        <v>-10</v>
      </c>
      <c r="BP43" s="408">
        <f>AH43-V43</f>
        <v>-5</v>
      </c>
      <c r="BQ43" s="408">
        <f>AI43-W43</f>
        <v>-3</v>
      </c>
      <c r="BR43" s="408">
        <f>AJ43-X43</f>
        <v>-11</v>
      </c>
      <c r="BS43" s="488">
        <f>AK43-Y43</f>
        <v>-12</v>
      </c>
      <c r="BT43" s="408">
        <f>AL43-Z43</f>
        <v>-13</v>
      </c>
      <c r="BU43" s="408">
        <f>AM43-AA43</f>
        <v>-16</v>
      </c>
      <c r="BV43" s="55"/>
      <c r="BW43" s="55"/>
      <c r="BX43" s="55"/>
      <c r="BY43" s="55"/>
      <c r="BZ43" s="408"/>
      <c r="CA43" s="307"/>
      <c r="CB43" s="408"/>
      <c r="CC43" s="408"/>
      <c r="CD43" s="88"/>
    </row>
    <row r="44" spans="1:82" ht="15.75" thickBot="1" x14ac:dyDescent="0.3">
      <c r="A44" s="273"/>
      <c r="B44" s="89" t="str">
        <f>$B$16</f>
        <v>Total</v>
      </c>
      <c r="C44" s="32">
        <f>SUM(C39:C43)</f>
        <v>30930</v>
      </c>
      <c r="D44" s="33">
        <f>SUM(D39:D43)</f>
        <v>32617</v>
      </c>
      <c r="E44" s="33">
        <f t="shared" ref="E44:BE44" si="58">SUM(E39:E43)</f>
        <v>37763</v>
      </c>
      <c r="F44" s="33">
        <f t="shared" si="58"/>
        <v>42242</v>
      </c>
      <c r="G44" s="33">
        <f t="shared" si="58"/>
        <v>45907</v>
      </c>
      <c r="H44" s="33">
        <f t="shared" si="58"/>
        <v>49333</v>
      </c>
      <c r="I44" s="33">
        <f t="shared" si="58"/>
        <v>49430</v>
      </c>
      <c r="J44" s="33">
        <f t="shared" si="58"/>
        <v>45792</v>
      </c>
      <c r="K44" s="33">
        <f t="shared" si="58"/>
        <v>41551</v>
      </c>
      <c r="L44" s="313">
        <f t="shared" si="58"/>
        <v>38198</v>
      </c>
      <c r="M44" s="110">
        <f t="shared" si="58"/>
        <v>31857</v>
      </c>
      <c r="N44" s="313">
        <f t="shared" si="58"/>
        <v>29569</v>
      </c>
      <c r="O44" s="203">
        <f t="shared" si="58"/>
        <v>32590</v>
      </c>
      <c r="P44" s="203">
        <f t="shared" si="58"/>
        <v>37515</v>
      </c>
      <c r="Q44" s="203">
        <f t="shared" si="58"/>
        <v>44653</v>
      </c>
      <c r="R44" s="203">
        <f t="shared" si="58"/>
        <v>48951</v>
      </c>
      <c r="S44" s="203">
        <f t="shared" si="58"/>
        <v>50507</v>
      </c>
      <c r="T44" s="203">
        <f t="shared" si="58"/>
        <v>58761</v>
      </c>
      <c r="U44" s="203">
        <f t="shared" si="58"/>
        <v>58347</v>
      </c>
      <c r="V44" s="203">
        <f t="shared" si="58"/>
        <v>57041</v>
      </c>
      <c r="W44" s="203">
        <f t="shared" si="58"/>
        <v>48709</v>
      </c>
      <c r="X44" s="280">
        <f t="shared" ref="X44" si="59">SUM(X39:X43)</f>
        <v>44884</v>
      </c>
      <c r="Y44" s="33">
        <f t="shared" ref="Y44:AE44" si="60">SUM(Y39:Y43)</f>
        <v>43540</v>
      </c>
      <c r="Z44" s="33">
        <f t="shared" si="60"/>
        <v>41525</v>
      </c>
      <c r="AA44" s="203">
        <f t="shared" si="60"/>
        <v>39122</v>
      </c>
      <c r="AB44" s="203">
        <f t="shared" si="60"/>
        <v>40962</v>
      </c>
      <c r="AC44" s="203">
        <f t="shared" si="60"/>
        <v>46718</v>
      </c>
      <c r="AD44" s="203">
        <f t="shared" si="60"/>
        <v>51056</v>
      </c>
      <c r="AE44" s="203">
        <f t="shared" si="60"/>
        <v>54660</v>
      </c>
      <c r="AF44" s="203">
        <f t="shared" ref="AF44" si="61">SUM(AF39:AF43)</f>
        <v>59531</v>
      </c>
      <c r="AG44" s="203">
        <v>59370</v>
      </c>
      <c r="AH44" s="203">
        <f t="shared" ref="AH44" si="62">SUM(AH39:AH43)</f>
        <v>57976</v>
      </c>
      <c r="AI44" s="203">
        <f>SUM(AI39:AI43)</f>
        <v>51401</v>
      </c>
      <c r="AJ44" s="469">
        <v>44440</v>
      </c>
      <c r="AK44" s="394">
        <f>SUM(AK39:AK43)</f>
        <v>43794</v>
      </c>
      <c r="AL44" s="469">
        <f>SUM(AL39:AL43)</f>
        <v>42280</v>
      </c>
      <c r="AM44" s="570">
        <f>SUM(AM39:AM43)</f>
        <v>42510</v>
      </c>
      <c r="AN44" s="313">
        <f>SUM(AN39:AN43)</f>
        <v>44188</v>
      </c>
      <c r="AO44" s="599"/>
      <c r="AP44" s="599"/>
      <c r="AQ44" s="599"/>
      <c r="AR44" s="599"/>
      <c r="AS44" s="599"/>
      <c r="AT44" s="599"/>
      <c r="AU44" s="599"/>
      <c r="AV44" s="599"/>
      <c r="AW44" s="110">
        <f t="shared" si="58"/>
        <v>1660</v>
      </c>
      <c r="AX44" s="33">
        <f t="shared" si="58"/>
        <v>4898</v>
      </c>
      <c r="AY44" s="33">
        <f t="shared" si="58"/>
        <v>6890</v>
      </c>
      <c r="AZ44" s="33">
        <f t="shared" si="58"/>
        <v>6709</v>
      </c>
      <c r="BA44" s="33">
        <f t="shared" si="58"/>
        <v>4600</v>
      </c>
      <c r="BB44" s="33">
        <f t="shared" si="58"/>
        <v>9428</v>
      </c>
      <c r="BC44" s="33">
        <f t="shared" si="58"/>
        <v>8917</v>
      </c>
      <c r="BD44" s="33">
        <f t="shared" si="58"/>
        <v>11249</v>
      </c>
      <c r="BE44" s="33">
        <f t="shared" si="58"/>
        <v>7158</v>
      </c>
      <c r="BF44" s="249">
        <f t="shared" ref="BF44:BG44" si="63">SUM(BF39:BF43)</f>
        <v>6686</v>
      </c>
      <c r="BG44" s="33">
        <f t="shared" si="63"/>
        <v>11683</v>
      </c>
      <c r="BH44" s="33">
        <f t="shared" ref="BH44:BI44" si="64">SUM(BH39:BH43)</f>
        <v>11956</v>
      </c>
      <c r="BI44" s="33">
        <f t="shared" si="64"/>
        <v>6532</v>
      </c>
      <c r="BJ44" s="33">
        <f t="shared" ref="BJ44:BK44" si="65">SUM(BJ39:BJ43)</f>
        <v>3447</v>
      </c>
      <c r="BK44" s="33">
        <f t="shared" si="65"/>
        <v>2065</v>
      </c>
      <c r="BL44" s="33">
        <f t="shared" ref="BL44:BM44" si="66">SUM(BL39:BL43)</f>
        <v>2105</v>
      </c>
      <c r="BM44" s="33">
        <f t="shared" si="66"/>
        <v>4153</v>
      </c>
      <c r="BN44" s="313">
        <f t="shared" ref="BN44:BO44" si="67">SUM(BN39:BN43)</f>
        <v>770</v>
      </c>
      <c r="BO44" s="308">
        <f t="shared" si="67"/>
        <v>1023</v>
      </c>
      <c r="BP44" s="313">
        <f t="shared" ref="BP44:BQ44" si="68">SUM(BP39:BP43)</f>
        <v>935</v>
      </c>
      <c r="BQ44" s="313">
        <f t="shared" si="68"/>
        <v>2692</v>
      </c>
      <c r="BR44" s="313">
        <f t="shared" ref="BR44:BS44" si="69">SUM(BR39:BR43)</f>
        <v>-444</v>
      </c>
      <c r="BS44" s="489">
        <f t="shared" si="69"/>
        <v>254</v>
      </c>
      <c r="BT44" s="313">
        <f t="shared" ref="BT44:BU44" si="70">SUM(BT39:BT43)</f>
        <v>755</v>
      </c>
      <c r="BU44" s="313">
        <f t="shared" si="70"/>
        <v>3388</v>
      </c>
      <c r="BV44" s="33"/>
      <c r="BW44" s="33"/>
      <c r="BX44" s="33"/>
      <c r="BY44" s="33"/>
      <c r="BZ44" s="313"/>
      <c r="CA44" s="308"/>
      <c r="CB44" s="313"/>
      <c r="CC44" s="313"/>
      <c r="CD44" s="249"/>
    </row>
    <row r="45" spans="1:82" x14ac:dyDescent="0.25">
      <c r="A45" s="273">
        <f>+A38+1</f>
        <v>6</v>
      </c>
      <c r="B45" s="90" t="s">
        <v>22</v>
      </c>
      <c r="C45" s="40"/>
      <c r="D45" s="41"/>
      <c r="E45" s="41"/>
      <c r="F45" s="41"/>
      <c r="G45" s="41"/>
      <c r="H45" s="41"/>
      <c r="I45" s="41"/>
      <c r="J45" s="41"/>
      <c r="K45" s="41"/>
      <c r="L45" s="314"/>
      <c r="M45" s="351"/>
      <c r="N45" s="314"/>
      <c r="O45" s="208"/>
      <c r="P45" s="208"/>
      <c r="Q45" s="208"/>
      <c r="R45" s="208"/>
      <c r="S45" s="233"/>
      <c r="T45" s="233"/>
      <c r="U45" s="233"/>
      <c r="V45" s="233"/>
      <c r="W45" s="233"/>
      <c r="X45" s="283"/>
      <c r="Y45" s="374"/>
      <c r="Z45" s="233"/>
      <c r="AA45" s="233"/>
      <c r="AB45" s="233"/>
      <c r="AC45" s="233"/>
      <c r="AD45" s="233"/>
      <c r="AE45" s="233"/>
      <c r="AF45" s="233"/>
      <c r="AG45" s="318"/>
      <c r="AH45" s="318"/>
      <c r="AI45" s="318"/>
      <c r="AJ45" s="318"/>
      <c r="AK45" s="495"/>
      <c r="AL45" s="318"/>
      <c r="AM45" s="411"/>
      <c r="AN45" s="411"/>
      <c r="AO45" s="556"/>
      <c r="AP45" s="556"/>
      <c r="AQ45" s="556"/>
      <c r="AR45" s="556"/>
      <c r="AS45" s="556"/>
      <c r="AT45" s="556"/>
      <c r="AU45" s="556"/>
      <c r="AV45" s="556"/>
      <c r="AW45" s="112"/>
      <c r="AX45" s="22"/>
      <c r="AY45" s="22"/>
      <c r="AZ45" s="22"/>
      <c r="BA45" s="22"/>
      <c r="BB45" s="22"/>
      <c r="BC45" s="22"/>
      <c r="BD45" s="22"/>
      <c r="BE45" s="22"/>
      <c r="BF45" s="251"/>
      <c r="BG45" s="22"/>
      <c r="BH45" s="22"/>
      <c r="BI45" s="22"/>
      <c r="BJ45" s="22"/>
      <c r="BK45" s="22"/>
      <c r="BL45" s="22"/>
      <c r="BM45" s="22"/>
      <c r="BN45" s="411"/>
      <c r="BO45" s="429"/>
      <c r="BP45" s="411"/>
      <c r="BQ45" s="411"/>
      <c r="BR45" s="411"/>
      <c r="BS45" s="492"/>
      <c r="BT45" s="411"/>
      <c r="BU45" s="411"/>
      <c r="BV45" s="22"/>
      <c r="BW45" s="22"/>
      <c r="BX45" s="22"/>
      <c r="BY45" s="22"/>
      <c r="BZ45" s="411"/>
      <c r="CA45" s="429"/>
      <c r="CB45" s="411"/>
      <c r="CC45" s="411"/>
      <c r="CD45" s="251"/>
    </row>
    <row r="46" spans="1:82" x14ac:dyDescent="0.25">
      <c r="A46" s="273"/>
      <c r="B46" s="86" t="str">
        <f>$B$11</f>
        <v>Residential [1]</v>
      </c>
      <c r="C46" s="61">
        <v>11248650.529999999</v>
      </c>
      <c r="D46" s="58">
        <v>11057963.59</v>
      </c>
      <c r="E46" s="58">
        <v>4173798.83</v>
      </c>
      <c r="F46" s="58">
        <v>3933529.88</v>
      </c>
      <c r="G46" s="58">
        <v>2291927.96</v>
      </c>
      <c r="H46" s="58">
        <v>1270702</v>
      </c>
      <c r="I46" s="58">
        <v>1079402.1100000001</v>
      </c>
      <c r="J46" s="58">
        <v>1250541.93</v>
      </c>
      <c r="K46" s="58">
        <v>1369753.29</v>
      </c>
      <c r="L46" s="74">
        <v>3138832.73</v>
      </c>
      <c r="M46" s="113">
        <v>5816865.9000000004</v>
      </c>
      <c r="N46" s="74">
        <v>7043532.7400000002</v>
      </c>
      <c r="O46" s="209">
        <v>10363317.109999999</v>
      </c>
      <c r="P46" s="209">
        <v>6359752.0999999996</v>
      </c>
      <c r="Q46" s="209">
        <v>4425337.03</v>
      </c>
      <c r="R46" s="209">
        <v>4291359.1100000003</v>
      </c>
      <c r="S46" s="234">
        <v>1093514.83</v>
      </c>
      <c r="T46" s="234">
        <v>928269.11</v>
      </c>
      <c r="U46" s="234">
        <v>1198922.53</v>
      </c>
      <c r="V46" s="234">
        <v>886161.41</v>
      </c>
      <c r="W46" s="234">
        <v>1289505.57</v>
      </c>
      <c r="X46" s="284">
        <v>3930857.18</v>
      </c>
      <c r="Y46" s="375">
        <v>4581804.8499999996</v>
      </c>
      <c r="Z46" s="234">
        <v>8709373.1999999993</v>
      </c>
      <c r="AA46" s="234">
        <v>10549762.15</v>
      </c>
      <c r="AB46" s="234">
        <v>6685842.6200000001</v>
      </c>
      <c r="AC46" s="234">
        <v>4489473</v>
      </c>
      <c r="AD46" s="234">
        <v>3415954.12</v>
      </c>
      <c r="AE46" s="234">
        <v>1433782.13</v>
      </c>
      <c r="AF46" s="234">
        <v>1572494.36</v>
      </c>
      <c r="AG46" s="234">
        <v>1147992.0900000001</v>
      </c>
      <c r="AH46" s="234">
        <v>1050841.18</v>
      </c>
      <c r="AI46" s="234">
        <v>1933759.16</v>
      </c>
      <c r="AJ46" s="471">
        <v>4034782.68</v>
      </c>
      <c r="AK46" s="575">
        <v>5682268</v>
      </c>
      <c r="AL46" s="471">
        <v>10131442.210000001</v>
      </c>
      <c r="AM46" s="471">
        <v>12996214.77</v>
      </c>
      <c r="AN46" s="624">
        <v>10688087.449999999</v>
      </c>
      <c r="AO46" s="471"/>
      <c r="AP46" s="471"/>
      <c r="AQ46" s="471"/>
      <c r="AR46" s="471"/>
      <c r="AS46" s="471"/>
      <c r="AT46" s="471"/>
      <c r="AU46" s="471"/>
      <c r="AV46" s="471"/>
      <c r="AW46" s="113">
        <f>O46-C46</f>
        <v>-885333.41999999993</v>
      </c>
      <c r="AX46" s="58">
        <f>P46-D46</f>
        <v>-4698211.49</v>
      </c>
      <c r="AY46" s="58">
        <f>Q46-E46</f>
        <v>251538.20000000019</v>
      </c>
      <c r="AZ46" s="58">
        <f>R46-F46</f>
        <v>357829.23000000045</v>
      </c>
      <c r="BA46" s="58">
        <f>S46-G46</f>
        <v>-1198413.1299999999</v>
      </c>
      <c r="BB46" s="58">
        <f>T46-H46</f>
        <v>-342432.89</v>
      </c>
      <c r="BC46" s="58">
        <f>U46-I46</f>
        <v>119520.41999999993</v>
      </c>
      <c r="BD46" s="58">
        <f>V46-J46</f>
        <v>-364380.5199999999</v>
      </c>
      <c r="BE46" s="58">
        <f>W46-K46</f>
        <v>-80247.719999999972</v>
      </c>
      <c r="BF46" s="94">
        <f>X46-L46</f>
        <v>792024.45000000019</v>
      </c>
      <c r="BG46" s="58">
        <f>Y46-M46</f>
        <v>-1235061.0500000007</v>
      </c>
      <c r="BH46" s="58">
        <f>Z46-N46</f>
        <v>1665840.459999999</v>
      </c>
      <c r="BI46" s="58">
        <f>AA46-O46</f>
        <v>186445.04000000097</v>
      </c>
      <c r="BJ46" s="58">
        <f>AB46-P46</f>
        <v>326090.52000000048</v>
      </c>
      <c r="BK46" s="58">
        <f>AC46-Q46</f>
        <v>64135.969999999739</v>
      </c>
      <c r="BL46" s="58">
        <f>AD46-R46</f>
        <v>-875404.99000000022</v>
      </c>
      <c r="BM46" s="58">
        <f>AE46-S46</f>
        <v>340267.29999999981</v>
      </c>
      <c r="BN46" s="74">
        <f>AF46-T46</f>
        <v>644225.25000000012</v>
      </c>
      <c r="BO46" s="418">
        <f>AG46-U46</f>
        <v>-50930.439999999944</v>
      </c>
      <c r="BP46" s="74">
        <f>AH46-V46</f>
        <v>164679.7699999999</v>
      </c>
      <c r="BQ46" s="74">
        <f>AI46-W46</f>
        <v>644253.58999999985</v>
      </c>
      <c r="BR46" s="74">
        <f>AJ46-X46</f>
        <v>103925.5</v>
      </c>
      <c r="BS46" s="120">
        <f>AK46-Y46</f>
        <v>1100463.1500000004</v>
      </c>
      <c r="BT46" s="74">
        <f>AL46-Z46</f>
        <v>1422069.0100000016</v>
      </c>
      <c r="BU46" s="74">
        <f>AM46-AA46</f>
        <v>2446452.6199999992</v>
      </c>
      <c r="BV46" s="58"/>
      <c r="BW46" s="58"/>
      <c r="BX46" s="58"/>
      <c r="BY46" s="58"/>
      <c r="BZ46" s="74"/>
      <c r="CA46" s="418"/>
      <c r="CB46" s="74"/>
      <c r="CC46" s="74"/>
      <c r="CD46" s="94"/>
    </row>
    <row r="47" spans="1:82" x14ac:dyDescent="0.25">
      <c r="A47" s="273"/>
      <c r="B47" s="86" t="str">
        <f>$B$12</f>
        <v>Low Income Residential [2]</v>
      </c>
      <c r="C47" s="61">
        <v>3248210.29</v>
      </c>
      <c r="D47" s="58">
        <v>2458153.36</v>
      </c>
      <c r="E47" s="58">
        <v>1074445.3999999999</v>
      </c>
      <c r="F47" s="58">
        <v>829869.05</v>
      </c>
      <c r="G47" s="58">
        <v>1209553.73</v>
      </c>
      <c r="H47" s="58">
        <v>693291.88</v>
      </c>
      <c r="I47" s="58">
        <v>336024.34</v>
      </c>
      <c r="J47" s="58">
        <v>385496.77</v>
      </c>
      <c r="K47" s="58">
        <v>599330.4</v>
      </c>
      <c r="L47" s="74">
        <v>1486548.02</v>
      </c>
      <c r="M47" s="113">
        <v>2124335.6800000002</v>
      </c>
      <c r="N47" s="74">
        <v>1659609.92</v>
      </c>
      <c r="O47" s="209">
        <v>2335289.73</v>
      </c>
      <c r="P47" s="209">
        <v>1551944.93</v>
      </c>
      <c r="Q47" s="209">
        <v>1422475.65</v>
      </c>
      <c r="R47" s="209">
        <v>855748.34</v>
      </c>
      <c r="S47" s="234">
        <v>358440.99</v>
      </c>
      <c r="T47" s="234">
        <v>373341.62</v>
      </c>
      <c r="U47" s="234">
        <v>531173.43000000005</v>
      </c>
      <c r="V47" s="234">
        <v>460473.74</v>
      </c>
      <c r="W47" s="234">
        <v>-1231459.57</v>
      </c>
      <c r="X47" s="284">
        <v>1258691.6200000001</v>
      </c>
      <c r="Y47" s="375">
        <v>1544816.6399999999</v>
      </c>
      <c r="Z47" s="234">
        <v>3253190.78</v>
      </c>
      <c r="AA47" s="234">
        <v>3470289.94</v>
      </c>
      <c r="AB47" s="234">
        <v>1450093.76</v>
      </c>
      <c r="AC47" s="234">
        <v>910766.2</v>
      </c>
      <c r="AD47" s="234">
        <v>795661.76</v>
      </c>
      <c r="AE47" s="234">
        <v>30546.58</v>
      </c>
      <c r="AF47" s="234">
        <v>892512.13</v>
      </c>
      <c r="AG47" s="234">
        <v>506066.38</v>
      </c>
      <c r="AH47" s="234">
        <v>558069.07999999996</v>
      </c>
      <c r="AI47" s="234">
        <v>-255329.07</v>
      </c>
      <c r="AJ47" s="471">
        <v>-151237.93</v>
      </c>
      <c r="AK47" s="575">
        <v>1521923.85</v>
      </c>
      <c r="AL47" s="471">
        <v>3613684.5</v>
      </c>
      <c r="AM47" s="471">
        <v>3778767.81</v>
      </c>
      <c r="AN47" s="624">
        <v>3531360.3899999997</v>
      </c>
      <c r="AO47" s="471"/>
      <c r="AP47" s="471"/>
      <c r="AQ47" s="471"/>
      <c r="AR47" s="471"/>
      <c r="AS47" s="471"/>
      <c r="AT47" s="471"/>
      <c r="AU47" s="471"/>
      <c r="AV47" s="471"/>
      <c r="AW47" s="113">
        <f>O47-C47</f>
        <v>-912920.56</v>
      </c>
      <c r="AX47" s="58">
        <f>P47-D47</f>
        <v>-906208.42999999993</v>
      </c>
      <c r="AY47" s="58">
        <f>Q47-E47</f>
        <v>348030.25</v>
      </c>
      <c r="AZ47" s="58">
        <f>R47-F47</f>
        <v>25879.289999999921</v>
      </c>
      <c r="BA47" s="58">
        <f>S47-G47</f>
        <v>-851112.74</v>
      </c>
      <c r="BB47" s="58">
        <f>T47-H47</f>
        <v>-319950.26</v>
      </c>
      <c r="BC47" s="58">
        <f>U47-I47</f>
        <v>195149.09000000003</v>
      </c>
      <c r="BD47" s="58">
        <f>V47-J47</f>
        <v>74976.969999999972</v>
      </c>
      <c r="BE47" s="58">
        <f>W47-K47</f>
        <v>-1830789.9700000002</v>
      </c>
      <c r="BF47" s="94">
        <f>X47-L47</f>
        <v>-227856.39999999991</v>
      </c>
      <c r="BG47" s="58">
        <f>Y47-M47</f>
        <v>-579519.04000000027</v>
      </c>
      <c r="BH47" s="58">
        <f>Z47-N47</f>
        <v>1593580.8599999999</v>
      </c>
      <c r="BI47" s="58">
        <f>AA47-O47</f>
        <v>1135000.21</v>
      </c>
      <c r="BJ47" s="58">
        <f>AB47-P47</f>
        <v>-101851.16999999993</v>
      </c>
      <c r="BK47" s="58">
        <f>AC47-Q47</f>
        <v>-511709.44999999995</v>
      </c>
      <c r="BL47" s="58">
        <f>AD47-R47</f>
        <v>-60086.579999999958</v>
      </c>
      <c r="BM47" s="58">
        <f>AE47-S47</f>
        <v>-327894.40999999997</v>
      </c>
      <c r="BN47" s="74">
        <f>AF47-T47</f>
        <v>519170.51</v>
      </c>
      <c r="BO47" s="418">
        <f>AG47-U47</f>
        <v>-25107.050000000047</v>
      </c>
      <c r="BP47" s="74">
        <f>AH47-V47</f>
        <v>97595.339999999967</v>
      </c>
      <c r="BQ47" s="74">
        <f>AI47-W47</f>
        <v>976130.5</v>
      </c>
      <c r="BR47" s="74">
        <f>AJ47-X47</f>
        <v>-1409929.55</v>
      </c>
      <c r="BS47" s="120">
        <f>AK47-Y47</f>
        <v>-22892.789999999804</v>
      </c>
      <c r="BT47" s="74">
        <f>AL47-Z47</f>
        <v>360493.7200000002</v>
      </c>
      <c r="BU47" s="74">
        <f>AM47-AA47</f>
        <v>308477.87000000011</v>
      </c>
      <c r="BV47" s="58"/>
      <c r="BW47" s="58"/>
      <c r="BX47" s="58"/>
      <c r="BY47" s="58"/>
      <c r="BZ47" s="74"/>
      <c r="CA47" s="418"/>
      <c r="CB47" s="74"/>
      <c r="CC47" s="74"/>
      <c r="CD47" s="94"/>
    </row>
    <row r="48" spans="1:82" x14ac:dyDescent="0.25">
      <c r="A48" s="273"/>
      <c r="B48" s="86" t="str">
        <f>$B$13</f>
        <v>Small C&amp;I [3]</v>
      </c>
      <c r="C48" s="61">
        <v>1095611.97</v>
      </c>
      <c r="D48" s="58">
        <v>1008688.15</v>
      </c>
      <c r="E48" s="58">
        <v>415968.05</v>
      </c>
      <c r="F48" s="58">
        <v>224574.02</v>
      </c>
      <c r="G48" s="58">
        <v>105207.33</v>
      </c>
      <c r="H48" s="58">
        <v>73719.98</v>
      </c>
      <c r="I48" s="58">
        <v>90785.05</v>
      </c>
      <c r="J48" s="58">
        <v>63833.78</v>
      </c>
      <c r="K48" s="58">
        <v>85145.45</v>
      </c>
      <c r="L48" s="74">
        <v>158791.37</v>
      </c>
      <c r="M48" s="113">
        <v>507705.89</v>
      </c>
      <c r="N48" s="74">
        <v>879479.72</v>
      </c>
      <c r="O48" s="209">
        <v>1002832.39</v>
      </c>
      <c r="P48" s="209">
        <v>742713.27</v>
      </c>
      <c r="Q48" s="209">
        <v>524848.39</v>
      </c>
      <c r="R48" s="209">
        <v>305606</v>
      </c>
      <c r="S48" s="234">
        <v>84133.43</v>
      </c>
      <c r="T48" s="234">
        <v>88977.56</v>
      </c>
      <c r="U48" s="234">
        <v>60692.57</v>
      </c>
      <c r="V48" s="234">
        <v>48022.720000000001</v>
      </c>
      <c r="W48" s="234">
        <v>133293.4</v>
      </c>
      <c r="X48" s="284">
        <v>294928.26</v>
      </c>
      <c r="Y48" s="375">
        <v>551001.36</v>
      </c>
      <c r="Z48" s="234">
        <v>1001933.34</v>
      </c>
      <c r="AA48" s="234">
        <v>1294633.3</v>
      </c>
      <c r="AB48" s="234">
        <v>699255.69</v>
      </c>
      <c r="AC48" s="234">
        <v>312840.64</v>
      </c>
      <c r="AD48" s="234">
        <v>188002.78</v>
      </c>
      <c r="AE48" s="234">
        <v>93223.360000000001</v>
      </c>
      <c r="AF48" s="234">
        <v>87545.61</v>
      </c>
      <c r="AG48" s="234">
        <v>69845.600000000006</v>
      </c>
      <c r="AH48" s="234">
        <v>52174.89</v>
      </c>
      <c r="AI48" s="234">
        <v>129514.29</v>
      </c>
      <c r="AJ48" s="471">
        <v>273298.53999999998</v>
      </c>
      <c r="AK48" s="575">
        <v>497398.53</v>
      </c>
      <c r="AL48" s="471">
        <v>989752.1</v>
      </c>
      <c r="AM48" s="471">
        <v>1597511.51</v>
      </c>
      <c r="AN48" s="624">
        <v>1316623.54</v>
      </c>
      <c r="AO48" s="471"/>
      <c r="AP48" s="471"/>
      <c r="AQ48" s="471"/>
      <c r="AR48" s="471"/>
      <c r="AS48" s="471"/>
      <c r="AT48" s="471"/>
      <c r="AU48" s="471"/>
      <c r="AV48" s="471"/>
      <c r="AW48" s="113">
        <f>O48-C48</f>
        <v>-92779.579999999958</v>
      </c>
      <c r="AX48" s="58">
        <f>P48-D48</f>
        <v>-265974.88</v>
      </c>
      <c r="AY48" s="58">
        <f>Q48-E48</f>
        <v>108880.34000000003</v>
      </c>
      <c r="AZ48" s="58">
        <f>R48-F48</f>
        <v>81031.98000000001</v>
      </c>
      <c r="BA48" s="58">
        <f>S48-G48</f>
        <v>-21073.900000000009</v>
      </c>
      <c r="BB48" s="58">
        <f>T48-H48</f>
        <v>15257.580000000002</v>
      </c>
      <c r="BC48" s="58">
        <f>U48-I48</f>
        <v>-30092.480000000003</v>
      </c>
      <c r="BD48" s="58">
        <f>V48-J48</f>
        <v>-15811.059999999998</v>
      </c>
      <c r="BE48" s="58">
        <f>W48-K48</f>
        <v>48147.95</v>
      </c>
      <c r="BF48" s="94">
        <f>X48-L48</f>
        <v>136136.89000000001</v>
      </c>
      <c r="BG48" s="58">
        <f>Y48-M48</f>
        <v>43295.469999999972</v>
      </c>
      <c r="BH48" s="58">
        <f>Z48-N48</f>
        <v>122453.62</v>
      </c>
      <c r="BI48" s="58">
        <f>AA48-O48</f>
        <v>291800.91000000003</v>
      </c>
      <c r="BJ48" s="58">
        <f>AB48-P48</f>
        <v>-43457.580000000075</v>
      </c>
      <c r="BK48" s="58">
        <f>AC48-Q48</f>
        <v>-212007.75</v>
      </c>
      <c r="BL48" s="58">
        <f>AD48-R48</f>
        <v>-117603.22</v>
      </c>
      <c r="BM48" s="58">
        <f>AE48-S48</f>
        <v>9089.9300000000076</v>
      </c>
      <c r="BN48" s="74">
        <f>AF48-T48</f>
        <v>-1431.9499999999971</v>
      </c>
      <c r="BO48" s="418">
        <f>AG48-U48</f>
        <v>9153.0300000000061</v>
      </c>
      <c r="BP48" s="74">
        <f>AH48-V48</f>
        <v>4152.1699999999983</v>
      </c>
      <c r="BQ48" s="74">
        <f>AI48-W48</f>
        <v>-3779.1100000000006</v>
      </c>
      <c r="BR48" s="74">
        <f>AJ48-X48</f>
        <v>-21629.72000000003</v>
      </c>
      <c r="BS48" s="120">
        <f>AK48-Y48</f>
        <v>-53602.829999999958</v>
      </c>
      <c r="BT48" s="74">
        <f>AL48-Z48</f>
        <v>-12181.239999999991</v>
      </c>
      <c r="BU48" s="74">
        <f>AM48-AA48</f>
        <v>302878.20999999996</v>
      </c>
      <c r="BV48" s="58"/>
      <c r="BW48" s="58"/>
      <c r="BX48" s="58"/>
      <c r="BY48" s="58"/>
      <c r="BZ48" s="74"/>
      <c r="CA48" s="418"/>
      <c r="CB48" s="74"/>
      <c r="CC48" s="74"/>
      <c r="CD48" s="94"/>
    </row>
    <row r="49" spans="1:82" x14ac:dyDescent="0.25">
      <c r="A49" s="273"/>
      <c r="B49" s="86" t="str">
        <f>$B$14</f>
        <v>Medium C&amp;I [4]</v>
      </c>
      <c r="C49" s="61">
        <v>982409.61</v>
      </c>
      <c r="D49" s="58">
        <v>968348.93</v>
      </c>
      <c r="E49" s="58">
        <v>453808.76</v>
      </c>
      <c r="F49" s="58">
        <v>267262.37</v>
      </c>
      <c r="G49" s="58">
        <v>158545.94</v>
      </c>
      <c r="H49" s="58">
        <v>125393.91</v>
      </c>
      <c r="I49" s="58">
        <v>89616.77</v>
      </c>
      <c r="J49" s="58">
        <v>119591.67999999999</v>
      </c>
      <c r="K49" s="58">
        <v>152945.54999999999</v>
      </c>
      <c r="L49" s="74">
        <v>297250.12</v>
      </c>
      <c r="M49" s="113">
        <v>572885.97</v>
      </c>
      <c r="N49" s="74">
        <v>1167901.82</v>
      </c>
      <c r="O49" s="209">
        <v>1023125.42</v>
      </c>
      <c r="P49" s="209">
        <v>961576.84</v>
      </c>
      <c r="Q49" s="209">
        <v>435041.36</v>
      </c>
      <c r="R49" s="209">
        <v>392889.78</v>
      </c>
      <c r="S49" s="234">
        <v>178294.76</v>
      </c>
      <c r="T49" s="234">
        <v>123501.02</v>
      </c>
      <c r="U49" s="234">
        <v>41655.25</v>
      </c>
      <c r="V49" s="234">
        <v>99254.81</v>
      </c>
      <c r="W49" s="234">
        <v>174708.33</v>
      </c>
      <c r="X49" s="284">
        <v>491426.92</v>
      </c>
      <c r="Y49" s="375">
        <v>671755.89</v>
      </c>
      <c r="Z49" s="234">
        <v>1055482.04</v>
      </c>
      <c r="AA49" s="234">
        <v>1341826.24</v>
      </c>
      <c r="AB49" s="234">
        <v>729248.51</v>
      </c>
      <c r="AC49" s="234">
        <v>464741.3</v>
      </c>
      <c r="AD49" s="234">
        <v>384570.25</v>
      </c>
      <c r="AE49" s="234">
        <v>140759.01</v>
      </c>
      <c r="AF49" s="234">
        <v>134843.76999999999</v>
      </c>
      <c r="AG49" s="234">
        <v>140172.14000000001</v>
      </c>
      <c r="AH49" s="234">
        <v>111115.79</v>
      </c>
      <c r="AI49" s="234">
        <v>278263.78999999998</v>
      </c>
      <c r="AJ49" s="471">
        <v>371856.82</v>
      </c>
      <c r="AK49" s="575">
        <v>541080.23</v>
      </c>
      <c r="AL49" s="471">
        <v>1081276.8</v>
      </c>
      <c r="AM49" s="471">
        <v>1460291.53</v>
      </c>
      <c r="AN49" s="624">
        <v>1315763.0800000003</v>
      </c>
      <c r="AO49" s="471"/>
      <c r="AP49" s="471"/>
      <c r="AQ49" s="471"/>
      <c r="AR49" s="471"/>
      <c r="AS49" s="471"/>
      <c r="AT49" s="471"/>
      <c r="AU49" s="471"/>
      <c r="AV49" s="471"/>
      <c r="AW49" s="113">
        <f>O49-C49</f>
        <v>40715.810000000056</v>
      </c>
      <c r="AX49" s="58">
        <f>P49-D49</f>
        <v>-6772.0900000000838</v>
      </c>
      <c r="AY49" s="58">
        <f>Q49-E49</f>
        <v>-18767.400000000023</v>
      </c>
      <c r="AZ49" s="58">
        <f>R49-F49</f>
        <v>125627.41000000003</v>
      </c>
      <c r="BA49" s="58">
        <f>S49-G49</f>
        <v>19748.820000000007</v>
      </c>
      <c r="BB49" s="58">
        <f>T49-H49</f>
        <v>-1892.8899999999994</v>
      </c>
      <c r="BC49" s="58">
        <f>U49-I49</f>
        <v>-47961.520000000004</v>
      </c>
      <c r="BD49" s="58">
        <f>V49-J49</f>
        <v>-20336.869999999995</v>
      </c>
      <c r="BE49" s="58">
        <f>W49-K49</f>
        <v>21762.78</v>
      </c>
      <c r="BF49" s="94">
        <f>X49-L49</f>
        <v>194176.8</v>
      </c>
      <c r="BG49" s="58">
        <f>Y49-M49</f>
        <v>98869.920000000042</v>
      </c>
      <c r="BH49" s="58">
        <f>Z49-N49</f>
        <v>-112419.78000000003</v>
      </c>
      <c r="BI49" s="58">
        <f>AA49-O49</f>
        <v>318700.81999999995</v>
      </c>
      <c r="BJ49" s="58">
        <f>AB49-P49</f>
        <v>-232328.32999999996</v>
      </c>
      <c r="BK49" s="58">
        <f>AC49-Q49</f>
        <v>29699.940000000002</v>
      </c>
      <c r="BL49" s="58">
        <f>AD49-R49</f>
        <v>-8319.5300000000279</v>
      </c>
      <c r="BM49" s="58">
        <f>AE49-S49</f>
        <v>-37535.75</v>
      </c>
      <c r="BN49" s="74">
        <f>AF49-T49</f>
        <v>11342.749999999985</v>
      </c>
      <c r="BO49" s="418">
        <f>AG49-U49</f>
        <v>98516.890000000014</v>
      </c>
      <c r="BP49" s="74">
        <f>AH49-V49</f>
        <v>11860.979999999996</v>
      </c>
      <c r="BQ49" s="74">
        <f>AI49-W49</f>
        <v>103555.45999999999</v>
      </c>
      <c r="BR49" s="74">
        <f>AJ49-X49</f>
        <v>-119570.09999999998</v>
      </c>
      <c r="BS49" s="120">
        <f>AK49-Y49</f>
        <v>-130675.66000000003</v>
      </c>
      <c r="BT49" s="74">
        <f>AL49-Z49</f>
        <v>25794.760000000009</v>
      </c>
      <c r="BU49" s="74">
        <f>AM49-AA49</f>
        <v>118465.29000000004</v>
      </c>
      <c r="BV49" s="58"/>
      <c r="BW49" s="58"/>
      <c r="BX49" s="58"/>
      <c r="BY49" s="58"/>
      <c r="BZ49" s="74"/>
      <c r="CA49" s="418"/>
      <c r="CB49" s="74"/>
      <c r="CC49" s="74"/>
      <c r="CD49" s="94"/>
    </row>
    <row r="50" spans="1:82" ht="17.25" x14ac:dyDescent="0.4">
      <c r="A50" s="273"/>
      <c r="B50" s="86" t="str">
        <f>$B$15</f>
        <v>Large C&amp;I [5]</v>
      </c>
      <c r="C50" s="62">
        <v>520766.3</v>
      </c>
      <c r="D50" s="63">
        <v>783972.36</v>
      </c>
      <c r="E50" s="63">
        <v>867309.08</v>
      </c>
      <c r="F50" s="63">
        <v>368808.16</v>
      </c>
      <c r="G50" s="63">
        <v>252380.09</v>
      </c>
      <c r="H50" s="63">
        <v>101449.3</v>
      </c>
      <c r="I50" s="63">
        <v>148842.17000000001</v>
      </c>
      <c r="J50" s="63">
        <v>213906.19</v>
      </c>
      <c r="K50" s="63">
        <v>167045.85999999999</v>
      </c>
      <c r="L50" s="315">
        <v>409170.47</v>
      </c>
      <c r="M50" s="352">
        <v>463175.7</v>
      </c>
      <c r="N50" s="315">
        <v>897531.22</v>
      </c>
      <c r="O50" s="210">
        <v>1109990.51</v>
      </c>
      <c r="P50" s="210">
        <v>746437.06</v>
      </c>
      <c r="Q50" s="210">
        <v>803907.91</v>
      </c>
      <c r="R50" s="210">
        <v>594341.84</v>
      </c>
      <c r="S50" s="235">
        <v>304873.55</v>
      </c>
      <c r="T50" s="235">
        <v>351295.66</v>
      </c>
      <c r="U50" s="235">
        <v>340531.04</v>
      </c>
      <c r="V50" s="235">
        <v>277898.56</v>
      </c>
      <c r="W50" s="235">
        <v>304406.27</v>
      </c>
      <c r="X50" s="285">
        <v>1565062.36</v>
      </c>
      <c r="Y50" s="376">
        <v>647226.93000000005</v>
      </c>
      <c r="Z50" s="235">
        <v>967900.8</v>
      </c>
      <c r="AA50" s="235">
        <v>1461679.63</v>
      </c>
      <c r="AB50" s="235">
        <v>-16877.61</v>
      </c>
      <c r="AC50" s="235">
        <v>400464.03</v>
      </c>
      <c r="AD50" s="235">
        <v>497873.93</v>
      </c>
      <c r="AE50" s="235">
        <v>-67897.490000000005</v>
      </c>
      <c r="AF50" s="235">
        <v>317282.67</v>
      </c>
      <c r="AG50" s="235">
        <v>224674.41</v>
      </c>
      <c r="AH50" s="235">
        <v>899353.56</v>
      </c>
      <c r="AI50" s="235">
        <v>307090.2</v>
      </c>
      <c r="AJ50" s="472">
        <v>315083.57</v>
      </c>
      <c r="AK50" s="576">
        <v>372313.95</v>
      </c>
      <c r="AL50" s="472">
        <v>659117.18999999994</v>
      </c>
      <c r="AM50" s="472">
        <v>731284.85</v>
      </c>
      <c r="AN50" s="625">
        <v>1574749.5299999998</v>
      </c>
      <c r="AO50" s="472"/>
      <c r="AP50" s="472"/>
      <c r="AQ50" s="472"/>
      <c r="AR50" s="472"/>
      <c r="AS50" s="472"/>
      <c r="AT50" s="472"/>
      <c r="AU50" s="472"/>
      <c r="AV50" s="472"/>
      <c r="AW50" s="114">
        <f>O50-C50</f>
        <v>589224.21</v>
      </c>
      <c r="AX50" s="59">
        <f>P50-D50</f>
        <v>-37535.29999999993</v>
      </c>
      <c r="AY50" s="59">
        <f>Q50-E50</f>
        <v>-63401.169999999925</v>
      </c>
      <c r="AZ50" s="59">
        <f>R50-F50</f>
        <v>225533.68</v>
      </c>
      <c r="BA50" s="59">
        <f>S50-G50</f>
        <v>52493.459999999992</v>
      </c>
      <c r="BB50" s="59">
        <f>T50-H50</f>
        <v>249846.36</v>
      </c>
      <c r="BC50" s="59">
        <f>U50-I50</f>
        <v>191688.86999999997</v>
      </c>
      <c r="BD50" s="59">
        <f>V50-J50</f>
        <v>63992.369999999995</v>
      </c>
      <c r="BE50" s="59">
        <f>W50-K50</f>
        <v>137360.41000000003</v>
      </c>
      <c r="BF50" s="95">
        <f>X50-L50</f>
        <v>1155891.8900000001</v>
      </c>
      <c r="BG50" s="59">
        <f>Y50-M50</f>
        <v>184051.23000000004</v>
      </c>
      <c r="BH50" s="59">
        <f>Z50-N50</f>
        <v>70369.580000000075</v>
      </c>
      <c r="BI50" s="59">
        <f>AA50-O50</f>
        <v>351689.11999999988</v>
      </c>
      <c r="BJ50" s="59">
        <f>AB50-P50</f>
        <v>-763314.67</v>
      </c>
      <c r="BK50" s="59">
        <f>AC50-Q50</f>
        <v>-403443.88</v>
      </c>
      <c r="BL50" s="59">
        <f>AD50-R50</f>
        <v>-96467.909999999974</v>
      </c>
      <c r="BM50" s="59">
        <f>AE50-S50</f>
        <v>-372771.04</v>
      </c>
      <c r="BN50" s="316">
        <f>AF50-T50</f>
        <v>-34012.989999999991</v>
      </c>
      <c r="BO50" s="430">
        <f>AG50-U50</f>
        <v>-115856.62999999998</v>
      </c>
      <c r="BP50" s="316">
        <f>AH50-V50</f>
        <v>621455</v>
      </c>
      <c r="BQ50" s="316">
        <f>AI50-W50</f>
        <v>2683.929999999993</v>
      </c>
      <c r="BR50" s="316">
        <f>AJ50-X50</f>
        <v>-1249978.79</v>
      </c>
      <c r="BS50" s="493">
        <f>AK50-Y50</f>
        <v>-274912.98000000004</v>
      </c>
      <c r="BT50" s="316">
        <f>AL50-Z50</f>
        <v>-308783.6100000001</v>
      </c>
      <c r="BU50" s="316">
        <f>AM50-AA50</f>
        <v>-730394.77999999991</v>
      </c>
      <c r="BV50" s="59"/>
      <c r="BW50" s="59"/>
      <c r="BX50" s="59"/>
      <c r="BY50" s="59"/>
      <c r="BZ50" s="316"/>
      <c r="CA50" s="430"/>
      <c r="CB50" s="316"/>
      <c r="CC50" s="316"/>
      <c r="CD50" s="95"/>
    </row>
    <row r="51" spans="1:82" x14ac:dyDescent="0.25">
      <c r="A51" s="273"/>
      <c r="B51" s="86" t="str">
        <f>$B$16</f>
        <v>Total</v>
      </c>
      <c r="C51" s="61">
        <f>SUM(C46:C50)</f>
        <v>17095648.699999999</v>
      </c>
      <c r="D51" s="58">
        <f>SUM(D46:D50)</f>
        <v>16277126.389999999</v>
      </c>
      <c r="E51" s="58">
        <f t="shared" ref="E51:BE51" si="71">SUM(E46:E50)</f>
        <v>6985330.1200000001</v>
      </c>
      <c r="F51" s="58">
        <f t="shared" si="71"/>
        <v>5624043.4799999995</v>
      </c>
      <c r="G51" s="58">
        <f t="shared" si="71"/>
        <v>4017615.05</v>
      </c>
      <c r="H51" s="58">
        <f t="shared" si="71"/>
        <v>2264557.0699999998</v>
      </c>
      <c r="I51" s="58">
        <f t="shared" si="71"/>
        <v>1744670.4400000002</v>
      </c>
      <c r="J51" s="58">
        <f t="shared" si="71"/>
        <v>2033370.3499999999</v>
      </c>
      <c r="K51" s="58">
        <f t="shared" si="71"/>
        <v>2374220.5499999998</v>
      </c>
      <c r="L51" s="74">
        <f t="shared" si="71"/>
        <v>5490592.71</v>
      </c>
      <c r="M51" s="113">
        <f t="shared" si="71"/>
        <v>9484969.1400000006</v>
      </c>
      <c r="N51" s="74">
        <f t="shared" si="71"/>
        <v>11648055.420000002</v>
      </c>
      <c r="O51" s="209">
        <f t="shared" si="71"/>
        <v>15834555.16</v>
      </c>
      <c r="P51" s="209">
        <f t="shared" si="71"/>
        <v>10362424.199999999</v>
      </c>
      <c r="Q51" s="209">
        <f t="shared" si="71"/>
        <v>7611610.3399999999</v>
      </c>
      <c r="R51" s="209">
        <f t="shared" si="71"/>
        <v>6439945.0700000003</v>
      </c>
      <c r="S51" s="234">
        <f t="shared" si="71"/>
        <v>2019257.56</v>
      </c>
      <c r="T51" s="234">
        <f t="shared" si="71"/>
        <v>1865384.97</v>
      </c>
      <c r="U51" s="234">
        <f t="shared" si="71"/>
        <v>2172974.8199999998</v>
      </c>
      <c r="V51" s="234">
        <f t="shared" si="71"/>
        <v>1771811.24</v>
      </c>
      <c r="W51" s="234">
        <f t="shared" si="71"/>
        <v>670454</v>
      </c>
      <c r="X51" s="284">
        <f t="shared" ref="X51" si="72">SUM(X46:X50)</f>
        <v>7540966.3400000008</v>
      </c>
      <c r="Y51" s="375">
        <f t="shared" ref="Y51:AE51" si="73">SUM(Y46:Y50)</f>
        <v>7996605.669999999</v>
      </c>
      <c r="Z51" s="234">
        <f t="shared" si="73"/>
        <v>14987880.16</v>
      </c>
      <c r="AA51" s="234">
        <f t="shared" si="73"/>
        <v>18118191.260000002</v>
      </c>
      <c r="AB51" s="234">
        <f t="shared" si="73"/>
        <v>9547562.9700000007</v>
      </c>
      <c r="AC51" s="234">
        <f t="shared" si="73"/>
        <v>6578285.1699999999</v>
      </c>
      <c r="AD51" s="234">
        <f t="shared" si="73"/>
        <v>5282062.84</v>
      </c>
      <c r="AE51" s="234">
        <f t="shared" si="73"/>
        <v>1630413.59</v>
      </c>
      <c r="AF51" s="234">
        <f t="shared" ref="AF51" si="74">SUM(AF46:AF50)</f>
        <v>3004678.54</v>
      </c>
      <c r="AG51" s="234">
        <v>2088750.62</v>
      </c>
      <c r="AH51" s="234">
        <f t="shared" ref="AH51" si="75">SUM(AH46:AH50)</f>
        <v>2671554.5</v>
      </c>
      <c r="AI51" s="234">
        <f>SUM(AI46:AI50)</f>
        <v>2393298.37</v>
      </c>
      <c r="AJ51" s="471">
        <v>4843783.68</v>
      </c>
      <c r="AK51" s="575">
        <f t="shared" ref="AK51:AL51" si="76">SUM(AK46:AK50)</f>
        <v>8614984.5599999987</v>
      </c>
      <c r="AL51" s="471">
        <f t="shared" si="76"/>
        <v>16475272.800000001</v>
      </c>
      <c r="AM51" s="471">
        <f>SUM(AM46:AM50)</f>
        <v>20564070.470000003</v>
      </c>
      <c r="AN51" s="624">
        <f>SUM(AN46:AN50)</f>
        <v>18426583.990000002</v>
      </c>
      <c r="AO51" s="471"/>
      <c r="AP51" s="471"/>
      <c r="AQ51" s="471"/>
      <c r="AR51" s="471"/>
      <c r="AS51" s="471"/>
      <c r="AT51" s="471"/>
      <c r="AU51" s="471"/>
      <c r="AV51" s="471"/>
      <c r="AW51" s="113">
        <f t="shared" si="71"/>
        <v>-1261093.54</v>
      </c>
      <c r="AX51" s="58">
        <f t="shared" si="71"/>
        <v>-5914702.1899999995</v>
      </c>
      <c r="AY51" s="58">
        <f t="shared" si="71"/>
        <v>626280.22000000032</v>
      </c>
      <c r="AZ51" s="58">
        <f t="shared" si="71"/>
        <v>815901.59000000032</v>
      </c>
      <c r="BA51" s="58">
        <f t="shared" si="71"/>
        <v>-1998357.4899999998</v>
      </c>
      <c r="BB51" s="58">
        <f t="shared" si="71"/>
        <v>-399172.10000000009</v>
      </c>
      <c r="BC51" s="58">
        <f t="shared" si="71"/>
        <v>428304.37999999989</v>
      </c>
      <c r="BD51" s="58">
        <f t="shared" si="71"/>
        <v>-261559.10999999993</v>
      </c>
      <c r="BE51" s="58">
        <f t="shared" si="71"/>
        <v>-1703766.5500000003</v>
      </c>
      <c r="BF51" s="94">
        <f t="shared" ref="BF51:BG51" si="77">SUM(BF46:BF50)</f>
        <v>2050373.6300000004</v>
      </c>
      <c r="BG51" s="58">
        <f t="shared" si="77"/>
        <v>-1488363.4700000011</v>
      </c>
      <c r="BH51" s="58">
        <f t="shared" ref="BH51:BI51" si="78">SUM(BH46:BH50)</f>
        <v>3339824.7399999993</v>
      </c>
      <c r="BI51" s="58">
        <f t="shared" si="78"/>
        <v>2283636.1000000006</v>
      </c>
      <c r="BJ51" s="58">
        <f t="shared" ref="BJ51:BK51" si="79">SUM(BJ46:BJ50)</f>
        <v>-814861.22999999952</v>
      </c>
      <c r="BK51" s="58">
        <f t="shared" si="79"/>
        <v>-1033325.1700000003</v>
      </c>
      <c r="BL51" s="58">
        <f t="shared" ref="BL51:BM51" si="80">SUM(BL46:BL50)</f>
        <v>-1157882.2300000002</v>
      </c>
      <c r="BM51" s="58">
        <f t="shared" si="80"/>
        <v>-388843.97000000015</v>
      </c>
      <c r="BN51" s="74">
        <f t="shared" ref="BN51:BO51" si="81">SUM(BN46:BN50)</f>
        <v>1139293.5700000003</v>
      </c>
      <c r="BO51" s="418">
        <f t="shared" si="81"/>
        <v>-84224.199999999953</v>
      </c>
      <c r="BP51" s="74">
        <f t="shared" ref="BP51:BQ51" si="82">SUM(BP46:BP50)</f>
        <v>899743.25999999978</v>
      </c>
      <c r="BQ51" s="74">
        <f t="shared" si="82"/>
        <v>1722844.3699999996</v>
      </c>
      <c r="BR51" s="74">
        <f t="shared" ref="BR51:BS51" si="83">SUM(BR46:BR50)</f>
        <v>-2697182.66</v>
      </c>
      <c r="BS51" s="120">
        <f t="shared" si="83"/>
        <v>618378.8900000006</v>
      </c>
      <c r="BT51" s="74">
        <f t="shared" ref="BT51:BU51" si="84">SUM(BT46:BT50)</f>
        <v>1487392.6400000018</v>
      </c>
      <c r="BU51" s="74">
        <f t="shared" si="84"/>
        <v>2445879.2099999995</v>
      </c>
      <c r="BV51" s="58"/>
      <c r="BW51" s="58"/>
      <c r="BX51" s="58"/>
      <c r="BY51" s="58"/>
      <c r="BZ51" s="74"/>
      <c r="CA51" s="418"/>
      <c r="CB51" s="74"/>
      <c r="CC51" s="74"/>
      <c r="CD51" s="94"/>
    </row>
    <row r="52" spans="1:82" x14ac:dyDescent="0.25">
      <c r="A52" s="273">
        <f>+A45+1</f>
        <v>7</v>
      </c>
      <c r="B52" s="92" t="s">
        <v>23</v>
      </c>
      <c r="C52" s="61"/>
      <c r="D52" s="58"/>
      <c r="E52" s="58"/>
      <c r="F52" s="58"/>
      <c r="G52" s="58"/>
      <c r="H52" s="58"/>
      <c r="I52" s="58"/>
      <c r="J52" s="58"/>
      <c r="K52" s="58"/>
      <c r="L52" s="74"/>
      <c r="M52" s="113"/>
      <c r="N52" s="74"/>
      <c r="O52" s="209"/>
      <c r="P52" s="209"/>
      <c r="Q52" s="209"/>
      <c r="R52" s="209"/>
      <c r="S52" s="234"/>
      <c r="T52" s="234"/>
      <c r="U52" s="234"/>
      <c r="V52" s="234"/>
      <c r="W52" s="234"/>
      <c r="X52" s="284"/>
      <c r="Y52" s="375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471"/>
      <c r="AK52" s="575"/>
      <c r="AL52" s="471"/>
      <c r="AM52" s="525"/>
      <c r="AN52" s="525"/>
      <c r="AO52" s="557"/>
      <c r="AP52" s="557"/>
      <c r="AQ52" s="557"/>
      <c r="AR52" s="557"/>
      <c r="AS52" s="557"/>
      <c r="AT52" s="557"/>
      <c r="AU52" s="557"/>
      <c r="AV52" s="557"/>
      <c r="AW52" s="113"/>
      <c r="AX52" s="58"/>
      <c r="AY52" s="58"/>
      <c r="AZ52" s="58"/>
      <c r="BA52" s="58"/>
      <c r="BB52" s="58"/>
      <c r="BC52" s="58"/>
      <c r="BD52" s="58"/>
      <c r="BE52" s="58"/>
      <c r="BF52" s="94"/>
      <c r="BG52" s="58"/>
      <c r="BH52" s="58"/>
      <c r="BI52" s="58"/>
      <c r="BJ52" s="58"/>
      <c r="BK52" s="58"/>
      <c r="BL52" s="58"/>
      <c r="BM52" s="58"/>
      <c r="BN52" s="74"/>
      <c r="BO52" s="418"/>
      <c r="BP52" s="74"/>
      <c r="BQ52" s="74"/>
      <c r="BR52" s="74"/>
      <c r="BS52" s="120"/>
      <c r="BT52" s="74"/>
      <c r="BU52" s="74"/>
      <c r="BV52" s="58"/>
      <c r="BW52" s="58"/>
      <c r="BX52" s="58"/>
      <c r="BY52" s="58"/>
      <c r="BZ52" s="74"/>
      <c r="CA52" s="418"/>
      <c r="CB52" s="74"/>
      <c r="CC52" s="74"/>
      <c r="CD52" s="94"/>
    </row>
    <row r="53" spans="1:82" x14ac:dyDescent="0.25">
      <c r="A53" s="273"/>
      <c r="B53" s="86" t="str">
        <f>$B$11</f>
        <v>Residential [1]</v>
      </c>
      <c r="C53" s="61">
        <v>4849949.62</v>
      </c>
      <c r="D53" s="58">
        <v>6377158.7000000002</v>
      </c>
      <c r="E53" s="58">
        <v>6546772.8799999999</v>
      </c>
      <c r="F53" s="58">
        <v>3563189.4</v>
      </c>
      <c r="G53" s="58">
        <v>2173176.54</v>
      </c>
      <c r="H53" s="58">
        <v>1192653.6100000001</v>
      </c>
      <c r="I53" s="58">
        <v>651311.48</v>
      </c>
      <c r="J53" s="58">
        <v>557147.78</v>
      </c>
      <c r="K53" s="58">
        <v>707978.04</v>
      </c>
      <c r="L53" s="74">
        <v>612121.9</v>
      </c>
      <c r="M53" s="113">
        <v>2312757.6</v>
      </c>
      <c r="N53" s="74">
        <v>3474318.52</v>
      </c>
      <c r="O53" s="209">
        <v>4001437.8</v>
      </c>
      <c r="P53" s="209">
        <v>6379297.3200000003</v>
      </c>
      <c r="Q53" s="209">
        <v>4910874.28</v>
      </c>
      <c r="R53" s="209">
        <v>3154190.4</v>
      </c>
      <c r="S53" s="234">
        <v>2844033.47</v>
      </c>
      <c r="T53" s="234">
        <v>751078.24</v>
      </c>
      <c r="U53" s="234">
        <v>545799.26</v>
      </c>
      <c r="V53" s="234">
        <v>499114.17</v>
      </c>
      <c r="W53" s="234">
        <v>462551.13</v>
      </c>
      <c r="X53" s="284">
        <v>1163872.3</v>
      </c>
      <c r="Y53" s="375">
        <v>2180182.11</v>
      </c>
      <c r="Z53" s="234">
        <v>2957316.36</v>
      </c>
      <c r="AA53" s="234">
        <v>5574543.5099999998</v>
      </c>
      <c r="AB53" s="234">
        <v>6688246.3300000001</v>
      </c>
      <c r="AC53" s="234">
        <v>4864659.87</v>
      </c>
      <c r="AD53" s="234">
        <v>3088957.3</v>
      </c>
      <c r="AE53" s="234">
        <v>2300072.87</v>
      </c>
      <c r="AF53" s="234">
        <v>897538.67</v>
      </c>
      <c r="AG53" s="234">
        <v>873418.18</v>
      </c>
      <c r="AH53" s="234">
        <v>517015.69</v>
      </c>
      <c r="AI53" s="234">
        <v>532324.22</v>
      </c>
      <c r="AJ53" s="471">
        <v>1101007.21</v>
      </c>
      <c r="AK53" s="575">
        <v>2677263.81</v>
      </c>
      <c r="AL53" s="471">
        <v>3977475.6</v>
      </c>
      <c r="AM53" s="471">
        <v>7273385.8899999997</v>
      </c>
      <c r="AN53" s="624">
        <v>9065842.5500000007</v>
      </c>
      <c r="AO53" s="471"/>
      <c r="AP53" s="471"/>
      <c r="AQ53" s="471"/>
      <c r="AR53" s="471"/>
      <c r="AS53" s="471"/>
      <c r="AT53" s="471"/>
      <c r="AU53" s="471"/>
      <c r="AV53" s="471"/>
      <c r="AW53" s="113">
        <f>O53-C53</f>
        <v>-848511.8200000003</v>
      </c>
      <c r="AX53" s="58">
        <f>P53-D53</f>
        <v>2138.6200000001118</v>
      </c>
      <c r="AY53" s="58">
        <f>Q53-E53</f>
        <v>-1635898.5999999996</v>
      </c>
      <c r="AZ53" s="58">
        <f>R53-F53</f>
        <v>-408999</v>
      </c>
      <c r="BA53" s="58">
        <f>S53-G53</f>
        <v>670856.93000000017</v>
      </c>
      <c r="BB53" s="58">
        <f>T53-H53</f>
        <v>-441575.37000000011</v>
      </c>
      <c r="BC53" s="58">
        <f>U53-I53</f>
        <v>-105512.21999999997</v>
      </c>
      <c r="BD53" s="58">
        <f>V53-J53</f>
        <v>-58033.610000000044</v>
      </c>
      <c r="BE53" s="58">
        <f>W53-K53</f>
        <v>-245426.91000000003</v>
      </c>
      <c r="BF53" s="94">
        <f>X53-L53</f>
        <v>551750.40000000002</v>
      </c>
      <c r="BG53" s="58">
        <f>Y53-M53</f>
        <v>-132575.49000000022</v>
      </c>
      <c r="BH53" s="58">
        <f>Z53-N53</f>
        <v>-517002.16000000015</v>
      </c>
      <c r="BI53" s="58">
        <f>AA53-O53</f>
        <v>1573105.71</v>
      </c>
      <c r="BJ53" s="58">
        <f>AB53-P53</f>
        <v>308949.00999999978</v>
      </c>
      <c r="BK53" s="58">
        <f>AC53-Q53</f>
        <v>-46214.410000000149</v>
      </c>
      <c r="BL53" s="58">
        <f>AD53-R53</f>
        <v>-65233.100000000093</v>
      </c>
      <c r="BM53" s="58">
        <f>AE53-S53</f>
        <v>-543960.60000000009</v>
      </c>
      <c r="BN53" s="74">
        <f>AF53-T53</f>
        <v>146460.43000000005</v>
      </c>
      <c r="BO53" s="418">
        <f>AG53-U53</f>
        <v>327618.92000000004</v>
      </c>
      <c r="BP53" s="74">
        <f>AH53-V53</f>
        <v>17901.520000000019</v>
      </c>
      <c r="BQ53" s="74">
        <f>AI53-W53</f>
        <v>69773.089999999967</v>
      </c>
      <c r="BR53" s="74">
        <f>AJ53-X53</f>
        <v>-62865.090000000084</v>
      </c>
      <c r="BS53" s="120">
        <f>AK53-Y53</f>
        <v>497081.70000000019</v>
      </c>
      <c r="BT53" s="74">
        <f>AL53-Z53</f>
        <v>1020159.2400000002</v>
      </c>
      <c r="BU53" s="74">
        <f>AM53-AA53</f>
        <v>1698842.38</v>
      </c>
      <c r="BV53" s="58"/>
      <c r="BW53" s="58"/>
      <c r="BX53" s="58"/>
      <c r="BY53" s="58"/>
      <c r="BZ53" s="74"/>
      <c r="CA53" s="418"/>
      <c r="CB53" s="74"/>
      <c r="CC53" s="74"/>
      <c r="CD53" s="94"/>
    </row>
    <row r="54" spans="1:82" x14ac:dyDescent="0.25">
      <c r="A54" s="273"/>
      <c r="B54" s="86" t="str">
        <f>$B$12</f>
        <v>Low Income Residential [2]</v>
      </c>
      <c r="C54" s="61">
        <v>2339409.58</v>
      </c>
      <c r="D54" s="58">
        <v>2474192.02</v>
      </c>
      <c r="E54" s="58">
        <v>1775169.76</v>
      </c>
      <c r="F54" s="58">
        <v>1120315.6399999999</v>
      </c>
      <c r="G54" s="58">
        <v>996294.13</v>
      </c>
      <c r="H54" s="58">
        <v>1056357.8600000001</v>
      </c>
      <c r="I54" s="58">
        <v>593081.41</v>
      </c>
      <c r="J54" s="58">
        <v>366905.31</v>
      </c>
      <c r="K54" s="58">
        <v>415320.37</v>
      </c>
      <c r="L54" s="74">
        <v>521112.19</v>
      </c>
      <c r="M54" s="113">
        <v>1525086.99</v>
      </c>
      <c r="N54" s="74">
        <v>1923789.28</v>
      </c>
      <c r="O54" s="209">
        <v>1289267.21</v>
      </c>
      <c r="P54" s="209">
        <v>1691819.55</v>
      </c>
      <c r="Q54" s="209">
        <v>1587686.01</v>
      </c>
      <c r="R54" s="209">
        <v>837138.44</v>
      </c>
      <c r="S54" s="234">
        <v>981569.99</v>
      </c>
      <c r="T54" s="234">
        <v>318130.05</v>
      </c>
      <c r="U54" s="234">
        <v>302973.88</v>
      </c>
      <c r="V54" s="234">
        <v>369727.04</v>
      </c>
      <c r="W54" s="234">
        <v>277278.90999999997</v>
      </c>
      <c r="X54" s="284">
        <v>-527539.96</v>
      </c>
      <c r="Y54" s="375">
        <v>940453.35</v>
      </c>
      <c r="Z54" s="234">
        <v>1348978.17</v>
      </c>
      <c r="AA54" s="234">
        <v>2134173.5</v>
      </c>
      <c r="AB54" s="234">
        <v>2371784.11</v>
      </c>
      <c r="AC54" s="234">
        <v>1182638.6399999999</v>
      </c>
      <c r="AD54" s="234">
        <v>502419.44</v>
      </c>
      <c r="AE54" s="234">
        <v>382570.82</v>
      </c>
      <c r="AF54" s="234">
        <v>124587.24</v>
      </c>
      <c r="AG54" s="234">
        <v>729826.57</v>
      </c>
      <c r="AH54" s="234">
        <v>403416.82</v>
      </c>
      <c r="AI54" s="234">
        <v>471090.33</v>
      </c>
      <c r="AJ54" s="471">
        <v>-19742.8</v>
      </c>
      <c r="AK54" s="575">
        <v>810927.33</v>
      </c>
      <c r="AL54" s="471">
        <v>1670156.34</v>
      </c>
      <c r="AM54" s="471">
        <v>3585576.76</v>
      </c>
      <c r="AN54" s="624">
        <v>4557690.9700000007</v>
      </c>
      <c r="AO54" s="471"/>
      <c r="AP54" s="471"/>
      <c r="AQ54" s="471"/>
      <c r="AR54" s="471"/>
      <c r="AS54" s="471"/>
      <c r="AT54" s="471"/>
      <c r="AU54" s="471"/>
      <c r="AV54" s="471"/>
      <c r="AW54" s="113">
        <f>O54-C54</f>
        <v>-1050142.3700000001</v>
      </c>
      <c r="AX54" s="58">
        <f>P54-D54</f>
        <v>-782372.47</v>
      </c>
      <c r="AY54" s="58">
        <f>Q54-E54</f>
        <v>-187483.75</v>
      </c>
      <c r="AZ54" s="58">
        <f>R54-F54</f>
        <v>-283177.19999999995</v>
      </c>
      <c r="BA54" s="58">
        <f>S54-G54</f>
        <v>-14724.140000000014</v>
      </c>
      <c r="BB54" s="58">
        <f>T54-H54</f>
        <v>-738227.81</v>
      </c>
      <c r="BC54" s="58">
        <f>U54-I54</f>
        <v>-290107.53000000003</v>
      </c>
      <c r="BD54" s="58">
        <f>V54-J54</f>
        <v>2821.7299999999814</v>
      </c>
      <c r="BE54" s="58">
        <f>W54-K54</f>
        <v>-138041.46000000002</v>
      </c>
      <c r="BF54" s="94">
        <f>X54-L54</f>
        <v>-1048652.1499999999</v>
      </c>
      <c r="BG54" s="58">
        <f>Y54-M54</f>
        <v>-584633.64</v>
      </c>
      <c r="BH54" s="58">
        <f>Z54-N54</f>
        <v>-574811.1100000001</v>
      </c>
      <c r="BI54" s="58">
        <f>AA54-O54</f>
        <v>844906.29</v>
      </c>
      <c r="BJ54" s="58">
        <f>AB54-P54</f>
        <v>679964.55999999982</v>
      </c>
      <c r="BK54" s="58">
        <f>AC54-Q54</f>
        <v>-405047.37000000011</v>
      </c>
      <c r="BL54" s="58">
        <f>AD54-R54</f>
        <v>-334718.99999999994</v>
      </c>
      <c r="BM54" s="58">
        <f>AE54-S54</f>
        <v>-598999.16999999993</v>
      </c>
      <c r="BN54" s="74">
        <f>AF54-T54</f>
        <v>-193542.81</v>
      </c>
      <c r="BO54" s="418">
        <f>AG54-U54</f>
        <v>426852.68999999994</v>
      </c>
      <c r="BP54" s="74">
        <f>AH54-V54</f>
        <v>33689.780000000028</v>
      </c>
      <c r="BQ54" s="74">
        <f>AI54-W54</f>
        <v>193811.42000000004</v>
      </c>
      <c r="BR54" s="74">
        <f>AJ54-X54</f>
        <v>507797.16</v>
      </c>
      <c r="BS54" s="120">
        <f>AK54-Y54</f>
        <v>-129526.02000000002</v>
      </c>
      <c r="BT54" s="74">
        <f>AL54-Z54</f>
        <v>321178.17000000016</v>
      </c>
      <c r="BU54" s="74">
        <f>AM54-AA54</f>
        <v>1451403.2599999998</v>
      </c>
      <c r="BV54" s="58"/>
      <c r="BW54" s="58"/>
      <c r="BX54" s="58"/>
      <c r="BY54" s="58"/>
      <c r="BZ54" s="74"/>
      <c r="CA54" s="418"/>
      <c r="CB54" s="74"/>
      <c r="CC54" s="74"/>
      <c r="CD54" s="94"/>
    </row>
    <row r="55" spans="1:82" x14ac:dyDescent="0.25">
      <c r="A55" s="273"/>
      <c r="B55" s="86" t="str">
        <f>$B$13</f>
        <v>Small C&amp;I [3]</v>
      </c>
      <c r="C55" s="61">
        <v>298138.15999999997</v>
      </c>
      <c r="D55" s="58">
        <v>454957.77</v>
      </c>
      <c r="E55" s="58">
        <v>411471.66</v>
      </c>
      <c r="F55" s="58">
        <v>173382.61</v>
      </c>
      <c r="G55" s="58">
        <v>61560.05</v>
      </c>
      <c r="H55" s="58">
        <v>19318.05</v>
      </c>
      <c r="I55" s="58">
        <v>20767</v>
      </c>
      <c r="J55" s="58">
        <v>31926.46</v>
      </c>
      <c r="K55" s="58">
        <v>41177.620000000003</v>
      </c>
      <c r="L55" s="74">
        <v>34392.379999999997</v>
      </c>
      <c r="M55" s="113">
        <v>99532.99</v>
      </c>
      <c r="N55" s="74">
        <v>209347.6</v>
      </c>
      <c r="O55" s="209">
        <v>269155.23</v>
      </c>
      <c r="P55" s="209">
        <v>611483.04</v>
      </c>
      <c r="Q55" s="209">
        <v>471893.46</v>
      </c>
      <c r="R55" s="209">
        <v>231928.26</v>
      </c>
      <c r="S55" s="234">
        <v>166020.92000000001</v>
      </c>
      <c r="T55" s="234">
        <v>49049.9</v>
      </c>
      <c r="U55" s="234">
        <v>49416.39</v>
      </c>
      <c r="V55" s="234">
        <v>18484.43</v>
      </c>
      <c r="W55" s="234">
        <v>18362.080000000002</v>
      </c>
      <c r="X55" s="284">
        <v>106883.65</v>
      </c>
      <c r="Y55" s="375">
        <v>152079.07</v>
      </c>
      <c r="Z55" s="234">
        <v>258109.27</v>
      </c>
      <c r="AA55" s="234">
        <v>480088.3</v>
      </c>
      <c r="AB55" s="234">
        <v>638390.35</v>
      </c>
      <c r="AC55" s="234">
        <v>402073.48</v>
      </c>
      <c r="AD55" s="234">
        <v>168018.74</v>
      </c>
      <c r="AE55" s="234">
        <v>70918.45</v>
      </c>
      <c r="AF55" s="234">
        <v>14446.78</v>
      </c>
      <c r="AG55" s="234">
        <v>23266.78</v>
      </c>
      <c r="AH55" s="234">
        <v>5141.2700000000004</v>
      </c>
      <c r="AI55" s="234">
        <v>1229.3699999999999</v>
      </c>
      <c r="AJ55" s="471">
        <v>46874.41</v>
      </c>
      <c r="AK55" s="575">
        <v>110667.22</v>
      </c>
      <c r="AL55" s="471">
        <v>199856.8</v>
      </c>
      <c r="AM55" s="471">
        <v>517366.33</v>
      </c>
      <c r="AN55" s="624">
        <v>927345.57</v>
      </c>
      <c r="AO55" s="471"/>
      <c r="AP55" s="471"/>
      <c r="AQ55" s="471"/>
      <c r="AR55" s="471"/>
      <c r="AS55" s="471"/>
      <c r="AT55" s="471"/>
      <c r="AU55" s="471"/>
      <c r="AV55" s="471"/>
      <c r="AW55" s="113">
        <f>O55-C55</f>
        <v>-28982.929999999993</v>
      </c>
      <c r="AX55" s="58">
        <f>P55-D55</f>
        <v>156525.27000000002</v>
      </c>
      <c r="AY55" s="58">
        <f>Q55-E55</f>
        <v>60421.800000000047</v>
      </c>
      <c r="AZ55" s="58">
        <f>R55-F55</f>
        <v>58545.650000000023</v>
      </c>
      <c r="BA55" s="58">
        <f>S55-G55</f>
        <v>104460.87000000001</v>
      </c>
      <c r="BB55" s="58">
        <f>T55-H55</f>
        <v>29731.850000000002</v>
      </c>
      <c r="BC55" s="58">
        <f>U55-I55</f>
        <v>28649.39</v>
      </c>
      <c r="BD55" s="58">
        <f>V55-J55</f>
        <v>-13442.029999999999</v>
      </c>
      <c r="BE55" s="58">
        <f>W55-K55</f>
        <v>-22815.54</v>
      </c>
      <c r="BF55" s="94">
        <f>X55-L55</f>
        <v>72491.26999999999</v>
      </c>
      <c r="BG55" s="58">
        <f>Y55-M55</f>
        <v>52546.080000000002</v>
      </c>
      <c r="BH55" s="58">
        <f>Z55-N55</f>
        <v>48761.669999999984</v>
      </c>
      <c r="BI55" s="58">
        <f>AA55-O55</f>
        <v>210933.07</v>
      </c>
      <c r="BJ55" s="58">
        <f>AB55-P55</f>
        <v>26907.309999999939</v>
      </c>
      <c r="BK55" s="58">
        <f>AC55-Q55</f>
        <v>-69819.98000000004</v>
      </c>
      <c r="BL55" s="58">
        <f>AD55-R55</f>
        <v>-63909.520000000019</v>
      </c>
      <c r="BM55" s="58">
        <f>AE55-S55</f>
        <v>-95102.470000000016</v>
      </c>
      <c r="BN55" s="74">
        <f>AF55-T55</f>
        <v>-34603.120000000003</v>
      </c>
      <c r="BO55" s="418">
        <f>AG55-U55</f>
        <v>-26149.61</v>
      </c>
      <c r="BP55" s="74">
        <f>AH55-V55</f>
        <v>-13343.16</v>
      </c>
      <c r="BQ55" s="74">
        <f>AI55-W55</f>
        <v>-17132.710000000003</v>
      </c>
      <c r="BR55" s="74">
        <f>AJ55-X55</f>
        <v>-60009.239999999991</v>
      </c>
      <c r="BS55" s="120">
        <f>AK55-Y55</f>
        <v>-41411.850000000006</v>
      </c>
      <c r="BT55" s="74">
        <f>AL55-Z55</f>
        <v>-58252.47</v>
      </c>
      <c r="BU55" s="74">
        <f>AM55-AA55</f>
        <v>37278.030000000028</v>
      </c>
      <c r="BV55" s="58"/>
      <c r="BW55" s="58"/>
      <c r="BX55" s="58"/>
      <c r="BY55" s="58"/>
      <c r="BZ55" s="74"/>
      <c r="CA55" s="418"/>
      <c r="CB55" s="74"/>
      <c r="CC55" s="74"/>
      <c r="CD55" s="94"/>
    </row>
    <row r="56" spans="1:82" x14ac:dyDescent="0.25">
      <c r="A56" s="273"/>
      <c r="B56" s="86" t="str">
        <f>$B$14</f>
        <v>Medium C&amp;I [4]</v>
      </c>
      <c r="C56" s="61">
        <v>232833.38</v>
      </c>
      <c r="D56" s="58">
        <v>351696.88</v>
      </c>
      <c r="E56" s="58">
        <v>334037.56</v>
      </c>
      <c r="F56" s="58">
        <v>217262.17</v>
      </c>
      <c r="G56" s="58">
        <v>70628.179999999993</v>
      </c>
      <c r="H56" s="58">
        <v>29247.22</v>
      </c>
      <c r="I56" s="58">
        <v>19220</v>
      </c>
      <c r="J56" s="58">
        <v>22392.05</v>
      </c>
      <c r="K56" s="58">
        <v>48467.49</v>
      </c>
      <c r="L56" s="74">
        <v>47788.91</v>
      </c>
      <c r="M56" s="113">
        <v>122536.84</v>
      </c>
      <c r="N56" s="74">
        <v>172995.07</v>
      </c>
      <c r="O56" s="209">
        <v>277808.86</v>
      </c>
      <c r="P56" s="209">
        <v>545040.26</v>
      </c>
      <c r="Q56" s="209">
        <v>464235.73</v>
      </c>
      <c r="R56" s="209">
        <v>220792.62</v>
      </c>
      <c r="S56" s="234">
        <v>152363.99</v>
      </c>
      <c r="T56" s="234">
        <v>111918.24</v>
      </c>
      <c r="U56" s="234">
        <v>45640.15</v>
      </c>
      <c r="V56" s="234">
        <v>-7426.5</v>
      </c>
      <c r="W56" s="234">
        <v>36743.43</v>
      </c>
      <c r="X56" s="284">
        <v>94438.05</v>
      </c>
      <c r="Y56" s="375">
        <v>171593.69</v>
      </c>
      <c r="Z56" s="234">
        <v>259421.22</v>
      </c>
      <c r="AA56" s="234">
        <v>355238.76</v>
      </c>
      <c r="AB56" s="234">
        <v>415590.38</v>
      </c>
      <c r="AC56" s="234">
        <v>291189.46999999997</v>
      </c>
      <c r="AD56" s="234">
        <v>226293.99</v>
      </c>
      <c r="AE56" s="234">
        <v>152584.13</v>
      </c>
      <c r="AF56" s="234">
        <v>41260.449999999997</v>
      </c>
      <c r="AG56" s="234">
        <v>34969.839999999997</v>
      </c>
      <c r="AH56" s="234">
        <v>31592.83</v>
      </c>
      <c r="AI56" s="234">
        <v>24818.54</v>
      </c>
      <c r="AJ56" s="471">
        <v>80690.86</v>
      </c>
      <c r="AK56" s="575">
        <v>141649.35</v>
      </c>
      <c r="AL56" s="471">
        <v>181512.73</v>
      </c>
      <c r="AM56" s="471">
        <v>390829.1</v>
      </c>
      <c r="AN56" s="624">
        <v>585586.89</v>
      </c>
      <c r="AO56" s="471"/>
      <c r="AP56" s="471"/>
      <c r="AQ56" s="471"/>
      <c r="AR56" s="471"/>
      <c r="AS56" s="471"/>
      <c r="AT56" s="471"/>
      <c r="AU56" s="471"/>
      <c r="AV56" s="471"/>
      <c r="AW56" s="113">
        <f>O56-C56</f>
        <v>44975.479999999981</v>
      </c>
      <c r="AX56" s="58">
        <f>P56-D56</f>
        <v>193343.38</v>
      </c>
      <c r="AY56" s="58">
        <f>Q56-E56</f>
        <v>130198.16999999998</v>
      </c>
      <c r="AZ56" s="58">
        <f>R56-F56</f>
        <v>3530.4499999999825</v>
      </c>
      <c r="BA56" s="58">
        <f>S56-G56</f>
        <v>81735.81</v>
      </c>
      <c r="BB56" s="58">
        <f>T56-H56</f>
        <v>82671.02</v>
      </c>
      <c r="BC56" s="58">
        <f>U56-I56</f>
        <v>26420.15</v>
      </c>
      <c r="BD56" s="58">
        <f>V56-J56</f>
        <v>-29818.55</v>
      </c>
      <c r="BE56" s="58">
        <f>W56-K56</f>
        <v>-11724.059999999998</v>
      </c>
      <c r="BF56" s="94">
        <f>X56-L56</f>
        <v>46649.14</v>
      </c>
      <c r="BG56" s="58">
        <f>Y56-M56</f>
        <v>49056.850000000006</v>
      </c>
      <c r="BH56" s="58">
        <f>Z56-N56</f>
        <v>86426.15</v>
      </c>
      <c r="BI56" s="58">
        <f>AA56-O56</f>
        <v>77429.900000000023</v>
      </c>
      <c r="BJ56" s="58">
        <f>AB56-P56</f>
        <v>-129449.88</v>
      </c>
      <c r="BK56" s="58">
        <f>AC56-Q56</f>
        <v>-173046.26</v>
      </c>
      <c r="BL56" s="58">
        <f>AD56-R56</f>
        <v>5501.3699999999953</v>
      </c>
      <c r="BM56" s="58">
        <f>AE56-S56</f>
        <v>220.14000000001397</v>
      </c>
      <c r="BN56" s="74">
        <f>AF56-T56</f>
        <v>-70657.790000000008</v>
      </c>
      <c r="BO56" s="418">
        <f>AG56-U56</f>
        <v>-10670.310000000005</v>
      </c>
      <c r="BP56" s="74">
        <f>AH56-V56</f>
        <v>39019.33</v>
      </c>
      <c r="BQ56" s="74">
        <f>AI56-W56</f>
        <v>-11924.89</v>
      </c>
      <c r="BR56" s="74">
        <f>AJ56-X56</f>
        <v>-13747.190000000002</v>
      </c>
      <c r="BS56" s="120">
        <f>AK56-Y56</f>
        <v>-29944.339999999997</v>
      </c>
      <c r="BT56" s="74">
        <f>AL56-Z56</f>
        <v>-77908.489999999991</v>
      </c>
      <c r="BU56" s="74">
        <f>AM56-AA56</f>
        <v>35590.339999999967</v>
      </c>
      <c r="BV56" s="58"/>
      <c r="BW56" s="58"/>
      <c r="BX56" s="58"/>
      <c r="BY56" s="58"/>
      <c r="BZ56" s="74"/>
      <c r="CA56" s="418"/>
      <c r="CB56" s="74"/>
      <c r="CC56" s="74"/>
      <c r="CD56" s="94"/>
    </row>
    <row r="57" spans="1:82" ht="17.25" x14ac:dyDescent="0.4">
      <c r="A57" s="273"/>
      <c r="B57" s="86" t="str">
        <f>$B$15</f>
        <v>Large C&amp;I [5]</v>
      </c>
      <c r="C57" s="62">
        <v>130815.19</v>
      </c>
      <c r="D57" s="63">
        <v>342252.07</v>
      </c>
      <c r="E57" s="63">
        <v>237016.39</v>
      </c>
      <c r="F57" s="63">
        <v>113322.34</v>
      </c>
      <c r="G57" s="63">
        <v>190572.2</v>
      </c>
      <c r="H57" s="63">
        <v>156663.06</v>
      </c>
      <c r="I57" s="63">
        <v>47938.92</v>
      </c>
      <c r="J57" s="63">
        <v>54134.02</v>
      </c>
      <c r="K57" s="63">
        <v>73342.880000000005</v>
      </c>
      <c r="L57" s="315">
        <v>53665.11</v>
      </c>
      <c r="M57" s="352">
        <v>216711.06</v>
      </c>
      <c r="N57" s="315">
        <v>168215.63</v>
      </c>
      <c r="O57" s="210">
        <v>263396.89</v>
      </c>
      <c r="P57" s="210">
        <v>369299.05</v>
      </c>
      <c r="Q57" s="210">
        <v>335431.23</v>
      </c>
      <c r="R57" s="210">
        <v>445226.94</v>
      </c>
      <c r="S57" s="235">
        <v>232381.8</v>
      </c>
      <c r="T57" s="235">
        <v>106636.04</v>
      </c>
      <c r="U57" s="235">
        <v>254526.2</v>
      </c>
      <c r="V57" s="235">
        <v>94473.23</v>
      </c>
      <c r="W57" s="235">
        <v>186493.44</v>
      </c>
      <c r="X57" s="285">
        <v>168826.23</v>
      </c>
      <c r="Y57" s="376">
        <v>343503.23</v>
      </c>
      <c r="Z57" s="235">
        <v>319354.17</v>
      </c>
      <c r="AA57" s="235">
        <v>403770.14</v>
      </c>
      <c r="AB57" s="235">
        <v>432191.94</v>
      </c>
      <c r="AC57" s="235">
        <v>263719.63</v>
      </c>
      <c r="AD57" s="235">
        <v>153080.54999999999</v>
      </c>
      <c r="AE57" s="235">
        <v>218272.04</v>
      </c>
      <c r="AF57" s="235">
        <v>89351.21</v>
      </c>
      <c r="AG57" s="235">
        <v>156988.26999999999</v>
      </c>
      <c r="AH57" s="235">
        <v>125535.62</v>
      </c>
      <c r="AI57" s="235">
        <v>38274.57</v>
      </c>
      <c r="AJ57" s="472">
        <v>-3736.01</v>
      </c>
      <c r="AK57" s="576">
        <v>172549.95</v>
      </c>
      <c r="AL57" s="472">
        <v>208655.39</v>
      </c>
      <c r="AM57" s="472">
        <v>561227.27</v>
      </c>
      <c r="AN57" s="625">
        <v>473568.24999999994</v>
      </c>
      <c r="AO57" s="472"/>
      <c r="AP57" s="472"/>
      <c r="AQ57" s="472"/>
      <c r="AR57" s="472"/>
      <c r="AS57" s="472"/>
      <c r="AT57" s="472"/>
      <c r="AU57" s="472"/>
      <c r="AV57" s="472"/>
      <c r="AW57" s="114">
        <f>O57-C57</f>
        <v>132581.70000000001</v>
      </c>
      <c r="AX57" s="59">
        <f>P57-D57</f>
        <v>27046.979999999981</v>
      </c>
      <c r="AY57" s="59">
        <f>Q57-E57</f>
        <v>98414.839999999967</v>
      </c>
      <c r="AZ57" s="59">
        <f>R57-F57</f>
        <v>331904.59999999998</v>
      </c>
      <c r="BA57" s="59">
        <f>S57-G57</f>
        <v>41809.599999999977</v>
      </c>
      <c r="BB57" s="59">
        <f>T57-H57</f>
        <v>-50027.020000000004</v>
      </c>
      <c r="BC57" s="59">
        <f>U57-I57</f>
        <v>206587.28000000003</v>
      </c>
      <c r="BD57" s="59">
        <f>V57-J57</f>
        <v>40339.21</v>
      </c>
      <c r="BE57" s="59">
        <f>W57-K57</f>
        <v>113150.56</v>
      </c>
      <c r="BF57" s="95">
        <f>X57-L57</f>
        <v>115161.12000000001</v>
      </c>
      <c r="BG57" s="59">
        <f>Y57-M57</f>
        <v>126792.16999999998</v>
      </c>
      <c r="BH57" s="59">
        <f>Z57-N57</f>
        <v>151138.53999999998</v>
      </c>
      <c r="BI57" s="59">
        <f>AA57-O57</f>
        <v>140373.25</v>
      </c>
      <c r="BJ57" s="59">
        <f>AB57-P57</f>
        <v>62892.890000000014</v>
      </c>
      <c r="BK57" s="59">
        <f>AC57-Q57</f>
        <v>-71711.599999999977</v>
      </c>
      <c r="BL57" s="59">
        <f>AD57-R57</f>
        <v>-292146.39</v>
      </c>
      <c r="BM57" s="59">
        <f>AE57-S57</f>
        <v>-14109.75999999998</v>
      </c>
      <c r="BN57" s="316">
        <f>AF57-T57</f>
        <v>-17284.829999999987</v>
      </c>
      <c r="BO57" s="430">
        <f>AG57-U57</f>
        <v>-97537.930000000022</v>
      </c>
      <c r="BP57" s="316">
        <f>AH57-V57</f>
        <v>31062.39</v>
      </c>
      <c r="BQ57" s="316">
        <f>AI57-W57</f>
        <v>-148218.87</v>
      </c>
      <c r="BR57" s="316">
        <f>AJ57-X57</f>
        <v>-172562.24000000002</v>
      </c>
      <c r="BS57" s="493">
        <f>AK57-Y57</f>
        <v>-170953.27999999997</v>
      </c>
      <c r="BT57" s="316">
        <f>AL57-Z57</f>
        <v>-110698.77999999997</v>
      </c>
      <c r="BU57" s="316">
        <f>AM57-AA57</f>
        <v>157457.13</v>
      </c>
      <c r="BV57" s="59"/>
      <c r="BW57" s="59"/>
      <c r="BX57" s="59"/>
      <c r="BY57" s="59"/>
      <c r="BZ57" s="316"/>
      <c r="CA57" s="430"/>
      <c r="CB57" s="316"/>
      <c r="CC57" s="316"/>
      <c r="CD57" s="95"/>
    </row>
    <row r="58" spans="1:82" x14ac:dyDescent="0.25">
      <c r="A58" s="273"/>
      <c r="B58" s="86" t="str">
        <f>$B$16</f>
        <v>Total</v>
      </c>
      <c r="C58" s="61">
        <f>SUM(C53:C57)</f>
        <v>7851145.9300000006</v>
      </c>
      <c r="D58" s="58">
        <f>SUM(D53:D57)</f>
        <v>10000257.440000001</v>
      </c>
      <c r="E58" s="58">
        <f t="shared" ref="E58:BE58" si="85">SUM(E53:E57)</f>
        <v>9304468.25</v>
      </c>
      <c r="F58" s="58">
        <f t="shared" si="85"/>
        <v>5187472.16</v>
      </c>
      <c r="G58" s="58">
        <f t="shared" si="85"/>
        <v>3492231.1</v>
      </c>
      <c r="H58" s="58">
        <f t="shared" si="85"/>
        <v>2454239.8000000003</v>
      </c>
      <c r="I58" s="58">
        <f t="shared" si="85"/>
        <v>1332318.81</v>
      </c>
      <c r="J58" s="58">
        <f t="shared" si="85"/>
        <v>1032505.6200000001</v>
      </c>
      <c r="K58" s="58">
        <f t="shared" si="85"/>
        <v>1286286.4000000004</v>
      </c>
      <c r="L58" s="74">
        <f t="shared" si="85"/>
        <v>1269080.49</v>
      </c>
      <c r="M58" s="113">
        <f t="shared" si="85"/>
        <v>4276625.4799999995</v>
      </c>
      <c r="N58" s="74">
        <f t="shared" si="85"/>
        <v>5948666.0999999996</v>
      </c>
      <c r="O58" s="209">
        <f t="shared" si="85"/>
        <v>6101065.9900000002</v>
      </c>
      <c r="P58" s="209">
        <f t="shared" si="85"/>
        <v>9596939.2200000007</v>
      </c>
      <c r="Q58" s="209">
        <f t="shared" si="85"/>
        <v>7770120.7100000009</v>
      </c>
      <c r="R58" s="209">
        <f t="shared" si="85"/>
        <v>4889276.66</v>
      </c>
      <c r="S58" s="234">
        <f t="shared" si="85"/>
        <v>4376370.17</v>
      </c>
      <c r="T58" s="234">
        <f t="shared" si="85"/>
        <v>1336812.47</v>
      </c>
      <c r="U58" s="234">
        <f t="shared" si="85"/>
        <v>1198355.8800000001</v>
      </c>
      <c r="V58" s="234">
        <f t="shared" si="85"/>
        <v>974372.37</v>
      </c>
      <c r="W58" s="234">
        <f t="shared" si="85"/>
        <v>981428.99</v>
      </c>
      <c r="X58" s="284">
        <f t="shared" ref="X58" si="86">SUM(X53:X57)</f>
        <v>1006480.2700000001</v>
      </c>
      <c r="Y58" s="375">
        <f t="shared" ref="Y58:AE58" si="87">SUM(Y53:Y57)</f>
        <v>3787811.4499999997</v>
      </c>
      <c r="Z58" s="234">
        <f t="shared" si="87"/>
        <v>5143179.1899999985</v>
      </c>
      <c r="AA58" s="234">
        <f t="shared" si="87"/>
        <v>8947814.2100000009</v>
      </c>
      <c r="AB58" s="234">
        <f t="shared" si="87"/>
        <v>10546203.109999999</v>
      </c>
      <c r="AC58" s="234">
        <f t="shared" si="87"/>
        <v>7004281.0899999999</v>
      </c>
      <c r="AD58" s="234">
        <f t="shared" si="87"/>
        <v>4138770.0199999996</v>
      </c>
      <c r="AE58" s="234">
        <f t="shared" si="87"/>
        <v>3124418.31</v>
      </c>
      <c r="AF58" s="234">
        <f t="shared" ref="AF58" si="88">SUM(AF53:AF57)</f>
        <v>1167184.3500000001</v>
      </c>
      <c r="AG58" s="402">
        <v>1818469.64</v>
      </c>
      <c r="AH58" s="402">
        <f t="shared" ref="AH58" si="89">SUM(AH53:AH57)</f>
        <v>1082702.23</v>
      </c>
      <c r="AI58" s="402">
        <f>SUM(AI53:AI57)</f>
        <v>1067737.03</v>
      </c>
      <c r="AJ58" s="402">
        <v>1205093.67</v>
      </c>
      <c r="AK58" s="577">
        <f>SUM(AK53:AK57)</f>
        <v>3913057.6600000006</v>
      </c>
      <c r="AL58" s="402">
        <f>SUM(AL53:AL57)</f>
        <v>6237656.8600000003</v>
      </c>
      <c r="AM58" s="402">
        <f>SUM(AM53:AM57)</f>
        <v>12328385.349999998</v>
      </c>
      <c r="AN58" s="402">
        <f>SUM(AN53:AN57)</f>
        <v>15610034.230000002</v>
      </c>
      <c r="AO58" s="558"/>
      <c r="AP58" s="558"/>
      <c r="AQ58" s="558"/>
      <c r="AR58" s="558"/>
      <c r="AS58" s="558"/>
      <c r="AT58" s="558"/>
      <c r="AU58" s="558"/>
      <c r="AV58" s="558"/>
      <c r="AW58" s="113">
        <f t="shared" si="85"/>
        <v>-1750079.9400000004</v>
      </c>
      <c r="AX58" s="58">
        <f t="shared" si="85"/>
        <v>-403318.21999999986</v>
      </c>
      <c r="AY58" s="58">
        <f t="shared" si="85"/>
        <v>-1534347.5399999996</v>
      </c>
      <c r="AZ58" s="58">
        <f t="shared" si="85"/>
        <v>-298195.5</v>
      </c>
      <c r="BA58" s="58">
        <f t="shared" si="85"/>
        <v>884139.07000000018</v>
      </c>
      <c r="BB58" s="58">
        <f t="shared" si="85"/>
        <v>-1117427.33</v>
      </c>
      <c r="BC58" s="58">
        <f t="shared" si="85"/>
        <v>-133962.92999999993</v>
      </c>
      <c r="BD58" s="58">
        <f t="shared" si="85"/>
        <v>-58133.250000000065</v>
      </c>
      <c r="BE58" s="58">
        <f t="shared" si="85"/>
        <v>-304857.41000000003</v>
      </c>
      <c r="BF58" s="94">
        <f t="shared" ref="BF58:BG58" si="90">SUM(BF53:BF57)</f>
        <v>-262600.21999999986</v>
      </c>
      <c r="BG58" s="58">
        <f t="shared" si="90"/>
        <v>-488814.03000000032</v>
      </c>
      <c r="BH58" s="58">
        <f t="shared" ref="BH58:BI58" si="91">SUM(BH53:BH57)</f>
        <v>-805486.91000000038</v>
      </c>
      <c r="BI58" s="58">
        <f t="shared" si="91"/>
        <v>2846748.2199999997</v>
      </c>
      <c r="BJ58" s="58">
        <f t="shared" ref="BJ58:BK58" si="92">SUM(BJ53:BJ57)</f>
        <v>949263.88999999955</v>
      </c>
      <c r="BK58" s="58">
        <f t="shared" si="92"/>
        <v>-765839.62000000023</v>
      </c>
      <c r="BL58" s="58">
        <f t="shared" ref="BL58:BM58" si="93">SUM(BL53:BL57)</f>
        <v>-750506.64000000013</v>
      </c>
      <c r="BM58" s="58">
        <f t="shared" si="93"/>
        <v>-1251951.8600000001</v>
      </c>
      <c r="BN58" s="74">
        <f t="shared" ref="BN58:BO58" si="94">SUM(BN53:BN57)</f>
        <v>-169628.11999999994</v>
      </c>
      <c r="BO58" s="418">
        <f t="shared" si="94"/>
        <v>620113.75999999989</v>
      </c>
      <c r="BP58" s="74">
        <f t="shared" ref="BP58:BQ58" si="95">SUM(BP53:BP57)</f>
        <v>108329.86000000004</v>
      </c>
      <c r="BQ58" s="74">
        <f t="shared" si="95"/>
        <v>86308.040000000037</v>
      </c>
      <c r="BR58" s="74">
        <f t="shared" ref="BR58:BS58" si="96">SUM(BR53:BR57)</f>
        <v>198613.39999999988</v>
      </c>
      <c r="BS58" s="120">
        <f t="shared" si="96"/>
        <v>125246.21000000025</v>
      </c>
      <c r="BT58" s="74">
        <f t="shared" ref="BT58:BU58" si="97">SUM(BT53:BT57)</f>
        <v>1094477.6700000004</v>
      </c>
      <c r="BU58" s="74">
        <f t="shared" si="97"/>
        <v>3380571.1399999997</v>
      </c>
      <c r="BV58" s="58"/>
      <c r="BW58" s="58"/>
      <c r="BX58" s="58"/>
      <c r="BY58" s="58"/>
      <c r="BZ58" s="74"/>
      <c r="CA58" s="418"/>
      <c r="CB58" s="74"/>
      <c r="CC58" s="74"/>
      <c r="CD58" s="94"/>
    </row>
    <row r="59" spans="1:82" x14ac:dyDescent="0.25">
      <c r="A59" s="273">
        <f>+A52+1</f>
        <v>8</v>
      </c>
      <c r="B59" s="92" t="s">
        <v>24</v>
      </c>
      <c r="C59" s="61"/>
      <c r="D59" s="58"/>
      <c r="E59" s="58"/>
      <c r="F59" s="58"/>
      <c r="G59" s="58"/>
      <c r="H59" s="58"/>
      <c r="I59" s="58"/>
      <c r="J59" s="58"/>
      <c r="K59" s="58"/>
      <c r="L59" s="74"/>
      <c r="M59" s="113"/>
      <c r="N59" s="74"/>
      <c r="O59" s="209"/>
      <c r="P59" s="209"/>
      <c r="Q59" s="209"/>
      <c r="R59" s="209"/>
      <c r="S59" s="234"/>
      <c r="T59" s="234"/>
      <c r="U59" s="234"/>
      <c r="V59" s="234"/>
      <c r="W59" s="234"/>
      <c r="X59" s="284"/>
      <c r="Y59" s="375"/>
      <c r="Z59" s="234"/>
      <c r="AA59" s="234"/>
      <c r="AB59" s="234"/>
      <c r="AC59" s="234"/>
      <c r="AD59" s="234"/>
      <c r="AE59" s="234"/>
      <c r="AF59" s="234"/>
      <c r="AG59" s="401"/>
      <c r="AH59" s="401"/>
      <c r="AI59" s="401"/>
      <c r="AJ59" s="401"/>
      <c r="AK59" s="574"/>
      <c r="AL59" s="401"/>
      <c r="AM59" s="525"/>
      <c r="AN59" s="525"/>
      <c r="AO59" s="557"/>
      <c r="AP59" s="557"/>
      <c r="AQ59" s="557"/>
      <c r="AR59" s="557"/>
      <c r="AS59" s="557"/>
      <c r="AT59" s="557"/>
      <c r="AU59" s="557"/>
      <c r="AV59" s="557"/>
      <c r="AW59" s="113"/>
      <c r="AX59" s="58"/>
      <c r="AY59" s="58"/>
      <c r="AZ59" s="58"/>
      <c r="BA59" s="58"/>
      <c r="BB59" s="58"/>
      <c r="BC59" s="58"/>
      <c r="BD59" s="58"/>
      <c r="BE59" s="58"/>
      <c r="BF59" s="94"/>
      <c r="BG59" s="58"/>
      <c r="BH59" s="58"/>
      <c r="BI59" s="58"/>
      <c r="BJ59" s="58"/>
      <c r="BK59" s="58"/>
      <c r="BL59" s="58"/>
      <c r="BM59" s="58"/>
      <c r="BN59" s="74"/>
      <c r="BO59" s="418"/>
      <c r="BP59" s="74"/>
      <c r="BQ59" s="74"/>
      <c r="BR59" s="74"/>
      <c r="BS59" s="120"/>
      <c r="BT59" s="74"/>
      <c r="BU59" s="74"/>
      <c r="BV59" s="58"/>
      <c r="BW59" s="58"/>
      <c r="BX59" s="58"/>
      <c r="BY59" s="58"/>
      <c r="BZ59" s="74"/>
      <c r="CA59" s="418"/>
      <c r="CB59" s="74"/>
      <c r="CC59" s="74"/>
      <c r="CD59" s="94"/>
    </row>
    <row r="60" spans="1:82" x14ac:dyDescent="0.25">
      <c r="A60" s="273"/>
      <c r="B60" s="86" t="str">
        <f>$B$11</f>
        <v>Residential [1]</v>
      </c>
      <c r="C60" s="61">
        <v>9277871.5700000003</v>
      </c>
      <c r="D60" s="58">
        <v>10692845.939999999</v>
      </c>
      <c r="E60" s="58">
        <v>13240152.439999999</v>
      </c>
      <c r="F60" s="58">
        <v>14907007.960000001</v>
      </c>
      <c r="G60" s="58">
        <v>14028430.189999999</v>
      </c>
      <c r="H60" s="58">
        <v>12953454.619999999</v>
      </c>
      <c r="I60" s="58">
        <v>11417784.529999999</v>
      </c>
      <c r="J60" s="58">
        <v>9842044.7599999998</v>
      </c>
      <c r="K60" s="58">
        <v>9529478.5800000001</v>
      </c>
      <c r="L60" s="74">
        <v>9415819.1799999997</v>
      </c>
      <c r="M60" s="113">
        <v>8969286.4100000001</v>
      </c>
      <c r="N60" s="74">
        <v>9367496.3499999996</v>
      </c>
      <c r="O60" s="209">
        <v>11985890.220000001</v>
      </c>
      <c r="P60" s="209">
        <v>14325551.01</v>
      </c>
      <c r="Q60" s="209">
        <v>16241394.939999999</v>
      </c>
      <c r="R60" s="209">
        <v>18775081.43</v>
      </c>
      <c r="S60" s="234">
        <v>19245447.329999998</v>
      </c>
      <c r="T60" s="234">
        <v>20405063.850000001</v>
      </c>
      <c r="U60" s="234">
        <v>19458505.68</v>
      </c>
      <c r="V60" s="234">
        <v>18787350.390000001</v>
      </c>
      <c r="W60" s="234">
        <v>18277555.09</v>
      </c>
      <c r="X60" s="284">
        <v>18016171.530000001</v>
      </c>
      <c r="Y60" s="375">
        <v>18157656.920000002</v>
      </c>
      <c r="Z60" s="234">
        <v>18987153.32</v>
      </c>
      <c r="AA60" s="234">
        <v>20089985.59</v>
      </c>
      <c r="AB60" s="234">
        <v>23328679.010000002</v>
      </c>
      <c r="AC60" s="234">
        <v>27529480.739999998</v>
      </c>
      <c r="AD60" s="234">
        <v>28940912.149999999</v>
      </c>
      <c r="AE60" s="234">
        <v>28883019.039999999</v>
      </c>
      <c r="AF60" s="234">
        <v>28486127.120000001</v>
      </c>
      <c r="AG60" s="234">
        <v>26923330.649999999</v>
      </c>
      <c r="AH60" s="234">
        <v>22985061.289999999</v>
      </c>
      <c r="AI60" s="234">
        <v>20350587.73</v>
      </c>
      <c r="AJ60" s="471">
        <v>19773934.32</v>
      </c>
      <c r="AK60" s="575">
        <v>19536185.98</v>
      </c>
      <c r="AL60" s="471">
        <v>20485058.129999999</v>
      </c>
      <c r="AM60" s="471">
        <v>22118209.66</v>
      </c>
      <c r="AN60" s="624">
        <v>28598114.530000001</v>
      </c>
      <c r="AO60" s="471"/>
      <c r="AP60" s="471"/>
      <c r="AQ60" s="471"/>
      <c r="AR60" s="471"/>
      <c r="AS60" s="471"/>
      <c r="AT60" s="471"/>
      <c r="AU60" s="471"/>
      <c r="AV60" s="471"/>
      <c r="AW60" s="113">
        <f>O60-C60</f>
        <v>2708018.6500000004</v>
      </c>
      <c r="AX60" s="58">
        <f>P60-D60</f>
        <v>3632705.0700000003</v>
      </c>
      <c r="AY60" s="58">
        <f>Q60-E60</f>
        <v>3001242.5</v>
      </c>
      <c r="AZ60" s="58">
        <f>R60-F60</f>
        <v>3868073.4699999988</v>
      </c>
      <c r="BA60" s="58">
        <f>S60-G60</f>
        <v>5217017.1399999987</v>
      </c>
      <c r="BB60" s="58">
        <f>T60-H60</f>
        <v>7451609.2300000023</v>
      </c>
      <c r="BC60" s="58">
        <f>U60-I60</f>
        <v>8040721.1500000004</v>
      </c>
      <c r="BD60" s="58">
        <f>V60-J60</f>
        <v>8945305.6300000008</v>
      </c>
      <c r="BE60" s="58">
        <f>W60-K60</f>
        <v>8748076.5099999998</v>
      </c>
      <c r="BF60" s="94">
        <f>X60-L60</f>
        <v>8600352.3500000015</v>
      </c>
      <c r="BG60" s="58">
        <f>Y60-M60</f>
        <v>9188370.5100000016</v>
      </c>
      <c r="BH60" s="58">
        <f>Z60-N60</f>
        <v>9619656.9700000007</v>
      </c>
      <c r="BI60" s="58">
        <f>AA60-O60</f>
        <v>8104095.3699999992</v>
      </c>
      <c r="BJ60" s="58">
        <f>AB60-P60</f>
        <v>9003128.0000000019</v>
      </c>
      <c r="BK60" s="58">
        <f>AC60-Q60</f>
        <v>11288085.799999999</v>
      </c>
      <c r="BL60" s="58">
        <f>AD60-R60</f>
        <v>10165830.719999999</v>
      </c>
      <c r="BM60" s="58">
        <f>AE60-S60</f>
        <v>9637571.7100000009</v>
      </c>
      <c r="BN60" s="74">
        <f>AF60-T60</f>
        <v>8081063.2699999996</v>
      </c>
      <c r="BO60" s="418">
        <f>AG60-U60</f>
        <v>7464824.9699999988</v>
      </c>
      <c r="BP60" s="74">
        <f>AH60-V60</f>
        <v>4197710.8999999985</v>
      </c>
      <c r="BQ60" s="74">
        <f>AI60-W60</f>
        <v>2073032.6400000006</v>
      </c>
      <c r="BR60" s="74">
        <f>AJ60-X60</f>
        <v>1757762.7899999991</v>
      </c>
      <c r="BS60" s="120">
        <f>AK60-Y60</f>
        <v>1378529.0599999987</v>
      </c>
      <c r="BT60" s="74">
        <f>AL60-Z60</f>
        <v>1497904.8099999987</v>
      </c>
      <c r="BU60" s="74">
        <f>AM60-AA60</f>
        <v>2028224.0700000003</v>
      </c>
      <c r="BV60" s="58"/>
      <c r="BW60" s="58"/>
      <c r="BX60" s="58"/>
      <c r="BY60" s="58"/>
      <c r="BZ60" s="74"/>
      <c r="CA60" s="418"/>
      <c r="CB60" s="74"/>
      <c r="CC60" s="74"/>
      <c r="CD60" s="94"/>
    </row>
    <row r="61" spans="1:82" x14ac:dyDescent="0.25">
      <c r="A61" s="273"/>
      <c r="B61" s="86" t="str">
        <f>$B$12</f>
        <v>Low Income Residential [2]</v>
      </c>
      <c r="C61" s="61">
        <v>11214202.779999999</v>
      </c>
      <c r="D61" s="58">
        <v>11769889.02</v>
      </c>
      <c r="E61" s="58">
        <v>11305364.77</v>
      </c>
      <c r="F61" s="58">
        <v>10712494.9</v>
      </c>
      <c r="G61" s="58">
        <v>10038457.33</v>
      </c>
      <c r="H61" s="58">
        <v>9871546.7799999993</v>
      </c>
      <c r="I61" s="58">
        <v>9702638.1199999992</v>
      </c>
      <c r="J61" s="58">
        <v>10057341.65</v>
      </c>
      <c r="K61" s="58">
        <v>10125876.35</v>
      </c>
      <c r="L61" s="74">
        <v>10311951.07</v>
      </c>
      <c r="M61" s="113">
        <v>10404240.039999999</v>
      </c>
      <c r="N61" s="74">
        <v>10705368.369999999</v>
      </c>
      <c r="O61" s="209">
        <v>10763563.550000001</v>
      </c>
      <c r="P61" s="209">
        <v>11277546.77</v>
      </c>
      <c r="Q61" s="209">
        <v>10905739.9</v>
      </c>
      <c r="R61" s="209">
        <v>11126787.99</v>
      </c>
      <c r="S61" s="234">
        <v>13544670.859999999</v>
      </c>
      <c r="T61" s="234">
        <v>13938130.85</v>
      </c>
      <c r="U61" s="234">
        <v>14023721.99</v>
      </c>
      <c r="V61" s="234">
        <v>14278503.949999999</v>
      </c>
      <c r="W61" s="234">
        <v>1978408.43</v>
      </c>
      <c r="X61" s="284">
        <v>2690674.8</v>
      </c>
      <c r="Y61" s="375">
        <v>2854007.15</v>
      </c>
      <c r="Z61" s="234">
        <v>4122290.37</v>
      </c>
      <c r="AA61" s="234">
        <v>4907848.12</v>
      </c>
      <c r="AB61" s="234">
        <v>6206413.5099999998</v>
      </c>
      <c r="AC61" s="234">
        <v>8003552.4900000002</v>
      </c>
      <c r="AD61" s="234">
        <v>8914677.2400000002</v>
      </c>
      <c r="AE61" s="234">
        <v>8914986.8100000005</v>
      </c>
      <c r="AF61" s="234">
        <v>9073232.6999999993</v>
      </c>
      <c r="AG61" s="234">
        <v>9229429.2100000009</v>
      </c>
      <c r="AH61" s="234">
        <v>10092401.699999999</v>
      </c>
      <c r="AI61" s="234">
        <v>10467994.460000001</v>
      </c>
      <c r="AJ61" s="471">
        <v>10540325.82</v>
      </c>
      <c r="AK61" s="575">
        <v>9815372.8100000005</v>
      </c>
      <c r="AL61" s="471">
        <v>10731247.470000001</v>
      </c>
      <c r="AM61" s="471">
        <v>11901196.380000001</v>
      </c>
      <c r="AN61" s="624">
        <v>14797975.16</v>
      </c>
      <c r="AO61" s="471"/>
      <c r="AP61" s="471"/>
      <c r="AQ61" s="471"/>
      <c r="AR61" s="471"/>
      <c r="AS61" s="471"/>
      <c r="AT61" s="471"/>
      <c r="AU61" s="471"/>
      <c r="AV61" s="471"/>
      <c r="AW61" s="113">
        <f>O61-C61</f>
        <v>-450639.22999999858</v>
      </c>
      <c r="AX61" s="58">
        <f>P61-D61</f>
        <v>-492342.25</v>
      </c>
      <c r="AY61" s="58">
        <f>Q61-E61</f>
        <v>-399624.86999999918</v>
      </c>
      <c r="AZ61" s="58">
        <f>R61-F61</f>
        <v>414293.08999999985</v>
      </c>
      <c r="BA61" s="58">
        <f>S61-G61</f>
        <v>3506213.5299999993</v>
      </c>
      <c r="BB61" s="58">
        <f>T61-H61</f>
        <v>4066584.0700000003</v>
      </c>
      <c r="BC61" s="58">
        <f>U61-I61</f>
        <v>4321083.870000001</v>
      </c>
      <c r="BD61" s="58">
        <f>V61-J61</f>
        <v>4221162.2999999989</v>
      </c>
      <c r="BE61" s="58">
        <f>W61-K61</f>
        <v>-8147467.9199999999</v>
      </c>
      <c r="BF61" s="94">
        <f>X61-L61</f>
        <v>-7621276.2700000005</v>
      </c>
      <c r="BG61" s="58">
        <f>Y61-M61</f>
        <v>-7550232.8899999987</v>
      </c>
      <c r="BH61" s="58">
        <f>Z61-N61</f>
        <v>-6583077.9999999991</v>
      </c>
      <c r="BI61" s="58">
        <f>AA61-O61</f>
        <v>-5855715.4300000006</v>
      </c>
      <c r="BJ61" s="58">
        <f>AB61-P61</f>
        <v>-5071133.26</v>
      </c>
      <c r="BK61" s="58">
        <f>AC61-Q61</f>
        <v>-2902187.41</v>
      </c>
      <c r="BL61" s="58">
        <f>AD61-R61</f>
        <v>-2212110.75</v>
      </c>
      <c r="BM61" s="58">
        <f>AE61-S61</f>
        <v>-4629684.0499999989</v>
      </c>
      <c r="BN61" s="74">
        <f>AF61-T61</f>
        <v>-4864898.1500000004</v>
      </c>
      <c r="BO61" s="418">
        <f>AG61-U61</f>
        <v>-4794292.7799999993</v>
      </c>
      <c r="BP61" s="74">
        <f>AH61-V61</f>
        <v>-4186102.25</v>
      </c>
      <c r="BQ61" s="74">
        <f>AI61-W61</f>
        <v>8489586.0300000012</v>
      </c>
      <c r="BR61" s="74">
        <f>AJ61-X61</f>
        <v>7849651.0200000005</v>
      </c>
      <c r="BS61" s="120">
        <f>AK61-Y61</f>
        <v>6961365.6600000001</v>
      </c>
      <c r="BT61" s="74">
        <f>AL61-Z61</f>
        <v>6608957.1000000006</v>
      </c>
      <c r="BU61" s="74">
        <f>AM61-AA61</f>
        <v>6993348.2600000007</v>
      </c>
      <c r="BV61" s="58"/>
      <c r="BW61" s="58"/>
      <c r="BX61" s="58"/>
      <c r="BY61" s="58"/>
      <c r="BZ61" s="74"/>
      <c r="CA61" s="418"/>
      <c r="CB61" s="74"/>
      <c r="CC61" s="74"/>
      <c r="CD61" s="94"/>
    </row>
    <row r="62" spans="1:82" x14ac:dyDescent="0.25">
      <c r="A62" s="273"/>
      <c r="B62" s="86" t="str">
        <f>$B$13</f>
        <v>Small C&amp;I [3]</v>
      </c>
      <c r="C62" s="61">
        <v>93932.35</v>
      </c>
      <c r="D62" s="58">
        <v>177261.97</v>
      </c>
      <c r="E62" s="58">
        <v>309301.92</v>
      </c>
      <c r="F62" s="58">
        <v>376557.21</v>
      </c>
      <c r="G62" s="58">
        <v>240343.91</v>
      </c>
      <c r="H62" s="58">
        <v>106724.94</v>
      </c>
      <c r="I62" s="58">
        <v>8764.16</v>
      </c>
      <c r="J62" s="58">
        <v>-28312.43</v>
      </c>
      <c r="K62" s="58">
        <v>43310.85</v>
      </c>
      <c r="L62" s="74">
        <v>132402.57999999999</v>
      </c>
      <c r="M62" s="113">
        <v>150256.48000000001</v>
      </c>
      <c r="N62" s="74">
        <v>150183.96</v>
      </c>
      <c r="O62" s="209">
        <v>261207.7</v>
      </c>
      <c r="P62" s="209">
        <v>512105.07</v>
      </c>
      <c r="Q62" s="209">
        <v>823105.19</v>
      </c>
      <c r="R62" s="209">
        <v>944201.38</v>
      </c>
      <c r="S62" s="234">
        <v>992009.99</v>
      </c>
      <c r="T62" s="234">
        <v>1015773.78</v>
      </c>
      <c r="U62" s="234">
        <v>910599.24</v>
      </c>
      <c r="V62" s="234">
        <v>730007.58</v>
      </c>
      <c r="W62" s="234">
        <v>714305.7</v>
      </c>
      <c r="X62" s="284">
        <v>728677.12</v>
      </c>
      <c r="Y62" s="375">
        <v>767111.39</v>
      </c>
      <c r="Z62" s="234">
        <v>828833.45</v>
      </c>
      <c r="AA62" s="234">
        <v>943237.22</v>
      </c>
      <c r="AB62" s="234">
        <v>1112029.73</v>
      </c>
      <c r="AC62" s="234">
        <v>1474726.34</v>
      </c>
      <c r="AD62" s="234">
        <v>1622476.18</v>
      </c>
      <c r="AE62" s="234">
        <v>1290803.1599999999</v>
      </c>
      <c r="AF62" s="234">
        <v>718603.17</v>
      </c>
      <c r="AG62" s="234">
        <v>453774.5</v>
      </c>
      <c r="AH62" s="234">
        <v>312657.46999999997</v>
      </c>
      <c r="AI62" s="234">
        <v>178530.02</v>
      </c>
      <c r="AJ62" s="471">
        <v>192195.98</v>
      </c>
      <c r="AK62" s="575">
        <v>229037.22</v>
      </c>
      <c r="AL62" s="471">
        <v>262962.46999999997</v>
      </c>
      <c r="AM62" s="471">
        <v>362383.53</v>
      </c>
      <c r="AN62" s="624">
        <v>703033.43</v>
      </c>
      <c r="AO62" s="471"/>
      <c r="AP62" s="471"/>
      <c r="AQ62" s="471"/>
      <c r="AR62" s="471"/>
      <c r="AS62" s="471"/>
      <c r="AT62" s="471"/>
      <c r="AU62" s="471"/>
      <c r="AV62" s="471"/>
      <c r="AW62" s="113">
        <f>O62-C62</f>
        <v>167275.35</v>
      </c>
      <c r="AX62" s="58">
        <f>P62-D62</f>
        <v>334843.09999999998</v>
      </c>
      <c r="AY62" s="58">
        <f>Q62-E62</f>
        <v>513803.26999999996</v>
      </c>
      <c r="AZ62" s="58">
        <f>R62-F62</f>
        <v>567644.16999999993</v>
      </c>
      <c r="BA62" s="58">
        <f>S62-G62</f>
        <v>751666.08</v>
      </c>
      <c r="BB62" s="58">
        <f>T62-H62</f>
        <v>909048.84000000008</v>
      </c>
      <c r="BC62" s="58">
        <f>U62-I62</f>
        <v>901835.08</v>
      </c>
      <c r="BD62" s="58">
        <f>V62-J62</f>
        <v>758320.01</v>
      </c>
      <c r="BE62" s="58">
        <f>W62-K62</f>
        <v>670994.85</v>
      </c>
      <c r="BF62" s="94">
        <f>X62-L62</f>
        <v>596274.54</v>
      </c>
      <c r="BG62" s="58">
        <f>Y62-M62</f>
        <v>616854.91</v>
      </c>
      <c r="BH62" s="58">
        <f>Z62-N62</f>
        <v>678649.49</v>
      </c>
      <c r="BI62" s="58">
        <f>AA62-O62</f>
        <v>682029.52</v>
      </c>
      <c r="BJ62" s="58">
        <f>AB62-P62</f>
        <v>599924.65999999992</v>
      </c>
      <c r="BK62" s="58">
        <f>AC62-Q62</f>
        <v>651621.15000000014</v>
      </c>
      <c r="BL62" s="58">
        <f>AD62-R62</f>
        <v>678274.79999999993</v>
      </c>
      <c r="BM62" s="58">
        <f>AE62-S62</f>
        <v>298793.16999999993</v>
      </c>
      <c r="BN62" s="74">
        <f>AF62-T62</f>
        <v>-297170.61</v>
      </c>
      <c r="BO62" s="418">
        <f>AG62-U62</f>
        <v>-456824.74</v>
      </c>
      <c r="BP62" s="74">
        <f>AH62-V62</f>
        <v>-417350.11</v>
      </c>
      <c r="BQ62" s="74">
        <f>AI62-W62</f>
        <v>-535775.67999999993</v>
      </c>
      <c r="BR62" s="74">
        <f>AJ62-X62</f>
        <v>-536481.14</v>
      </c>
      <c r="BS62" s="120">
        <f>AK62-Y62</f>
        <v>-538074.17000000004</v>
      </c>
      <c r="BT62" s="74">
        <f>AL62-Z62</f>
        <v>-565870.98</v>
      </c>
      <c r="BU62" s="74">
        <f>AM62-AA62</f>
        <v>-580853.68999999994</v>
      </c>
      <c r="BV62" s="58"/>
      <c r="BW62" s="58"/>
      <c r="BX62" s="58"/>
      <c r="BY62" s="58"/>
      <c r="BZ62" s="74"/>
      <c r="CA62" s="418"/>
      <c r="CB62" s="74"/>
      <c r="CC62" s="74"/>
      <c r="CD62" s="94"/>
    </row>
    <row r="63" spans="1:82" x14ac:dyDescent="0.25">
      <c r="A63" s="273"/>
      <c r="B63" s="86" t="str">
        <f>$B$14</f>
        <v>Medium C&amp;I [4]</v>
      </c>
      <c r="C63" s="61">
        <v>91179.16</v>
      </c>
      <c r="D63" s="58">
        <v>169948.26</v>
      </c>
      <c r="E63" s="58">
        <v>255591.26</v>
      </c>
      <c r="F63" s="58">
        <v>301781.09000000003</v>
      </c>
      <c r="G63" s="58">
        <v>241342.3</v>
      </c>
      <c r="H63" s="58">
        <v>147504.42000000001</v>
      </c>
      <c r="I63" s="58">
        <v>108980.35</v>
      </c>
      <c r="J63" s="58">
        <v>-1795.54</v>
      </c>
      <c r="K63" s="58">
        <v>32763.13</v>
      </c>
      <c r="L63" s="74">
        <v>77579.149999999994</v>
      </c>
      <c r="M63" s="113">
        <v>73915.94</v>
      </c>
      <c r="N63" s="74">
        <v>52987.75</v>
      </c>
      <c r="O63" s="209">
        <v>115138.36</v>
      </c>
      <c r="P63" s="209">
        <v>294307.05</v>
      </c>
      <c r="Q63" s="209">
        <v>467470.94</v>
      </c>
      <c r="R63" s="209">
        <v>590946.28</v>
      </c>
      <c r="S63" s="234">
        <v>608565.72</v>
      </c>
      <c r="T63" s="234">
        <v>581175.47</v>
      </c>
      <c r="U63" s="234">
        <v>562750.47</v>
      </c>
      <c r="V63" s="234">
        <v>397800.51</v>
      </c>
      <c r="W63" s="234">
        <v>359964.45</v>
      </c>
      <c r="X63" s="284">
        <v>406346.78</v>
      </c>
      <c r="Y63" s="375">
        <v>410010.99</v>
      </c>
      <c r="Z63" s="234">
        <v>474502.18</v>
      </c>
      <c r="AA63" s="234">
        <v>547058.54</v>
      </c>
      <c r="AB63" s="234">
        <v>566265.07999999996</v>
      </c>
      <c r="AC63" s="234">
        <v>678976.31</v>
      </c>
      <c r="AD63" s="234">
        <v>655893.99</v>
      </c>
      <c r="AE63" s="234">
        <v>531108.15</v>
      </c>
      <c r="AF63" s="234">
        <v>377172.75</v>
      </c>
      <c r="AG63" s="234">
        <v>279498.90999999997</v>
      </c>
      <c r="AH63" s="234">
        <v>268385.14</v>
      </c>
      <c r="AI63" s="234">
        <v>244773.89</v>
      </c>
      <c r="AJ63" s="471">
        <v>167647.97</v>
      </c>
      <c r="AK63" s="575">
        <v>177477.75</v>
      </c>
      <c r="AL63" s="471">
        <v>227103.88</v>
      </c>
      <c r="AM63" s="471">
        <v>314885.26</v>
      </c>
      <c r="AN63" s="624">
        <v>582411.41</v>
      </c>
      <c r="AO63" s="471"/>
      <c r="AP63" s="471"/>
      <c r="AQ63" s="471"/>
      <c r="AR63" s="471"/>
      <c r="AS63" s="471"/>
      <c r="AT63" s="471"/>
      <c r="AU63" s="471"/>
      <c r="AV63" s="471"/>
      <c r="AW63" s="113">
        <f>O63-C63</f>
        <v>23959.199999999997</v>
      </c>
      <c r="AX63" s="58">
        <f>P63-D63</f>
        <v>124358.78999999998</v>
      </c>
      <c r="AY63" s="58">
        <f>Q63-E63</f>
        <v>211879.67999999999</v>
      </c>
      <c r="AZ63" s="58">
        <f>R63-F63</f>
        <v>289165.19</v>
      </c>
      <c r="BA63" s="58">
        <f>S63-G63</f>
        <v>367223.42</v>
      </c>
      <c r="BB63" s="58">
        <f>T63-H63</f>
        <v>433671.04999999993</v>
      </c>
      <c r="BC63" s="58">
        <f>U63-I63</f>
        <v>453770.12</v>
      </c>
      <c r="BD63" s="58">
        <f>V63-J63</f>
        <v>399596.05</v>
      </c>
      <c r="BE63" s="58">
        <f>W63-K63</f>
        <v>327201.32</v>
      </c>
      <c r="BF63" s="94">
        <f>X63-L63</f>
        <v>328767.63</v>
      </c>
      <c r="BG63" s="58">
        <f>Y63-M63</f>
        <v>336095.05</v>
      </c>
      <c r="BH63" s="58">
        <f>Z63-N63</f>
        <v>421514.43</v>
      </c>
      <c r="BI63" s="58">
        <f>AA63-O63</f>
        <v>431920.18000000005</v>
      </c>
      <c r="BJ63" s="58">
        <f>AB63-P63</f>
        <v>271958.02999999997</v>
      </c>
      <c r="BK63" s="58">
        <f>AC63-Q63</f>
        <v>211505.37000000005</v>
      </c>
      <c r="BL63" s="58">
        <f>AD63-R63</f>
        <v>64947.709999999963</v>
      </c>
      <c r="BM63" s="58">
        <f>AE63-S63</f>
        <v>-77457.569999999949</v>
      </c>
      <c r="BN63" s="74">
        <f>AF63-T63</f>
        <v>-204002.71999999997</v>
      </c>
      <c r="BO63" s="418">
        <f>AG63-U63</f>
        <v>-283251.56</v>
      </c>
      <c r="BP63" s="74">
        <f>AH63-V63</f>
        <v>-129415.37</v>
      </c>
      <c r="BQ63" s="74">
        <f>AI63-W63</f>
        <v>-115190.56</v>
      </c>
      <c r="BR63" s="74">
        <f>AJ63-X63</f>
        <v>-238698.81000000003</v>
      </c>
      <c r="BS63" s="120">
        <f>AK63-Y63</f>
        <v>-232533.24</v>
      </c>
      <c r="BT63" s="74">
        <f>AL63-Z63</f>
        <v>-247398.3</v>
      </c>
      <c r="BU63" s="74">
        <f>AM63-AA63</f>
        <v>-232173.28000000003</v>
      </c>
      <c r="BV63" s="58"/>
      <c r="BW63" s="58"/>
      <c r="BX63" s="58"/>
      <c r="BY63" s="58"/>
      <c r="BZ63" s="74"/>
      <c r="CA63" s="418"/>
      <c r="CB63" s="74"/>
      <c r="CC63" s="74"/>
      <c r="CD63" s="94"/>
    </row>
    <row r="64" spans="1:82" ht="17.25" x14ac:dyDescent="0.4">
      <c r="A64" s="273"/>
      <c r="B64" s="86" t="str">
        <f>$B$15</f>
        <v>Large C&amp;I [5]</v>
      </c>
      <c r="C64" s="62">
        <v>70975.86</v>
      </c>
      <c r="D64" s="63">
        <v>108018.77</v>
      </c>
      <c r="E64" s="63">
        <v>116110.2</v>
      </c>
      <c r="F64" s="63">
        <v>168134.76</v>
      </c>
      <c r="G64" s="63">
        <v>188503.98</v>
      </c>
      <c r="H64" s="63">
        <v>272534.45</v>
      </c>
      <c r="I64" s="63">
        <v>217536.81</v>
      </c>
      <c r="J64" s="63">
        <v>260793.38</v>
      </c>
      <c r="K64" s="63">
        <v>237354.71</v>
      </c>
      <c r="L64" s="315">
        <v>240672.01</v>
      </c>
      <c r="M64" s="352">
        <v>140306.18</v>
      </c>
      <c r="N64" s="315">
        <v>308298.83</v>
      </c>
      <c r="O64" s="210">
        <v>288818.05</v>
      </c>
      <c r="P64" s="210">
        <v>467115.22</v>
      </c>
      <c r="Q64" s="210">
        <v>446580.68</v>
      </c>
      <c r="R64" s="210">
        <v>494191.07</v>
      </c>
      <c r="S64" s="235">
        <v>743360.9</v>
      </c>
      <c r="T64" s="235">
        <v>726849.97</v>
      </c>
      <c r="U64" s="235">
        <v>499917.56</v>
      </c>
      <c r="V64" s="235">
        <v>571300.41</v>
      </c>
      <c r="W64" s="235">
        <v>456219.7</v>
      </c>
      <c r="X64" s="285">
        <v>434369.89</v>
      </c>
      <c r="Y64" s="376">
        <v>396479.31</v>
      </c>
      <c r="Z64" s="235">
        <v>475818.13</v>
      </c>
      <c r="AA64" s="235">
        <v>463860.16</v>
      </c>
      <c r="AB64" s="235">
        <v>453803.54</v>
      </c>
      <c r="AC64" s="235">
        <v>606015.05000000005</v>
      </c>
      <c r="AD64" s="235">
        <v>581979.35</v>
      </c>
      <c r="AE64" s="235">
        <v>561399.79</v>
      </c>
      <c r="AF64" s="235">
        <v>601503.13</v>
      </c>
      <c r="AG64" s="235">
        <v>511522.09</v>
      </c>
      <c r="AH64" s="235">
        <v>523990.74</v>
      </c>
      <c r="AI64" s="235">
        <v>209887.03</v>
      </c>
      <c r="AJ64" s="472">
        <v>42365.37</v>
      </c>
      <c r="AK64" s="576">
        <v>-69433.83</v>
      </c>
      <c r="AL64" s="472">
        <v>-42066.5</v>
      </c>
      <c r="AM64" s="472">
        <v>48282.41</v>
      </c>
      <c r="AN64" s="625">
        <v>262676.87000000005</v>
      </c>
      <c r="AO64" s="472"/>
      <c r="AP64" s="472"/>
      <c r="AQ64" s="472"/>
      <c r="AR64" s="472"/>
      <c r="AS64" s="472"/>
      <c r="AT64" s="472"/>
      <c r="AU64" s="472"/>
      <c r="AV64" s="472"/>
      <c r="AW64" s="114">
        <f>O64-C64</f>
        <v>217842.19</v>
      </c>
      <c r="AX64" s="59">
        <f>P64-D64</f>
        <v>359096.44999999995</v>
      </c>
      <c r="AY64" s="59">
        <f>Q64-E64</f>
        <v>330470.48</v>
      </c>
      <c r="AZ64" s="59">
        <f>R64-F64</f>
        <v>326056.31</v>
      </c>
      <c r="BA64" s="59">
        <f>S64-G64</f>
        <v>554856.92000000004</v>
      </c>
      <c r="BB64" s="59">
        <f>T64-H64</f>
        <v>454315.51999999996</v>
      </c>
      <c r="BC64" s="59">
        <f>U64-I64</f>
        <v>282380.75</v>
      </c>
      <c r="BD64" s="59">
        <f>V64-J64</f>
        <v>310507.03000000003</v>
      </c>
      <c r="BE64" s="59">
        <f>W64-K64</f>
        <v>218864.99000000002</v>
      </c>
      <c r="BF64" s="95">
        <f>X64-L64</f>
        <v>193697.88</v>
      </c>
      <c r="BG64" s="59">
        <f>Y64-M64</f>
        <v>256173.13</v>
      </c>
      <c r="BH64" s="59">
        <f>Z64-N64</f>
        <v>167519.29999999999</v>
      </c>
      <c r="BI64" s="59">
        <f>AA64-O64</f>
        <v>175042.11</v>
      </c>
      <c r="BJ64" s="59">
        <f>AB64-P64</f>
        <v>-13311.679999999993</v>
      </c>
      <c r="BK64" s="59">
        <f>AC64-Q64</f>
        <v>159434.37000000005</v>
      </c>
      <c r="BL64" s="59">
        <f>AD64-R64</f>
        <v>87788.27999999997</v>
      </c>
      <c r="BM64" s="59">
        <f>AE64-S64</f>
        <v>-181961.11</v>
      </c>
      <c r="BN64" s="316">
        <f>AF64-T64</f>
        <v>-125346.83999999997</v>
      </c>
      <c r="BO64" s="430">
        <f>AG64-U64</f>
        <v>11604.530000000028</v>
      </c>
      <c r="BP64" s="316">
        <f>AH64-V64</f>
        <v>-47309.670000000042</v>
      </c>
      <c r="BQ64" s="316">
        <f>AI64-W64</f>
        <v>-246332.67</v>
      </c>
      <c r="BR64" s="316">
        <f>AJ64-X64</f>
        <v>-392004.52</v>
      </c>
      <c r="BS64" s="493">
        <f>AK64-Y64</f>
        <v>-465913.14</v>
      </c>
      <c r="BT64" s="316">
        <f>AL64-Z64</f>
        <v>-517884.63</v>
      </c>
      <c r="BU64" s="316">
        <f>AM64-AA64</f>
        <v>-415577.75</v>
      </c>
      <c r="BV64" s="59"/>
      <c r="BW64" s="59"/>
      <c r="BX64" s="59"/>
      <c r="BY64" s="59"/>
      <c r="BZ64" s="316"/>
      <c r="CA64" s="430"/>
      <c r="CB64" s="316"/>
      <c r="CC64" s="316"/>
      <c r="CD64" s="95"/>
    </row>
    <row r="65" spans="1:82" x14ac:dyDescent="0.25">
      <c r="A65" s="273"/>
      <c r="B65" s="86" t="str">
        <f>$B$16</f>
        <v>Total</v>
      </c>
      <c r="C65" s="61">
        <f>SUM(C60:C64)</f>
        <v>20748161.720000003</v>
      </c>
      <c r="D65" s="58">
        <f>SUM(D60:D64)</f>
        <v>22917963.960000001</v>
      </c>
      <c r="E65" s="58">
        <f t="shared" ref="E65:BE65" si="98">SUM(E60:E64)</f>
        <v>25226520.590000004</v>
      </c>
      <c r="F65" s="58">
        <f t="shared" si="98"/>
        <v>26465975.920000002</v>
      </c>
      <c r="G65" s="58">
        <f t="shared" si="98"/>
        <v>24737077.710000001</v>
      </c>
      <c r="H65" s="58">
        <f t="shared" si="98"/>
        <v>23351765.210000001</v>
      </c>
      <c r="I65" s="58">
        <f t="shared" si="98"/>
        <v>21455703.969999999</v>
      </c>
      <c r="J65" s="58">
        <f t="shared" si="98"/>
        <v>20130071.82</v>
      </c>
      <c r="K65" s="58">
        <f t="shared" si="98"/>
        <v>19968783.620000001</v>
      </c>
      <c r="L65" s="74">
        <f t="shared" si="98"/>
        <v>20178423.989999998</v>
      </c>
      <c r="M65" s="113">
        <f t="shared" si="98"/>
        <v>19738005.050000001</v>
      </c>
      <c r="N65" s="74">
        <f t="shared" si="98"/>
        <v>20584335.259999998</v>
      </c>
      <c r="O65" s="209">
        <f t="shared" si="98"/>
        <v>23414617.880000003</v>
      </c>
      <c r="P65" s="209">
        <f t="shared" si="98"/>
        <v>26876625.120000001</v>
      </c>
      <c r="Q65" s="209">
        <f t="shared" si="98"/>
        <v>28884291.650000002</v>
      </c>
      <c r="R65" s="209">
        <f t="shared" si="98"/>
        <v>31931208.150000002</v>
      </c>
      <c r="S65" s="234">
        <f t="shared" si="98"/>
        <v>35134054.799999997</v>
      </c>
      <c r="T65" s="234">
        <f t="shared" si="98"/>
        <v>36666993.920000002</v>
      </c>
      <c r="U65" s="234">
        <f t="shared" si="98"/>
        <v>35455494.940000005</v>
      </c>
      <c r="V65" s="234">
        <f t="shared" si="98"/>
        <v>34764962.839999996</v>
      </c>
      <c r="W65" s="234">
        <f t="shared" si="98"/>
        <v>21786453.369999997</v>
      </c>
      <c r="X65" s="284">
        <f t="shared" ref="X65" si="99">SUM(X60:X64)</f>
        <v>22276240.120000005</v>
      </c>
      <c r="Y65" s="375">
        <f t="shared" ref="Y65:AE65" si="100">SUM(Y60:Y64)</f>
        <v>22585265.759999998</v>
      </c>
      <c r="Z65" s="234">
        <f t="shared" si="100"/>
        <v>24888597.449999999</v>
      </c>
      <c r="AA65" s="234">
        <f t="shared" si="100"/>
        <v>26951989.629999999</v>
      </c>
      <c r="AB65" s="234">
        <f t="shared" si="100"/>
        <v>31667190.870000001</v>
      </c>
      <c r="AC65" s="234">
        <f t="shared" si="100"/>
        <v>38292750.93</v>
      </c>
      <c r="AD65" s="234">
        <f t="shared" si="100"/>
        <v>40715938.910000004</v>
      </c>
      <c r="AE65" s="234">
        <f t="shared" si="100"/>
        <v>40181316.949999996</v>
      </c>
      <c r="AF65" s="234">
        <f t="shared" ref="AF65" si="101">SUM(AF60:AF64)</f>
        <v>39256638.870000005</v>
      </c>
      <c r="AG65" s="234">
        <v>37397555.359999999</v>
      </c>
      <c r="AH65" s="234">
        <f t="shared" ref="AH65" si="102">SUM(AH60:AH64)</f>
        <v>34182496.339999996</v>
      </c>
      <c r="AI65" s="234">
        <f>SUM(AI60:AI64)</f>
        <v>31451773.130000003</v>
      </c>
      <c r="AJ65" s="471">
        <v>30716469.460000001</v>
      </c>
      <c r="AK65" s="575">
        <f t="shared" ref="AK65:AL65" si="103">SUM(AK60:AK64)</f>
        <v>29688639.93</v>
      </c>
      <c r="AL65" s="471">
        <f t="shared" si="103"/>
        <v>31664305.449999999</v>
      </c>
      <c r="AM65" s="471">
        <f>SUM(AM60:AM64)</f>
        <v>34744957.239999995</v>
      </c>
      <c r="AN65" s="402">
        <f>SUM(AN60:AN64)</f>
        <v>44944211.399999991</v>
      </c>
      <c r="AO65" s="558"/>
      <c r="AP65" s="558"/>
      <c r="AQ65" s="558"/>
      <c r="AR65" s="558"/>
      <c r="AS65" s="558"/>
      <c r="AT65" s="558"/>
      <c r="AU65" s="558"/>
      <c r="AV65" s="558"/>
      <c r="AW65" s="113">
        <f t="shared" si="98"/>
        <v>2666456.160000002</v>
      </c>
      <c r="AX65" s="58">
        <f t="shared" si="98"/>
        <v>3958661.16</v>
      </c>
      <c r="AY65" s="58">
        <f t="shared" si="98"/>
        <v>3657771.060000001</v>
      </c>
      <c r="AZ65" s="58">
        <f t="shared" si="98"/>
        <v>5465232.2299999986</v>
      </c>
      <c r="BA65" s="58">
        <f t="shared" si="98"/>
        <v>10396977.089999998</v>
      </c>
      <c r="BB65" s="58">
        <f t="shared" si="98"/>
        <v>13315228.710000003</v>
      </c>
      <c r="BC65" s="58">
        <f t="shared" si="98"/>
        <v>13999790.970000001</v>
      </c>
      <c r="BD65" s="58">
        <f t="shared" si="98"/>
        <v>14634891.02</v>
      </c>
      <c r="BE65" s="58">
        <f t="shared" si="98"/>
        <v>1817669.75</v>
      </c>
      <c r="BF65" s="94">
        <f t="shared" ref="BF65:BG65" si="104">SUM(BF60:BF64)</f>
        <v>2097816.1300000008</v>
      </c>
      <c r="BG65" s="58">
        <f t="shared" si="104"/>
        <v>2847260.7100000028</v>
      </c>
      <c r="BH65" s="58">
        <f t="shared" ref="BH65:BI65" si="105">SUM(BH60:BH64)</f>
        <v>4304262.1900000023</v>
      </c>
      <c r="BI65" s="58">
        <f t="shared" si="105"/>
        <v>3537371.7499999986</v>
      </c>
      <c r="BJ65" s="58">
        <f t="shared" ref="BJ65:BK65" si="106">SUM(BJ60:BJ64)</f>
        <v>4790565.7500000028</v>
      </c>
      <c r="BK65" s="58">
        <f t="shared" si="106"/>
        <v>9408459.2799999975</v>
      </c>
      <c r="BL65" s="58">
        <f t="shared" ref="BL65:BM65" si="107">SUM(BL60:BL64)</f>
        <v>8784730.7599999998</v>
      </c>
      <c r="BM65" s="58">
        <f t="shared" si="107"/>
        <v>5047262.1500000013</v>
      </c>
      <c r="BN65" s="74">
        <f t="shared" ref="BN65:BO65" si="108">SUM(BN60:BN64)</f>
        <v>2589644.9499999993</v>
      </c>
      <c r="BO65" s="418">
        <f t="shared" si="108"/>
        <v>1942060.4199999992</v>
      </c>
      <c r="BP65" s="74">
        <f t="shared" ref="BP65:BQ65" si="109">SUM(BP60:BP64)</f>
        <v>-582466.50000000151</v>
      </c>
      <c r="BQ65" s="74">
        <f t="shared" si="109"/>
        <v>9665319.7600000016</v>
      </c>
      <c r="BR65" s="74">
        <f t="shared" ref="BR65:BS65" si="110">SUM(BR60:BR64)</f>
        <v>8440229.339999998</v>
      </c>
      <c r="BS65" s="120">
        <f t="shared" si="110"/>
        <v>7103374.169999999</v>
      </c>
      <c r="BT65" s="74">
        <f t="shared" ref="BT65:BU65" si="111">SUM(BT60:BT64)</f>
        <v>6775708</v>
      </c>
      <c r="BU65" s="74">
        <f t="shared" si="111"/>
        <v>7792967.6100000022</v>
      </c>
      <c r="BV65" s="58"/>
      <c r="BW65" s="58"/>
      <c r="BX65" s="58"/>
      <c r="BY65" s="58"/>
      <c r="BZ65" s="74"/>
      <c r="CA65" s="418"/>
      <c r="CB65" s="74"/>
      <c r="CC65" s="74"/>
      <c r="CD65" s="94"/>
    </row>
    <row r="66" spans="1:82" x14ac:dyDescent="0.25">
      <c r="A66" s="273">
        <f>+A59+1</f>
        <v>9</v>
      </c>
      <c r="B66" s="92" t="s">
        <v>35</v>
      </c>
      <c r="C66" s="61"/>
      <c r="D66" s="58"/>
      <c r="E66" s="58"/>
      <c r="F66" s="58"/>
      <c r="G66" s="58"/>
      <c r="H66" s="58"/>
      <c r="I66" s="58"/>
      <c r="J66" s="58"/>
      <c r="K66" s="58"/>
      <c r="L66" s="74"/>
      <c r="M66" s="113"/>
      <c r="N66" s="74"/>
      <c r="O66" s="209"/>
      <c r="P66" s="209"/>
      <c r="Q66" s="209"/>
      <c r="R66" s="209"/>
      <c r="S66" s="234"/>
      <c r="T66" s="234"/>
      <c r="U66" s="234"/>
      <c r="V66" s="234"/>
      <c r="W66" s="234"/>
      <c r="X66" s="284"/>
      <c r="Y66" s="375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471"/>
      <c r="AK66" s="575"/>
      <c r="AL66" s="471"/>
      <c r="AM66" s="525"/>
      <c r="AN66" s="525"/>
      <c r="AO66" s="557"/>
      <c r="AP66" s="557"/>
      <c r="AQ66" s="557"/>
      <c r="AR66" s="557"/>
      <c r="AS66" s="557"/>
      <c r="AT66" s="557"/>
      <c r="AU66" s="557"/>
      <c r="AV66" s="557"/>
      <c r="AW66" s="113"/>
      <c r="AX66" s="58"/>
      <c r="AY66" s="58"/>
      <c r="AZ66" s="58"/>
      <c r="BA66" s="58"/>
      <c r="BB66" s="58"/>
      <c r="BC66" s="58"/>
      <c r="BD66" s="58"/>
      <c r="BE66" s="58"/>
      <c r="BF66" s="94"/>
      <c r="BG66" s="58"/>
      <c r="BH66" s="58"/>
      <c r="BI66" s="58"/>
      <c r="BJ66" s="58"/>
      <c r="BK66" s="58"/>
      <c r="BL66" s="58"/>
      <c r="BM66" s="58"/>
      <c r="BN66" s="74"/>
      <c r="BO66" s="418"/>
      <c r="BP66" s="74"/>
      <c r="BQ66" s="74"/>
      <c r="BR66" s="74"/>
      <c r="BS66" s="120"/>
      <c r="BT66" s="74"/>
      <c r="BU66" s="74"/>
      <c r="BV66" s="58"/>
      <c r="BW66" s="58"/>
      <c r="BX66" s="58"/>
      <c r="BY66" s="58"/>
      <c r="BZ66" s="74"/>
      <c r="CA66" s="418"/>
      <c r="CB66" s="74"/>
      <c r="CC66" s="74"/>
      <c r="CD66" s="94"/>
    </row>
    <row r="67" spans="1:82" x14ac:dyDescent="0.25">
      <c r="A67" s="273"/>
      <c r="B67" s="86" t="str">
        <f>$B$11</f>
        <v>Residential [1]</v>
      </c>
      <c r="C67" s="61">
        <f>C46+C53+C60</f>
        <v>25376471.719999999</v>
      </c>
      <c r="D67" s="58">
        <f>D46+D53+D60</f>
        <v>28127968.229999997</v>
      </c>
      <c r="E67" s="58">
        <f t="shared" ref="E67:O71" si="112">E46+E53+E60</f>
        <v>23960724.149999999</v>
      </c>
      <c r="F67" s="58">
        <f t="shared" si="112"/>
        <v>22403727.240000002</v>
      </c>
      <c r="G67" s="58">
        <f t="shared" si="112"/>
        <v>18493534.689999998</v>
      </c>
      <c r="H67" s="58">
        <f t="shared" si="112"/>
        <v>15416810.23</v>
      </c>
      <c r="I67" s="58">
        <f t="shared" si="112"/>
        <v>13148498.119999999</v>
      </c>
      <c r="J67" s="58">
        <f t="shared" si="112"/>
        <v>11649734.469999999</v>
      </c>
      <c r="K67" s="58">
        <f t="shared" si="112"/>
        <v>11607209.91</v>
      </c>
      <c r="L67" s="74">
        <f t="shared" si="112"/>
        <v>13166773.809999999</v>
      </c>
      <c r="M67" s="113">
        <f t="shared" si="112"/>
        <v>17098909.91</v>
      </c>
      <c r="N67" s="74">
        <f>N46+N53+N60</f>
        <v>19885347.609999999</v>
      </c>
      <c r="O67" s="209">
        <f>O46+O53+O60</f>
        <v>26350645.130000003</v>
      </c>
      <c r="P67" s="209">
        <f t="shared" ref="P67:P71" si="113">P46+P53+P60</f>
        <v>27064600.43</v>
      </c>
      <c r="Q67" s="209">
        <v>25577606.25</v>
      </c>
      <c r="R67" s="209">
        <v>26220630.940000001</v>
      </c>
      <c r="S67" s="234">
        <v>23182995.629999999</v>
      </c>
      <c r="T67" s="234">
        <v>22084411.199999999</v>
      </c>
      <c r="U67" s="234">
        <v>21203227.469999999</v>
      </c>
      <c r="V67" s="234">
        <v>20172625.969999999</v>
      </c>
      <c r="W67" s="234">
        <v>20029611.789999999</v>
      </c>
      <c r="X67" s="284">
        <v>23110901.010000002</v>
      </c>
      <c r="Y67" s="375">
        <v>24919643.879999999</v>
      </c>
      <c r="Z67" s="234">
        <v>30653842.879999999</v>
      </c>
      <c r="AA67" s="234">
        <v>36214291.25</v>
      </c>
      <c r="AB67" s="234">
        <v>36702767.960000001</v>
      </c>
      <c r="AC67" s="234">
        <v>36883613.609999999</v>
      </c>
      <c r="AD67" s="234">
        <v>35445823.57</v>
      </c>
      <c r="AE67" s="234">
        <v>32616874.039999999</v>
      </c>
      <c r="AF67" s="234">
        <v>30956160.149999999</v>
      </c>
      <c r="AG67" s="234">
        <v>28944740.920000002</v>
      </c>
      <c r="AH67" s="234">
        <v>24552918.16</v>
      </c>
      <c r="AI67" s="234">
        <v>22816671.109999999</v>
      </c>
      <c r="AJ67" s="471">
        <v>24909724.210000001</v>
      </c>
      <c r="AK67" s="575">
        <v>27895717.789999999</v>
      </c>
      <c r="AL67" s="471">
        <v>34593975.939999998</v>
      </c>
      <c r="AM67" s="471">
        <v>42387810.32</v>
      </c>
      <c r="AN67" s="624">
        <f t="shared" ref="AN67:AN72" si="114">AN60+AN53+AN46</f>
        <v>48352044.530000001</v>
      </c>
      <c r="AO67" s="471"/>
      <c r="AP67" s="471"/>
      <c r="AQ67" s="471"/>
      <c r="AR67" s="471"/>
      <c r="AS67" s="471"/>
      <c r="AT67" s="471"/>
      <c r="AU67" s="471"/>
      <c r="AV67" s="471"/>
      <c r="AW67" s="113">
        <f>O67-C67</f>
        <v>974173.41000000387</v>
      </c>
      <c r="AX67" s="58">
        <f>P67-D67</f>
        <v>-1063367.799999997</v>
      </c>
      <c r="AY67" s="58">
        <f>Q67-E67</f>
        <v>1616882.1000000015</v>
      </c>
      <c r="AZ67" s="58">
        <f>R67-F67</f>
        <v>3816903.6999999993</v>
      </c>
      <c r="BA67" s="58">
        <f>S67-G67</f>
        <v>4689460.9400000013</v>
      </c>
      <c r="BB67" s="58">
        <f>T67-H67</f>
        <v>6667600.9699999988</v>
      </c>
      <c r="BC67" s="58">
        <f>U67-I67</f>
        <v>8054729.3499999996</v>
      </c>
      <c r="BD67" s="58">
        <f>V67-J67</f>
        <v>8522891.5</v>
      </c>
      <c r="BE67" s="58">
        <f>W67-K67</f>
        <v>8422401.879999999</v>
      </c>
      <c r="BF67" s="94">
        <f>X67-L67</f>
        <v>9944127.200000003</v>
      </c>
      <c r="BG67" s="58">
        <f>Y67-M67</f>
        <v>7820733.9699999988</v>
      </c>
      <c r="BH67" s="58">
        <f>Z67-N67</f>
        <v>10768495.27</v>
      </c>
      <c r="BI67" s="58">
        <f>AA67-O67</f>
        <v>9863646.1199999973</v>
      </c>
      <c r="BJ67" s="58">
        <f>AB67-P67</f>
        <v>9638167.5300000012</v>
      </c>
      <c r="BK67" s="58">
        <f>AC67-Q67</f>
        <v>11306007.359999999</v>
      </c>
      <c r="BL67" s="58">
        <f>AD67-R67</f>
        <v>9225192.629999999</v>
      </c>
      <c r="BM67" s="58">
        <f>AE67-S67</f>
        <v>9433878.4100000001</v>
      </c>
      <c r="BN67" s="74">
        <f>AF67-T67</f>
        <v>8871748.9499999993</v>
      </c>
      <c r="BO67" s="418">
        <f>AG67-U67</f>
        <v>7741513.450000003</v>
      </c>
      <c r="BP67" s="74">
        <f>AH67-V67</f>
        <v>4380292.1900000013</v>
      </c>
      <c r="BQ67" s="74">
        <f>AI67-W67</f>
        <v>2787059.3200000003</v>
      </c>
      <c r="BR67" s="74">
        <f>AJ67-X67</f>
        <v>1798823.1999999993</v>
      </c>
      <c r="BS67" s="120">
        <f>AK67-Y67</f>
        <v>2976073.91</v>
      </c>
      <c r="BT67" s="74">
        <f>AL67-Z67</f>
        <v>3940133.0599999987</v>
      </c>
      <c r="BU67" s="74">
        <f>AM67-AA67</f>
        <v>6173519.0700000003</v>
      </c>
      <c r="BV67" s="58"/>
      <c r="BW67" s="58"/>
      <c r="BX67" s="58"/>
      <c r="BY67" s="58"/>
      <c r="BZ67" s="74"/>
      <c r="CA67" s="418"/>
      <c r="CB67" s="74"/>
      <c r="CC67" s="74"/>
      <c r="CD67" s="94"/>
    </row>
    <row r="68" spans="1:82" x14ac:dyDescent="0.25">
      <c r="A68" s="273"/>
      <c r="B68" s="86" t="str">
        <f>$B$12</f>
        <v>Low Income Residential [2]</v>
      </c>
      <c r="C68" s="61">
        <f t="shared" ref="C68:D71" si="115">C47+C54+C61</f>
        <v>16801822.649999999</v>
      </c>
      <c r="D68" s="58">
        <f t="shared" si="115"/>
        <v>16702234.399999999</v>
      </c>
      <c r="E68" s="58">
        <f t="shared" si="112"/>
        <v>14154979.93</v>
      </c>
      <c r="F68" s="58">
        <f t="shared" si="112"/>
        <v>12662679.59</v>
      </c>
      <c r="G68" s="58">
        <f t="shared" si="112"/>
        <v>12244305.189999999</v>
      </c>
      <c r="H68" s="58">
        <f t="shared" si="112"/>
        <v>11621196.52</v>
      </c>
      <c r="I68" s="58">
        <f t="shared" si="112"/>
        <v>10631743.869999999</v>
      </c>
      <c r="J68" s="58">
        <f t="shared" si="112"/>
        <v>10809743.73</v>
      </c>
      <c r="K68" s="58">
        <f t="shared" si="112"/>
        <v>11140527.119999999</v>
      </c>
      <c r="L68" s="74">
        <f t="shared" si="112"/>
        <v>12319611.280000001</v>
      </c>
      <c r="M68" s="113">
        <f t="shared" si="112"/>
        <v>14053662.709999999</v>
      </c>
      <c r="N68" s="74">
        <f t="shared" si="112"/>
        <v>14288767.57</v>
      </c>
      <c r="O68" s="209">
        <f t="shared" si="112"/>
        <v>14388120.49</v>
      </c>
      <c r="P68" s="209">
        <f t="shared" si="113"/>
        <v>14521311.25</v>
      </c>
      <c r="Q68" s="209">
        <v>13915901.560000001</v>
      </c>
      <c r="R68" s="209">
        <v>12819674.77</v>
      </c>
      <c r="S68" s="234">
        <v>14884681.84</v>
      </c>
      <c r="T68" s="234">
        <v>14629602.52</v>
      </c>
      <c r="U68" s="234">
        <v>14857869.300000001</v>
      </c>
      <c r="V68" s="234">
        <v>15108704.73</v>
      </c>
      <c r="W68" s="234">
        <v>1024227.77</v>
      </c>
      <c r="X68" s="284">
        <v>3421826.46</v>
      </c>
      <c r="Y68" s="375">
        <v>5339277.1399999997</v>
      </c>
      <c r="Z68" s="234">
        <v>8724459.3200000003</v>
      </c>
      <c r="AA68" s="234">
        <v>10512311.560000001</v>
      </c>
      <c r="AB68" s="234">
        <v>10028291.380000001</v>
      </c>
      <c r="AC68" s="234">
        <v>10096957.33</v>
      </c>
      <c r="AD68" s="234">
        <v>10212758.439999999</v>
      </c>
      <c r="AE68" s="234">
        <v>9328104.2100000009</v>
      </c>
      <c r="AF68" s="234">
        <v>10090332.07</v>
      </c>
      <c r="AG68" s="234">
        <v>10465322.16</v>
      </c>
      <c r="AH68" s="234">
        <v>11053887.6</v>
      </c>
      <c r="AI68" s="234">
        <v>10683755.720000001</v>
      </c>
      <c r="AJ68" s="471">
        <v>10369345.09</v>
      </c>
      <c r="AK68" s="575">
        <v>12148223.99</v>
      </c>
      <c r="AL68" s="471">
        <v>16015088.310000001</v>
      </c>
      <c r="AM68" s="471">
        <v>19265540.949999999</v>
      </c>
      <c r="AN68" s="624">
        <f t="shared" si="114"/>
        <v>22887026.520000003</v>
      </c>
      <c r="AO68" s="471"/>
      <c r="AP68" s="471"/>
      <c r="AQ68" s="471"/>
      <c r="AR68" s="471"/>
      <c r="AS68" s="471"/>
      <c r="AT68" s="471"/>
      <c r="AU68" s="471"/>
      <c r="AV68" s="471"/>
      <c r="AW68" s="113">
        <f>O68-C68</f>
        <v>-2413702.1599999983</v>
      </c>
      <c r="AX68" s="58">
        <f>P68-D68</f>
        <v>-2180923.1499999985</v>
      </c>
      <c r="AY68" s="58">
        <f>Q68-E68</f>
        <v>-239078.36999999918</v>
      </c>
      <c r="AZ68" s="58">
        <f>R68-F68</f>
        <v>156995.1799999997</v>
      </c>
      <c r="BA68" s="58">
        <f>S68-G68</f>
        <v>2640376.6500000004</v>
      </c>
      <c r="BB68" s="58">
        <f>T68-H68</f>
        <v>3008406</v>
      </c>
      <c r="BC68" s="58">
        <f>U68-I68</f>
        <v>4226125.4300000016</v>
      </c>
      <c r="BD68" s="58">
        <f>V68-J68</f>
        <v>4298961</v>
      </c>
      <c r="BE68" s="58">
        <f>W68-K68</f>
        <v>-10116299.35</v>
      </c>
      <c r="BF68" s="94">
        <f>X68-L68</f>
        <v>-8897784.8200000003</v>
      </c>
      <c r="BG68" s="58">
        <f>Y68-M68</f>
        <v>-8714385.5700000003</v>
      </c>
      <c r="BH68" s="58">
        <f>Z68-N68</f>
        <v>-5564308.25</v>
      </c>
      <c r="BI68" s="58">
        <f>AA68-O68</f>
        <v>-3875808.9299999997</v>
      </c>
      <c r="BJ68" s="58">
        <f>AB68-P68</f>
        <v>-4493019.8699999992</v>
      </c>
      <c r="BK68" s="58">
        <f>AC68-Q68</f>
        <v>-3818944.2300000004</v>
      </c>
      <c r="BL68" s="58">
        <f>AD68-R68</f>
        <v>-2606916.33</v>
      </c>
      <c r="BM68" s="58">
        <f>AE68-S68</f>
        <v>-5556577.629999999</v>
      </c>
      <c r="BN68" s="74">
        <f>AF68-T68</f>
        <v>-4539270.4499999993</v>
      </c>
      <c r="BO68" s="418">
        <f>AG68-U68</f>
        <v>-4392547.1400000006</v>
      </c>
      <c r="BP68" s="74">
        <f>AH68-V68</f>
        <v>-4054817.1300000008</v>
      </c>
      <c r="BQ68" s="74">
        <f>AI68-W68</f>
        <v>9659527.9500000011</v>
      </c>
      <c r="BR68" s="74">
        <f>AJ68-X68</f>
        <v>6947518.6299999999</v>
      </c>
      <c r="BS68" s="120">
        <f>AK68-Y68</f>
        <v>6808946.8500000006</v>
      </c>
      <c r="BT68" s="74">
        <f>AL68-Z68</f>
        <v>7290628.9900000002</v>
      </c>
      <c r="BU68" s="74">
        <f>AM68-AA68</f>
        <v>8753229.3899999987</v>
      </c>
      <c r="BV68" s="58"/>
      <c r="BW68" s="58"/>
      <c r="BX68" s="58"/>
      <c r="BY68" s="58"/>
      <c r="BZ68" s="74"/>
      <c r="CA68" s="418"/>
      <c r="CB68" s="74"/>
      <c r="CC68" s="74"/>
      <c r="CD68" s="94"/>
    </row>
    <row r="69" spans="1:82" x14ac:dyDescent="0.25">
      <c r="A69" s="273"/>
      <c r="B69" s="86" t="str">
        <f>$B$13</f>
        <v>Small C&amp;I [3]</v>
      </c>
      <c r="C69" s="61">
        <f t="shared" si="115"/>
        <v>1487682.48</v>
      </c>
      <c r="D69" s="58">
        <f t="shared" si="115"/>
        <v>1640907.89</v>
      </c>
      <c r="E69" s="58">
        <f t="shared" si="112"/>
        <v>1136741.6299999999</v>
      </c>
      <c r="F69" s="58">
        <f t="shared" si="112"/>
        <v>774513.84000000008</v>
      </c>
      <c r="G69" s="58">
        <f t="shared" si="112"/>
        <v>407111.29000000004</v>
      </c>
      <c r="H69" s="58">
        <f t="shared" si="112"/>
        <v>199762.97</v>
      </c>
      <c r="I69" s="58">
        <f t="shared" si="112"/>
        <v>120316.21</v>
      </c>
      <c r="J69" s="58">
        <f t="shared" si="112"/>
        <v>67447.81</v>
      </c>
      <c r="K69" s="58">
        <f t="shared" si="112"/>
        <v>169633.92000000001</v>
      </c>
      <c r="L69" s="74">
        <f t="shared" si="112"/>
        <v>325586.32999999996</v>
      </c>
      <c r="M69" s="113">
        <f t="shared" si="112"/>
        <v>757495.36</v>
      </c>
      <c r="N69" s="74">
        <f t="shared" si="112"/>
        <v>1239011.28</v>
      </c>
      <c r="O69" s="209">
        <f t="shared" si="112"/>
        <v>1533195.32</v>
      </c>
      <c r="P69" s="209">
        <f t="shared" si="113"/>
        <v>1866301.3800000001</v>
      </c>
      <c r="Q69" s="209">
        <v>1819847.04</v>
      </c>
      <c r="R69" s="209">
        <v>1481735.64</v>
      </c>
      <c r="S69" s="234">
        <v>1242164.3400000001</v>
      </c>
      <c r="T69" s="234">
        <v>1153801.24</v>
      </c>
      <c r="U69" s="234">
        <v>1020708.2</v>
      </c>
      <c r="V69" s="234">
        <v>796514.73</v>
      </c>
      <c r="W69" s="234">
        <v>865961.18</v>
      </c>
      <c r="X69" s="284">
        <v>1130489.03</v>
      </c>
      <c r="Y69" s="375">
        <v>1470191.82</v>
      </c>
      <c r="Z69" s="234">
        <v>2088876.06</v>
      </c>
      <c r="AA69" s="234">
        <v>2717958.82</v>
      </c>
      <c r="AB69" s="234">
        <v>2449675.77</v>
      </c>
      <c r="AC69" s="234">
        <v>2189640.46</v>
      </c>
      <c r="AD69" s="234">
        <v>1978497.7</v>
      </c>
      <c r="AE69" s="234">
        <v>1454944.97</v>
      </c>
      <c r="AF69" s="234">
        <v>820595.56</v>
      </c>
      <c r="AG69" s="234">
        <v>546886.88</v>
      </c>
      <c r="AH69" s="234">
        <v>369973.63</v>
      </c>
      <c r="AI69" s="234">
        <v>309273.68</v>
      </c>
      <c r="AJ69" s="471">
        <v>512368.93</v>
      </c>
      <c r="AK69" s="575">
        <v>837102.97</v>
      </c>
      <c r="AL69" s="471">
        <v>1452571.37</v>
      </c>
      <c r="AM69" s="471">
        <v>2477261.37</v>
      </c>
      <c r="AN69" s="624">
        <f t="shared" si="114"/>
        <v>2947002.54</v>
      </c>
      <c r="AO69" s="471"/>
      <c r="AP69" s="471"/>
      <c r="AQ69" s="471"/>
      <c r="AR69" s="471"/>
      <c r="AS69" s="471"/>
      <c r="AT69" s="471"/>
      <c r="AU69" s="471"/>
      <c r="AV69" s="471"/>
      <c r="AW69" s="113">
        <f>O69-C69</f>
        <v>45512.840000000084</v>
      </c>
      <c r="AX69" s="58">
        <f>P69-D69</f>
        <v>225393.49000000022</v>
      </c>
      <c r="AY69" s="58">
        <f>Q69-E69</f>
        <v>683105.41000000015</v>
      </c>
      <c r="AZ69" s="58">
        <f>R69-F69</f>
        <v>707221.79999999981</v>
      </c>
      <c r="BA69" s="58">
        <f>S69-G69</f>
        <v>835053.05</v>
      </c>
      <c r="BB69" s="58">
        <f>T69-H69</f>
        <v>954038.27</v>
      </c>
      <c r="BC69" s="58">
        <f>U69-I69</f>
        <v>900391.99</v>
      </c>
      <c r="BD69" s="58">
        <f>V69-J69</f>
        <v>729066.91999999993</v>
      </c>
      <c r="BE69" s="58">
        <f>W69-K69</f>
        <v>696327.26</v>
      </c>
      <c r="BF69" s="94">
        <f>X69-L69</f>
        <v>804902.70000000007</v>
      </c>
      <c r="BG69" s="58">
        <f>Y69-M69</f>
        <v>712696.46000000008</v>
      </c>
      <c r="BH69" s="58">
        <f>Z69-N69</f>
        <v>849864.78</v>
      </c>
      <c r="BI69" s="58">
        <f>AA69-O69</f>
        <v>1184763.4999999998</v>
      </c>
      <c r="BJ69" s="58">
        <f>AB69-P69</f>
        <v>583374.3899999999</v>
      </c>
      <c r="BK69" s="58">
        <f>AC69-Q69</f>
        <v>369793.41999999993</v>
      </c>
      <c r="BL69" s="58">
        <f>AD69-R69</f>
        <v>496762.06000000006</v>
      </c>
      <c r="BM69" s="58">
        <f>AE69-S69</f>
        <v>212780.62999999989</v>
      </c>
      <c r="BN69" s="74">
        <f>AF69-T69</f>
        <v>-333205.67999999993</v>
      </c>
      <c r="BO69" s="418">
        <f>AG69-U69</f>
        <v>-473821.31999999995</v>
      </c>
      <c r="BP69" s="74">
        <f>AH69-V69</f>
        <v>-426541.1</v>
      </c>
      <c r="BQ69" s="74">
        <f>AI69-W69</f>
        <v>-556687.5</v>
      </c>
      <c r="BR69" s="74">
        <f>AJ69-X69</f>
        <v>-618120.10000000009</v>
      </c>
      <c r="BS69" s="120">
        <f>AK69-Y69</f>
        <v>-633088.85000000009</v>
      </c>
      <c r="BT69" s="74">
        <f>AL69-Z69</f>
        <v>-636304.68999999994</v>
      </c>
      <c r="BU69" s="74">
        <f>AM69-AA69</f>
        <v>-240697.44999999972</v>
      </c>
      <c r="BV69" s="58"/>
      <c r="BW69" s="58"/>
      <c r="BX69" s="58"/>
      <c r="BY69" s="58"/>
      <c r="BZ69" s="74"/>
      <c r="CA69" s="418"/>
      <c r="CB69" s="74"/>
      <c r="CC69" s="74"/>
      <c r="CD69" s="94"/>
    </row>
    <row r="70" spans="1:82" x14ac:dyDescent="0.25">
      <c r="A70" s="273"/>
      <c r="B70" s="86" t="str">
        <f>$B$14</f>
        <v>Medium C&amp;I [4]</v>
      </c>
      <c r="C70" s="61">
        <f t="shared" si="115"/>
        <v>1306422.1499999999</v>
      </c>
      <c r="D70" s="58">
        <f t="shared" si="115"/>
        <v>1489994.07</v>
      </c>
      <c r="E70" s="58">
        <f t="shared" si="112"/>
        <v>1043437.5800000001</v>
      </c>
      <c r="F70" s="58">
        <f t="shared" si="112"/>
        <v>786305.63000000012</v>
      </c>
      <c r="G70" s="58">
        <f t="shared" si="112"/>
        <v>470516.42</v>
      </c>
      <c r="H70" s="58">
        <f t="shared" si="112"/>
        <v>302145.55000000005</v>
      </c>
      <c r="I70" s="58">
        <f t="shared" si="112"/>
        <v>217817.12</v>
      </c>
      <c r="J70" s="58">
        <f t="shared" si="112"/>
        <v>140188.18999999997</v>
      </c>
      <c r="K70" s="58">
        <f t="shared" si="112"/>
        <v>234176.16999999998</v>
      </c>
      <c r="L70" s="74">
        <f t="shared" si="112"/>
        <v>422618.18000000005</v>
      </c>
      <c r="M70" s="113">
        <f t="shared" si="112"/>
        <v>769338.75</v>
      </c>
      <c r="N70" s="74">
        <f t="shared" si="112"/>
        <v>1393884.6400000001</v>
      </c>
      <c r="O70" s="209">
        <f t="shared" si="112"/>
        <v>1416072.6400000001</v>
      </c>
      <c r="P70" s="209">
        <f t="shared" si="113"/>
        <v>1800924.1500000001</v>
      </c>
      <c r="Q70" s="209">
        <v>1366748.03</v>
      </c>
      <c r="R70" s="209">
        <v>1204628.68</v>
      </c>
      <c r="S70" s="234">
        <v>939224.47</v>
      </c>
      <c r="T70" s="234">
        <v>816594.73</v>
      </c>
      <c r="U70" s="234">
        <v>650045.87</v>
      </c>
      <c r="V70" s="234">
        <v>489628.82</v>
      </c>
      <c r="W70" s="234">
        <v>571416.21</v>
      </c>
      <c r="X70" s="284">
        <v>992211.75</v>
      </c>
      <c r="Y70" s="375">
        <v>1253360.57</v>
      </c>
      <c r="Z70" s="234">
        <v>1789405.44</v>
      </c>
      <c r="AA70" s="234">
        <v>2244123.54</v>
      </c>
      <c r="AB70" s="234">
        <v>1711103.97</v>
      </c>
      <c r="AC70" s="234">
        <v>1434907.08</v>
      </c>
      <c r="AD70" s="234">
        <v>1266758.23</v>
      </c>
      <c r="AE70" s="234">
        <v>824451.29</v>
      </c>
      <c r="AF70" s="234">
        <v>553276.97</v>
      </c>
      <c r="AG70" s="234">
        <v>454640.89</v>
      </c>
      <c r="AH70" s="234">
        <v>411093.76000000001</v>
      </c>
      <c r="AI70" s="234">
        <v>547856.22</v>
      </c>
      <c r="AJ70" s="471">
        <v>620195.65</v>
      </c>
      <c r="AK70" s="575">
        <v>860207.33</v>
      </c>
      <c r="AL70" s="471">
        <v>1489893.41</v>
      </c>
      <c r="AM70" s="471">
        <v>2166005.89</v>
      </c>
      <c r="AN70" s="624">
        <f t="shared" si="114"/>
        <v>2483761.3800000004</v>
      </c>
      <c r="AO70" s="471"/>
      <c r="AP70" s="471"/>
      <c r="AQ70" s="471"/>
      <c r="AR70" s="471"/>
      <c r="AS70" s="471"/>
      <c r="AT70" s="471"/>
      <c r="AU70" s="471"/>
      <c r="AV70" s="471"/>
      <c r="AW70" s="113">
        <f>O70-C70</f>
        <v>109650.49000000022</v>
      </c>
      <c r="AX70" s="58">
        <f>P70-D70</f>
        <v>310930.08000000007</v>
      </c>
      <c r="AY70" s="58">
        <f>Q70-E70</f>
        <v>323310.44999999995</v>
      </c>
      <c r="AZ70" s="58">
        <f>R70-F70</f>
        <v>418323.04999999981</v>
      </c>
      <c r="BA70" s="58">
        <f>S70-G70</f>
        <v>468708.05</v>
      </c>
      <c r="BB70" s="58">
        <f>T70-H70</f>
        <v>514449.17999999993</v>
      </c>
      <c r="BC70" s="58">
        <f>U70-I70</f>
        <v>432228.75</v>
      </c>
      <c r="BD70" s="58">
        <f>V70-J70</f>
        <v>349440.63</v>
      </c>
      <c r="BE70" s="58">
        <f>W70-K70</f>
        <v>337240.04</v>
      </c>
      <c r="BF70" s="94">
        <f>X70-L70</f>
        <v>569593.56999999995</v>
      </c>
      <c r="BG70" s="58">
        <f>Y70-M70</f>
        <v>484021.82000000007</v>
      </c>
      <c r="BH70" s="58">
        <f>Z70-N70</f>
        <v>395520.79999999981</v>
      </c>
      <c r="BI70" s="58">
        <f>AA70-O70</f>
        <v>828050.89999999991</v>
      </c>
      <c r="BJ70" s="58">
        <f>AB70-P70</f>
        <v>-89820.180000000168</v>
      </c>
      <c r="BK70" s="58">
        <f>AC70-Q70</f>
        <v>68159.050000000047</v>
      </c>
      <c r="BL70" s="58">
        <f>AD70-R70</f>
        <v>62129.550000000047</v>
      </c>
      <c r="BM70" s="58">
        <f>AE70-S70</f>
        <v>-114773.17999999993</v>
      </c>
      <c r="BN70" s="74">
        <f>AF70-T70</f>
        <v>-263317.76000000001</v>
      </c>
      <c r="BO70" s="418">
        <f>AG70-U70</f>
        <v>-195404.97999999998</v>
      </c>
      <c r="BP70" s="74">
        <f>AH70-V70</f>
        <v>-78535.06</v>
      </c>
      <c r="BQ70" s="74">
        <f>AI70-W70</f>
        <v>-23559.989999999991</v>
      </c>
      <c r="BR70" s="74">
        <f>AJ70-X70</f>
        <v>-372016.1</v>
      </c>
      <c r="BS70" s="120">
        <f>AK70-Y70</f>
        <v>-393153.24000000011</v>
      </c>
      <c r="BT70" s="74">
        <f>AL70-Z70</f>
        <v>-299512.03000000003</v>
      </c>
      <c r="BU70" s="74">
        <f>AM70-AA70</f>
        <v>-78117.649999999907</v>
      </c>
      <c r="BV70" s="58"/>
      <c r="BW70" s="58"/>
      <c r="BX70" s="58"/>
      <c r="BY70" s="58"/>
      <c r="BZ70" s="74"/>
      <c r="CA70" s="418"/>
      <c r="CB70" s="74"/>
      <c r="CC70" s="74"/>
      <c r="CD70" s="94"/>
    </row>
    <row r="71" spans="1:82" x14ac:dyDescent="0.25">
      <c r="A71" s="273"/>
      <c r="B71" s="86" t="str">
        <f>$B$15</f>
        <v>Large C&amp;I [5]</v>
      </c>
      <c r="C71" s="126">
        <f t="shared" si="115"/>
        <v>722557.35</v>
      </c>
      <c r="D71" s="59">
        <f t="shared" si="115"/>
        <v>1234243.2</v>
      </c>
      <c r="E71" s="59">
        <f t="shared" si="112"/>
        <v>1220435.67</v>
      </c>
      <c r="F71" s="59">
        <f t="shared" si="112"/>
        <v>650265.26</v>
      </c>
      <c r="G71" s="59">
        <f t="shared" si="112"/>
        <v>631456.27</v>
      </c>
      <c r="H71" s="59">
        <f t="shared" si="112"/>
        <v>530646.81000000006</v>
      </c>
      <c r="I71" s="59">
        <f t="shared" si="112"/>
        <v>414317.9</v>
      </c>
      <c r="J71" s="59">
        <f t="shared" si="112"/>
        <v>528833.59000000008</v>
      </c>
      <c r="K71" s="59">
        <f t="shared" si="112"/>
        <v>477743.44999999995</v>
      </c>
      <c r="L71" s="316">
        <f t="shared" si="112"/>
        <v>703507.59</v>
      </c>
      <c r="M71" s="114">
        <f t="shared" si="112"/>
        <v>820192.94</v>
      </c>
      <c r="N71" s="316">
        <f t="shared" si="112"/>
        <v>1374045.6800000002</v>
      </c>
      <c r="O71" s="211">
        <f t="shared" si="112"/>
        <v>1662205.45</v>
      </c>
      <c r="P71" s="211">
        <f t="shared" si="113"/>
        <v>1582851.33</v>
      </c>
      <c r="Q71" s="211">
        <v>1585919.82</v>
      </c>
      <c r="R71" s="211">
        <v>1533759.85</v>
      </c>
      <c r="S71" s="235">
        <v>1280616.25</v>
      </c>
      <c r="T71" s="235">
        <v>1184781.67</v>
      </c>
      <c r="U71" s="235">
        <v>1094974.8</v>
      </c>
      <c r="V71" s="235">
        <v>943672.2</v>
      </c>
      <c r="W71" s="235">
        <v>947119.41</v>
      </c>
      <c r="X71" s="285">
        <v>2168258.48</v>
      </c>
      <c r="Y71" s="376">
        <v>1387209.47</v>
      </c>
      <c r="Z71" s="235">
        <v>1763073.1</v>
      </c>
      <c r="AA71" s="235">
        <v>2329309.9300000002</v>
      </c>
      <c r="AB71" s="235">
        <v>869117.87</v>
      </c>
      <c r="AC71" s="235">
        <v>1270198.71</v>
      </c>
      <c r="AD71" s="235">
        <v>1232933.83</v>
      </c>
      <c r="AE71" s="235">
        <v>711774.34</v>
      </c>
      <c r="AF71" s="235">
        <v>1008137.01</v>
      </c>
      <c r="AG71" s="235">
        <v>893184.77</v>
      </c>
      <c r="AH71" s="235">
        <v>1548879.92</v>
      </c>
      <c r="AI71" s="235">
        <v>555251.80000000005</v>
      </c>
      <c r="AJ71" s="472">
        <v>353712.93</v>
      </c>
      <c r="AK71" s="576">
        <v>475430.07</v>
      </c>
      <c r="AL71" s="472">
        <v>825706.08</v>
      </c>
      <c r="AM71" s="472">
        <v>1340794.53</v>
      </c>
      <c r="AN71" s="625">
        <f t="shared" si="114"/>
        <v>2310994.65</v>
      </c>
      <c r="AO71" s="472"/>
      <c r="AP71" s="472"/>
      <c r="AQ71" s="472"/>
      <c r="AR71" s="472"/>
      <c r="AS71" s="472"/>
      <c r="AT71" s="472"/>
      <c r="AU71" s="472"/>
      <c r="AV71" s="472"/>
      <c r="AW71" s="114">
        <f>O71-C71</f>
        <v>939648.1</v>
      </c>
      <c r="AX71" s="59">
        <f>P71-D71</f>
        <v>348608.13000000012</v>
      </c>
      <c r="AY71" s="59">
        <f>Q71-E71</f>
        <v>365484.15000000014</v>
      </c>
      <c r="AZ71" s="59">
        <f>R71-F71</f>
        <v>883494.59000000008</v>
      </c>
      <c r="BA71" s="59">
        <f>S71-G71</f>
        <v>649159.98</v>
      </c>
      <c r="BB71" s="59">
        <f>T71-H71</f>
        <v>654134.85999999987</v>
      </c>
      <c r="BC71" s="59">
        <f>U71-I71</f>
        <v>680656.9</v>
      </c>
      <c r="BD71" s="59">
        <f>V71-J71</f>
        <v>414838.60999999987</v>
      </c>
      <c r="BE71" s="59">
        <f>W71-K71</f>
        <v>469375.96000000008</v>
      </c>
      <c r="BF71" s="95">
        <f>X71-L71</f>
        <v>1464750.8900000001</v>
      </c>
      <c r="BG71" s="59">
        <f>Y71-M71</f>
        <v>567016.53</v>
      </c>
      <c r="BH71" s="59">
        <f>Z71-N71</f>
        <v>389027.41999999993</v>
      </c>
      <c r="BI71" s="59">
        <f>AA71-O71</f>
        <v>667104.48000000021</v>
      </c>
      <c r="BJ71" s="59">
        <f>AB71-P71</f>
        <v>-713733.46000000008</v>
      </c>
      <c r="BK71" s="59">
        <f>AC71-Q71</f>
        <v>-315721.1100000001</v>
      </c>
      <c r="BL71" s="59">
        <f>AD71-R71</f>
        <v>-300826.02</v>
      </c>
      <c r="BM71" s="59">
        <f>AE71-S71</f>
        <v>-568841.91</v>
      </c>
      <c r="BN71" s="316">
        <f>AF71-T71</f>
        <v>-176644.65999999992</v>
      </c>
      <c r="BO71" s="430">
        <f>AG71-U71</f>
        <v>-201790.03000000003</v>
      </c>
      <c r="BP71" s="316">
        <f>AH71-V71</f>
        <v>605207.72</v>
      </c>
      <c r="BQ71" s="316">
        <f>AI71-W71</f>
        <v>-391867.61</v>
      </c>
      <c r="BR71" s="316">
        <f>AJ71-X71</f>
        <v>-1814545.55</v>
      </c>
      <c r="BS71" s="493">
        <f>AK71-Y71</f>
        <v>-911779.39999999991</v>
      </c>
      <c r="BT71" s="316">
        <f>AL71-Z71</f>
        <v>-937367.02000000014</v>
      </c>
      <c r="BU71" s="316">
        <f>AM71-AA71</f>
        <v>-988515.40000000014</v>
      </c>
      <c r="BV71" s="59"/>
      <c r="BW71" s="59"/>
      <c r="BX71" s="59"/>
      <c r="BY71" s="59"/>
      <c r="BZ71" s="316"/>
      <c r="CA71" s="430"/>
      <c r="CB71" s="316"/>
      <c r="CC71" s="316"/>
      <c r="CD71" s="95"/>
    </row>
    <row r="72" spans="1:82" ht="15.75" thickBot="1" x14ac:dyDescent="0.3">
      <c r="A72" s="273"/>
      <c r="B72" s="89" t="str">
        <f>$B$16</f>
        <v>Total</v>
      </c>
      <c r="C72" s="64">
        <f>SUM(C67:C71)</f>
        <v>45694956.349999994</v>
      </c>
      <c r="D72" s="60">
        <f>SUM(D67:D71)</f>
        <v>49195347.789999999</v>
      </c>
      <c r="E72" s="60">
        <f t="shared" ref="E72:N72" si="116">SUM(E67:E71)</f>
        <v>41516318.960000001</v>
      </c>
      <c r="F72" s="60">
        <f t="shared" si="116"/>
        <v>37277491.560000002</v>
      </c>
      <c r="G72" s="60">
        <f t="shared" si="116"/>
        <v>32246923.859999996</v>
      </c>
      <c r="H72" s="60">
        <f t="shared" si="116"/>
        <v>28070562.079999998</v>
      </c>
      <c r="I72" s="60">
        <f t="shared" si="116"/>
        <v>24532693.219999999</v>
      </c>
      <c r="J72" s="60">
        <f t="shared" si="116"/>
        <v>23195947.789999999</v>
      </c>
      <c r="K72" s="60">
        <f t="shared" si="116"/>
        <v>23629290.570000004</v>
      </c>
      <c r="L72" s="317">
        <f t="shared" si="116"/>
        <v>26938097.189999998</v>
      </c>
      <c r="M72" s="115">
        <f t="shared" si="116"/>
        <v>33499599.669999998</v>
      </c>
      <c r="N72" s="317">
        <f t="shared" si="116"/>
        <v>38181056.780000001</v>
      </c>
      <c r="O72" s="212">
        <f>SUM(O67:O71)</f>
        <v>45350239.030000009</v>
      </c>
      <c r="P72" s="212">
        <f t="shared" ref="P72:BE72" si="117">SUM(P67:P71)</f>
        <v>46835988.539999999</v>
      </c>
      <c r="Q72" s="212">
        <f t="shared" si="117"/>
        <v>44266022.700000003</v>
      </c>
      <c r="R72" s="212">
        <f t="shared" si="117"/>
        <v>43260429.880000003</v>
      </c>
      <c r="S72" s="236">
        <f t="shared" si="117"/>
        <v>41529682.530000001</v>
      </c>
      <c r="T72" s="236">
        <f t="shared" si="117"/>
        <v>39869191.359999999</v>
      </c>
      <c r="U72" s="236">
        <f t="shared" si="117"/>
        <v>38826825.639999993</v>
      </c>
      <c r="V72" s="236">
        <f t="shared" si="117"/>
        <v>37511146.450000003</v>
      </c>
      <c r="W72" s="236">
        <f t="shared" si="117"/>
        <v>23438336.359999999</v>
      </c>
      <c r="X72" s="286">
        <f t="shared" ref="X72" si="118">SUM(X67:X71)</f>
        <v>30823686.730000004</v>
      </c>
      <c r="Y72" s="377">
        <f t="shared" ref="Y72:AE72" si="119">SUM(Y67:Y71)</f>
        <v>34369682.880000003</v>
      </c>
      <c r="Z72" s="236">
        <f t="shared" si="119"/>
        <v>45019656.800000004</v>
      </c>
      <c r="AA72" s="236">
        <f t="shared" si="119"/>
        <v>54017995.100000001</v>
      </c>
      <c r="AB72" s="236">
        <f t="shared" si="119"/>
        <v>51760956.950000003</v>
      </c>
      <c r="AC72" s="236">
        <f t="shared" si="119"/>
        <v>51875317.189999998</v>
      </c>
      <c r="AD72" s="236">
        <f t="shared" si="119"/>
        <v>50136771.769999996</v>
      </c>
      <c r="AE72" s="236">
        <f t="shared" si="119"/>
        <v>44936148.850000001</v>
      </c>
      <c r="AF72" s="236">
        <f t="shared" ref="AF72" si="120">SUM(AF67:AF71)</f>
        <v>43428501.759999998</v>
      </c>
      <c r="AG72" s="236">
        <v>41304775.619999997</v>
      </c>
      <c r="AH72" s="236">
        <f t="shared" ref="AH72" si="121">SUM(AH67:AH71)</f>
        <v>37936753.07</v>
      </c>
      <c r="AI72" s="236">
        <f>SUM(AI67:AI71)</f>
        <v>34912808.529999994</v>
      </c>
      <c r="AJ72" s="473">
        <v>36765346.810000002</v>
      </c>
      <c r="AK72" s="578">
        <f t="shared" ref="AK72" si="122">SUM(AK67:AK71)</f>
        <v>42216682.149999999</v>
      </c>
      <c r="AL72" s="473">
        <f t="shared" ref="AL72" si="123">SUM(AL67:AL71)</f>
        <v>54377235.109999992</v>
      </c>
      <c r="AM72" s="473">
        <f>SUM(AM67:AM71)</f>
        <v>67637413.059999987</v>
      </c>
      <c r="AN72" s="626">
        <f t="shared" si="114"/>
        <v>78980829.620000005</v>
      </c>
      <c r="AO72" s="473"/>
      <c r="AP72" s="473"/>
      <c r="AQ72" s="473"/>
      <c r="AR72" s="473"/>
      <c r="AS72" s="473"/>
      <c r="AT72" s="473"/>
      <c r="AU72" s="473"/>
      <c r="AV72" s="473"/>
      <c r="AW72" s="115">
        <f t="shared" si="117"/>
        <v>-344717.31999999413</v>
      </c>
      <c r="AX72" s="60">
        <f t="shared" si="117"/>
        <v>-2359359.2499999953</v>
      </c>
      <c r="AY72" s="60">
        <f t="shared" si="117"/>
        <v>2749703.740000003</v>
      </c>
      <c r="AZ72" s="60">
        <f t="shared" si="117"/>
        <v>5982938.3199999984</v>
      </c>
      <c r="BA72" s="60">
        <f t="shared" si="117"/>
        <v>9282758.6700000018</v>
      </c>
      <c r="BB72" s="60">
        <f t="shared" si="117"/>
        <v>11798629.279999997</v>
      </c>
      <c r="BC72" s="60">
        <f t="shared" si="117"/>
        <v>14294132.420000002</v>
      </c>
      <c r="BD72" s="60">
        <f t="shared" si="117"/>
        <v>14315198.66</v>
      </c>
      <c r="BE72" s="60">
        <f t="shared" si="117"/>
        <v>-190954.21000000054</v>
      </c>
      <c r="BF72" s="252">
        <f t="shared" ref="BF72:BG72" si="124">SUM(BF67:BF71)</f>
        <v>3885589.5400000028</v>
      </c>
      <c r="BG72" s="60">
        <f t="shared" si="124"/>
        <v>870083.20999999868</v>
      </c>
      <c r="BH72" s="60">
        <f t="shared" ref="BH72:BI72" si="125">SUM(BH67:BH71)</f>
        <v>6838600.0199999996</v>
      </c>
      <c r="BI72" s="60">
        <f t="shared" si="125"/>
        <v>8667756.0699999984</v>
      </c>
      <c r="BJ72" s="60">
        <f t="shared" ref="BJ72:BK72" si="126">SUM(BJ67:BJ71)</f>
        <v>4924968.4100000011</v>
      </c>
      <c r="BK72" s="60">
        <f t="shared" si="126"/>
        <v>7609294.4899999984</v>
      </c>
      <c r="BL72" s="60">
        <f t="shared" ref="BL72:BM72" si="127">SUM(BL67:BL71)</f>
        <v>6876341.8899999987</v>
      </c>
      <c r="BM72" s="60">
        <f t="shared" si="127"/>
        <v>3406466.3200000012</v>
      </c>
      <c r="BN72" s="317">
        <f t="shared" ref="BN72:BO72" si="128">SUM(BN67:BN71)</f>
        <v>3559310.4000000004</v>
      </c>
      <c r="BO72" s="328">
        <f t="shared" si="128"/>
        <v>2477949.9800000023</v>
      </c>
      <c r="BP72" s="317">
        <f t="shared" ref="BP72:BQ72" si="129">SUM(BP67:BP71)</f>
        <v>425606.62000000052</v>
      </c>
      <c r="BQ72" s="317">
        <f t="shared" si="129"/>
        <v>11474472.170000002</v>
      </c>
      <c r="BR72" s="317">
        <f t="shared" ref="BR72:BS72" si="130">SUM(BR67:BR71)</f>
        <v>5941660.0799999991</v>
      </c>
      <c r="BS72" s="494">
        <f t="shared" si="130"/>
        <v>7846999.2700000014</v>
      </c>
      <c r="BT72" s="317">
        <f t="shared" ref="BT72:BU72" si="131">SUM(BT67:BT71)</f>
        <v>9357578.3100000005</v>
      </c>
      <c r="BU72" s="317">
        <f t="shared" si="131"/>
        <v>13619417.959999999</v>
      </c>
      <c r="BV72" s="60"/>
      <c r="BW72" s="60"/>
      <c r="BX72" s="60"/>
      <c r="BY72" s="60"/>
      <c r="BZ72" s="317"/>
      <c r="CA72" s="328"/>
      <c r="CB72" s="317"/>
      <c r="CC72" s="317"/>
      <c r="CD72" s="252"/>
    </row>
    <row r="73" spans="1:82" x14ac:dyDescent="0.25">
      <c r="A73" s="273">
        <f>+A66+1</f>
        <v>10</v>
      </c>
      <c r="B73" s="90" t="s">
        <v>33</v>
      </c>
      <c r="C73" s="28"/>
      <c r="D73" s="21"/>
      <c r="E73" s="21"/>
      <c r="F73" s="21"/>
      <c r="G73" s="21"/>
      <c r="H73" s="21"/>
      <c r="I73" s="21"/>
      <c r="J73" s="21"/>
      <c r="K73" s="21"/>
      <c r="L73" s="318"/>
      <c r="M73" s="116"/>
      <c r="N73" s="318"/>
      <c r="O73" s="213"/>
      <c r="P73" s="213"/>
      <c r="Q73" s="213"/>
      <c r="R73" s="213"/>
      <c r="S73" s="213"/>
      <c r="T73" s="213"/>
      <c r="U73" s="213"/>
      <c r="V73" s="213"/>
      <c r="W73" s="213"/>
      <c r="X73" s="287"/>
      <c r="Y73" s="378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474"/>
      <c r="AK73" s="579"/>
      <c r="AL73" s="474"/>
      <c r="AM73" s="318"/>
      <c r="AN73" s="318"/>
      <c r="AO73" s="474"/>
      <c r="AP73" s="474"/>
      <c r="AQ73" s="474"/>
      <c r="AR73" s="474"/>
      <c r="AS73" s="474"/>
      <c r="AT73" s="474"/>
      <c r="AU73" s="474"/>
      <c r="AV73" s="474"/>
      <c r="AW73" s="116"/>
      <c r="AX73" s="21"/>
      <c r="AY73" s="21"/>
      <c r="AZ73" s="21"/>
      <c r="BA73" s="21"/>
      <c r="BB73" s="21"/>
      <c r="BC73" s="21"/>
      <c r="BD73" s="21"/>
      <c r="BE73" s="21"/>
      <c r="BF73" s="253"/>
      <c r="BG73" s="21"/>
      <c r="BH73" s="21"/>
      <c r="BI73" s="21"/>
      <c r="BJ73" s="21"/>
      <c r="BK73" s="21"/>
      <c r="BL73" s="21"/>
      <c r="BM73" s="21"/>
      <c r="BN73" s="318"/>
      <c r="BO73" s="400"/>
      <c r="BP73" s="318"/>
      <c r="BQ73" s="318"/>
      <c r="BR73" s="318"/>
      <c r="BS73" s="495"/>
      <c r="BT73" s="318"/>
      <c r="BU73" s="318"/>
      <c r="BV73" s="21"/>
      <c r="BW73" s="21"/>
      <c r="BX73" s="21"/>
      <c r="BY73" s="21"/>
      <c r="BZ73" s="318"/>
      <c r="CA73" s="400"/>
      <c r="CB73" s="318"/>
      <c r="CC73" s="318"/>
      <c r="CD73" s="253"/>
    </row>
    <row r="74" spans="1:82" x14ac:dyDescent="0.25">
      <c r="A74" s="273"/>
      <c r="B74" s="86" t="str">
        <f>$B$11</f>
        <v>Residential [1]</v>
      </c>
      <c r="C74" s="38">
        <v>36524049</v>
      </c>
      <c r="D74" s="39">
        <v>22374072</v>
      </c>
      <c r="E74" s="39">
        <v>14153447</v>
      </c>
      <c r="F74" s="39">
        <v>6947996</v>
      </c>
      <c r="G74" s="39">
        <v>4527635</v>
      </c>
      <c r="H74" s="39">
        <v>3931647</v>
      </c>
      <c r="I74" s="39">
        <v>4442656</v>
      </c>
      <c r="J74" s="39">
        <v>7154128</v>
      </c>
      <c r="K74" s="39">
        <v>17362531</v>
      </c>
      <c r="L74" s="312">
        <v>32907479</v>
      </c>
      <c r="M74" s="111">
        <v>37014283</v>
      </c>
      <c r="N74" s="312">
        <v>37419482</v>
      </c>
      <c r="O74" s="207">
        <v>28326809</v>
      </c>
      <c r="P74" s="207">
        <v>23650726</v>
      </c>
      <c r="Q74" s="207">
        <v>17691643</v>
      </c>
      <c r="R74" s="207">
        <v>7135613</v>
      </c>
      <c r="S74" s="207">
        <v>4766398</v>
      </c>
      <c r="T74" s="207">
        <v>4041378</v>
      </c>
      <c r="U74" s="207">
        <v>4585303</v>
      </c>
      <c r="V74" s="207">
        <v>7098189</v>
      </c>
      <c r="W74" s="246">
        <v>15840027</v>
      </c>
      <c r="X74" s="278">
        <v>25246637</v>
      </c>
      <c r="Y74" s="370">
        <v>39051384</v>
      </c>
      <c r="Z74" s="246">
        <v>38064829</v>
      </c>
      <c r="AA74" s="246">
        <v>34198245</v>
      </c>
      <c r="AB74" s="246">
        <v>22040600</v>
      </c>
      <c r="AC74" s="246">
        <v>12319579</v>
      </c>
      <c r="AD74" s="246">
        <v>6473874</v>
      </c>
      <c r="AE74" s="246">
        <v>4444131</v>
      </c>
      <c r="AF74" s="246">
        <v>3988888</v>
      </c>
      <c r="AG74" s="246">
        <v>4208152</v>
      </c>
      <c r="AH74" s="246">
        <v>5432575</v>
      </c>
      <c r="AI74" s="246">
        <v>14627898</v>
      </c>
      <c r="AJ74" s="467">
        <v>27752777</v>
      </c>
      <c r="AK74" s="571">
        <v>36364259</v>
      </c>
      <c r="AL74" s="467">
        <v>41004931</v>
      </c>
      <c r="AM74" s="530">
        <v>32849257</v>
      </c>
      <c r="AN74" s="407">
        <v>20588021</v>
      </c>
      <c r="AO74" s="551"/>
      <c r="AP74" s="551"/>
      <c r="AQ74" s="551"/>
      <c r="AR74" s="551"/>
      <c r="AS74" s="551"/>
      <c r="AT74" s="551"/>
      <c r="AU74" s="551"/>
      <c r="AV74" s="551"/>
      <c r="AW74" s="108">
        <f>O74-C74</f>
        <v>-8197240</v>
      </c>
      <c r="AX74" s="51">
        <f>P74-D74</f>
        <v>1276654</v>
      </c>
      <c r="AY74" s="51">
        <f>Q74-E74</f>
        <v>3538196</v>
      </c>
      <c r="AZ74" s="51">
        <f>R74-F74</f>
        <v>187617</v>
      </c>
      <c r="BA74" s="51">
        <f>S74-G74</f>
        <v>238763</v>
      </c>
      <c r="BB74" s="51">
        <f>T74-H74</f>
        <v>109731</v>
      </c>
      <c r="BC74" s="51">
        <f>U74-I74</f>
        <v>142647</v>
      </c>
      <c r="BD74" s="51">
        <f>V74-J74</f>
        <v>-55939</v>
      </c>
      <c r="BE74" s="51">
        <f>W74-K74</f>
        <v>-1522504</v>
      </c>
      <c r="BF74" s="87">
        <f>X74-L74</f>
        <v>-7660842</v>
      </c>
      <c r="BG74" s="51">
        <f>Y74-M74</f>
        <v>2037101</v>
      </c>
      <c r="BH74" s="51">
        <f>Z74-N74</f>
        <v>645347</v>
      </c>
      <c r="BI74" s="51">
        <f>AA74-O74</f>
        <v>5871436</v>
      </c>
      <c r="BJ74" s="51">
        <f>AB74-P74</f>
        <v>-1610126</v>
      </c>
      <c r="BK74" s="51">
        <f>AC74-Q74</f>
        <v>-5372064</v>
      </c>
      <c r="BL74" s="51">
        <f>AD74-R74</f>
        <v>-661739</v>
      </c>
      <c r="BM74" s="51">
        <f>AE74-S74</f>
        <v>-322267</v>
      </c>
      <c r="BN74" s="407">
        <f>AF74-T74</f>
        <v>-52490</v>
      </c>
      <c r="BO74" s="306">
        <f>AG74-U74</f>
        <v>-377151</v>
      </c>
      <c r="BP74" s="407">
        <f>AH74-V74</f>
        <v>-1665614</v>
      </c>
      <c r="BQ74" s="407">
        <f>AI74-W74</f>
        <v>-1212129</v>
      </c>
      <c r="BR74" s="407">
        <f>AJ74-X74</f>
        <v>2506140</v>
      </c>
      <c r="BS74" s="487">
        <f>AK74-Y74</f>
        <v>-2687125</v>
      </c>
      <c r="BT74" s="407">
        <f>AL74-Z74</f>
        <v>2940102</v>
      </c>
      <c r="BU74" s="407">
        <f>AM74-AA74</f>
        <v>-1348988</v>
      </c>
      <c r="BV74" s="51"/>
      <c r="BW74" s="51"/>
      <c r="BX74" s="51"/>
      <c r="BY74" s="51"/>
      <c r="BZ74" s="407"/>
      <c r="CA74" s="306"/>
      <c r="CB74" s="407"/>
      <c r="CC74" s="407"/>
      <c r="CD74" s="87"/>
    </row>
    <row r="75" spans="1:82" x14ac:dyDescent="0.25">
      <c r="A75" s="273"/>
      <c r="B75" s="86" t="str">
        <f>$B$12</f>
        <v>Low Income Residential [2]</v>
      </c>
      <c r="C75" s="38">
        <v>6168343</v>
      </c>
      <c r="D75" s="39">
        <v>3769877</v>
      </c>
      <c r="E75" s="39">
        <v>2677781</v>
      </c>
      <c r="F75" s="39">
        <v>1468111</v>
      </c>
      <c r="G75" s="39">
        <v>797430</v>
      </c>
      <c r="H75" s="39">
        <v>695783</v>
      </c>
      <c r="I75" s="39">
        <v>702726</v>
      </c>
      <c r="J75" s="39">
        <v>1094080</v>
      </c>
      <c r="K75" s="39">
        <v>2708410</v>
      </c>
      <c r="L75" s="312">
        <v>4917231</v>
      </c>
      <c r="M75" s="111">
        <v>5746214</v>
      </c>
      <c r="N75" s="312">
        <v>6011062</v>
      </c>
      <c r="O75" s="207">
        <v>4766409</v>
      </c>
      <c r="P75" s="207">
        <v>3657195</v>
      </c>
      <c r="Q75" s="207">
        <v>2900736</v>
      </c>
      <c r="R75" s="207">
        <v>1249446</v>
      </c>
      <c r="S75" s="207">
        <v>864129</v>
      </c>
      <c r="T75" s="207">
        <v>697913</v>
      </c>
      <c r="U75" s="207">
        <v>761083</v>
      </c>
      <c r="V75" s="207">
        <v>1211722</v>
      </c>
      <c r="W75" s="246">
        <v>2654338</v>
      </c>
      <c r="X75" s="278">
        <v>4320056</v>
      </c>
      <c r="Y75" s="370">
        <v>6654957</v>
      </c>
      <c r="Z75" s="246">
        <v>6668413</v>
      </c>
      <c r="AA75" s="246">
        <v>6190649</v>
      </c>
      <c r="AB75" s="246">
        <v>3818785</v>
      </c>
      <c r="AC75" s="246">
        <v>2416200</v>
      </c>
      <c r="AD75" s="246">
        <v>1335077</v>
      </c>
      <c r="AE75" s="246">
        <v>1059744</v>
      </c>
      <c r="AF75" s="246">
        <v>771494</v>
      </c>
      <c r="AG75" s="246">
        <v>781244</v>
      </c>
      <c r="AH75" s="246">
        <v>1004023</v>
      </c>
      <c r="AI75" s="246">
        <v>2656861</v>
      </c>
      <c r="AJ75" s="467">
        <v>5088258</v>
      </c>
      <c r="AK75" s="571">
        <v>6904552</v>
      </c>
      <c r="AL75" s="467">
        <v>8054129</v>
      </c>
      <c r="AM75" s="530">
        <v>6235227</v>
      </c>
      <c r="AN75" s="407">
        <v>4037034</v>
      </c>
      <c r="AO75" s="551"/>
      <c r="AP75" s="551"/>
      <c r="AQ75" s="551"/>
      <c r="AR75" s="551"/>
      <c r="AS75" s="551"/>
      <c r="AT75" s="551"/>
      <c r="AU75" s="551"/>
      <c r="AV75" s="551"/>
      <c r="AW75" s="108">
        <f>O75-C75</f>
        <v>-1401934</v>
      </c>
      <c r="AX75" s="51">
        <f>P75-D75</f>
        <v>-112682</v>
      </c>
      <c r="AY75" s="51">
        <f>Q75-E75</f>
        <v>222955</v>
      </c>
      <c r="AZ75" s="51">
        <f>R75-F75</f>
        <v>-218665</v>
      </c>
      <c r="BA75" s="51">
        <f>S75-G75</f>
        <v>66699</v>
      </c>
      <c r="BB75" s="51">
        <f>T75-H75</f>
        <v>2130</v>
      </c>
      <c r="BC75" s="51">
        <f>U75-I75</f>
        <v>58357</v>
      </c>
      <c r="BD75" s="51">
        <f>V75-J75</f>
        <v>117642</v>
      </c>
      <c r="BE75" s="51">
        <f>W75-K75</f>
        <v>-54072</v>
      </c>
      <c r="BF75" s="87">
        <f>X75-L75</f>
        <v>-597175</v>
      </c>
      <c r="BG75" s="51">
        <f>Y75-M75</f>
        <v>908743</v>
      </c>
      <c r="BH75" s="51">
        <f>Z75-N75</f>
        <v>657351</v>
      </c>
      <c r="BI75" s="51">
        <f>AA75-O75</f>
        <v>1424240</v>
      </c>
      <c r="BJ75" s="51">
        <f>AB75-P75</f>
        <v>161590</v>
      </c>
      <c r="BK75" s="51">
        <f>AC75-Q75</f>
        <v>-484536</v>
      </c>
      <c r="BL75" s="51">
        <f>AD75-R75</f>
        <v>85631</v>
      </c>
      <c r="BM75" s="51">
        <f>AE75-S75</f>
        <v>195615</v>
      </c>
      <c r="BN75" s="407">
        <f>AF75-T75</f>
        <v>73581</v>
      </c>
      <c r="BO75" s="306">
        <f>AG75-U75</f>
        <v>20161</v>
      </c>
      <c r="BP75" s="407">
        <f>AH75-V75</f>
        <v>-207699</v>
      </c>
      <c r="BQ75" s="407">
        <f>AI75-W75</f>
        <v>2523</v>
      </c>
      <c r="BR75" s="407">
        <f>AJ75-X75</f>
        <v>768202</v>
      </c>
      <c r="BS75" s="487">
        <f>AK75-Y75</f>
        <v>249595</v>
      </c>
      <c r="BT75" s="407">
        <f>AL75-Z75</f>
        <v>1385716</v>
      </c>
      <c r="BU75" s="407">
        <f>AM75-AA75</f>
        <v>44578</v>
      </c>
      <c r="BV75" s="51"/>
      <c r="BW75" s="51"/>
      <c r="BX75" s="51"/>
      <c r="BY75" s="51"/>
      <c r="BZ75" s="407"/>
      <c r="CA75" s="306"/>
      <c r="CB75" s="407"/>
      <c r="CC75" s="407"/>
      <c r="CD75" s="87"/>
    </row>
    <row r="76" spans="1:82" x14ac:dyDescent="0.25">
      <c r="A76" s="273"/>
      <c r="B76" s="86" t="str">
        <f>$B$13</f>
        <v>Small C&amp;I [3]</v>
      </c>
      <c r="C76" s="38">
        <v>6152995</v>
      </c>
      <c r="D76" s="39">
        <v>3549585</v>
      </c>
      <c r="E76" s="39">
        <v>1900084</v>
      </c>
      <c r="F76" s="39">
        <v>830515</v>
      </c>
      <c r="G76" s="39">
        <v>530971</v>
      </c>
      <c r="H76" s="39">
        <v>482381</v>
      </c>
      <c r="I76" s="39">
        <v>540273</v>
      </c>
      <c r="J76" s="39">
        <v>853177</v>
      </c>
      <c r="K76" s="39">
        <v>2223506</v>
      </c>
      <c r="L76" s="312">
        <v>4984659</v>
      </c>
      <c r="M76" s="111">
        <v>5852587</v>
      </c>
      <c r="N76" s="312">
        <v>5947426</v>
      </c>
      <c r="O76" s="207">
        <v>4329549</v>
      </c>
      <c r="P76" s="207">
        <v>3232788</v>
      </c>
      <c r="Q76" s="207">
        <v>2110966</v>
      </c>
      <c r="R76" s="207">
        <v>695630</v>
      </c>
      <c r="S76" s="207">
        <v>451435</v>
      </c>
      <c r="T76" s="207">
        <v>420648</v>
      </c>
      <c r="U76" s="207">
        <v>472331</v>
      </c>
      <c r="V76" s="207">
        <v>734798</v>
      </c>
      <c r="W76" s="246">
        <v>2061373</v>
      </c>
      <c r="X76" s="278">
        <v>4088063</v>
      </c>
      <c r="Y76" s="370">
        <v>6107972</v>
      </c>
      <c r="Z76" s="246">
        <v>6866763</v>
      </c>
      <c r="AA76" s="246">
        <v>5986388</v>
      </c>
      <c r="AB76" s="246">
        <v>3256040</v>
      </c>
      <c r="AC76" s="246">
        <v>1708111</v>
      </c>
      <c r="AD76" s="246">
        <v>770911</v>
      </c>
      <c r="AE76" s="246">
        <v>529997</v>
      </c>
      <c r="AF76" s="246">
        <v>481534</v>
      </c>
      <c r="AG76" s="246">
        <v>510048</v>
      </c>
      <c r="AH76" s="246">
        <v>679768</v>
      </c>
      <c r="AI76" s="246">
        <v>1976772</v>
      </c>
      <c r="AJ76" s="467">
        <v>4475650</v>
      </c>
      <c r="AK76" s="571">
        <v>6290980</v>
      </c>
      <c r="AL76" s="467">
        <v>8079807</v>
      </c>
      <c r="AM76" s="530">
        <v>5801729</v>
      </c>
      <c r="AN76" s="407">
        <v>3557539</v>
      </c>
      <c r="AO76" s="551"/>
      <c r="AP76" s="551"/>
      <c r="AQ76" s="551"/>
      <c r="AR76" s="551"/>
      <c r="AS76" s="551"/>
      <c r="AT76" s="551"/>
      <c r="AU76" s="551"/>
      <c r="AV76" s="551"/>
      <c r="AW76" s="108">
        <f>O76-C76</f>
        <v>-1823446</v>
      </c>
      <c r="AX76" s="51">
        <f>P76-D76</f>
        <v>-316797</v>
      </c>
      <c r="AY76" s="51">
        <f>Q76-E76</f>
        <v>210882</v>
      </c>
      <c r="AZ76" s="51">
        <f>R76-F76</f>
        <v>-134885</v>
      </c>
      <c r="BA76" s="51">
        <f>S76-G76</f>
        <v>-79536</v>
      </c>
      <c r="BB76" s="51">
        <f>T76-H76</f>
        <v>-61733</v>
      </c>
      <c r="BC76" s="51">
        <f>U76-I76</f>
        <v>-67942</v>
      </c>
      <c r="BD76" s="51">
        <f>V76-J76</f>
        <v>-118379</v>
      </c>
      <c r="BE76" s="51">
        <f>W76-K76</f>
        <v>-162133</v>
      </c>
      <c r="BF76" s="87">
        <f>X76-L76</f>
        <v>-896596</v>
      </c>
      <c r="BG76" s="51">
        <f>Y76-M76</f>
        <v>255385</v>
      </c>
      <c r="BH76" s="51">
        <f>Z76-N76</f>
        <v>919337</v>
      </c>
      <c r="BI76" s="51">
        <f>AA76-O76</f>
        <v>1656839</v>
      </c>
      <c r="BJ76" s="51">
        <f>AB76-P76</f>
        <v>23252</v>
      </c>
      <c r="BK76" s="51">
        <f>AC76-Q76</f>
        <v>-402855</v>
      </c>
      <c r="BL76" s="51">
        <f>AD76-R76</f>
        <v>75281</v>
      </c>
      <c r="BM76" s="51">
        <f>AE76-S76</f>
        <v>78562</v>
      </c>
      <c r="BN76" s="407">
        <f>AF76-T76</f>
        <v>60886</v>
      </c>
      <c r="BO76" s="306">
        <f>AG76-U76</f>
        <v>37717</v>
      </c>
      <c r="BP76" s="407">
        <f>AH76-V76</f>
        <v>-55030</v>
      </c>
      <c r="BQ76" s="407">
        <f>AI76-W76</f>
        <v>-84601</v>
      </c>
      <c r="BR76" s="407">
        <f>AJ76-X76</f>
        <v>387587</v>
      </c>
      <c r="BS76" s="487">
        <f>AK76-Y76</f>
        <v>183008</v>
      </c>
      <c r="BT76" s="407">
        <f>AL76-Z76</f>
        <v>1213044</v>
      </c>
      <c r="BU76" s="407">
        <f>AM76-AA76</f>
        <v>-184659</v>
      </c>
      <c r="BV76" s="51"/>
      <c r="BW76" s="51"/>
      <c r="BX76" s="51"/>
      <c r="BY76" s="51"/>
      <c r="BZ76" s="407"/>
      <c r="CA76" s="306"/>
      <c r="CB76" s="407"/>
      <c r="CC76" s="407"/>
      <c r="CD76" s="87"/>
    </row>
    <row r="77" spans="1:82" x14ac:dyDescent="0.25">
      <c r="A77" s="273"/>
      <c r="B77" s="86" t="str">
        <f>$B$14</f>
        <v>Medium C&amp;I [4]</v>
      </c>
      <c r="C77" s="38">
        <v>13447683</v>
      </c>
      <c r="D77" s="39">
        <v>8467368</v>
      </c>
      <c r="E77" s="39">
        <v>5461645</v>
      </c>
      <c r="F77" s="39">
        <v>3070202</v>
      </c>
      <c r="G77" s="39">
        <v>2109949</v>
      </c>
      <c r="H77" s="39">
        <v>1977767</v>
      </c>
      <c r="I77" s="39">
        <v>2187047</v>
      </c>
      <c r="J77" s="39">
        <v>3038722</v>
      </c>
      <c r="K77" s="39">
        <v>6182177</v>
      </c>
      <c r="L77" s="312">
        <v>11311208</v>
      </c>
      <c r="M77" s="111">
        <v>13064773</v>
      </c>
      <c r="N77" s="312">
        <v>13192852</v>
      </c>
      <c r="O77" s="207">
        <v>10210198</v>
      </c>
      <c r="P77" s="207">
        <v>7511197</v>
      </c>
      <c r="Q77" s="207">
        <v>5421306</v>
      </c>
      <c r="R77" s="207">
        <v>2381082</v>
      </c>
      <c r="S77" s="207">
        <v>1807153</v>
      </c>
      <c r="T77" s="207">
        <v>1758344</v>
      </c>
      <c r="U77" s="207">
        <v>1912625</v>
      </c>
      <c r="V77" s="207">
        <v>2763749</v>
      </c>
      <c r="W77" s="246">
        <v>5705694</v>
      </c>
      <c r="X77" s="278">
        <v>9109866</v>
      </c>
      <c r="Y77" s="370">
        <v>13567363</v>
      </c>
      <c r="Z77" s="246">
        <v>13666843</v>
      </c>
      <c r="AA77" s="246">
        <v>12590181</v>
      </c>
      <c r="AB77" s="246">
        <v>8066495</v>
      </c>
      <c r="AC77" s="246">
        <v>4856052</v>
      </c>
      <c r="AD77" s="246">
        <v>2655202</v>
      </c>
      <c r="AE77" s="246">
        <v>2110688</v>
      </c>
      <c r="AF77" s="246">
        <v>1912882</v>
      </c>
      <c r="AG77" s="246">
        <v>1984162</v>
      </c>
      <c r="AH77" s="246">
        <v>2537793</v>
      </c>
      <c r="AI77" s="246">
        <v>5357175</v>
      </c>
      <c r="AJ77" s="467">
        <v>9856866</v>
      </c>
      <c r="AK77" s="571">
        <v>12697847</v>
      </c>
      <c r="AL77" s="467">
        <v>15253393</v>
      </c>
      <c r="AM77" s="530">
        <v>12026479</v>
      </c>
      <c r="AN77" s="407">
        <v>12570957</v>
      </c>
      <c r="AO77" s="551"/>
      <c r="AP77" s="551"/>
      <c r="AQ77" s="551"/>
      <c r="AR77" s="551"/>
      <c r="AS77" s="551"/>
      <c r="AT77" s="551"/>
      <c r="AU77" s="551"/>
      <c r="AV77" s="551"/>
      <c r="AW77" s="108">
        <f>O77-C77</f>
        <v>-3237485</v>
      </c>
      <c r="AX77" s="51">
        <f>P77-D77</f>
        <v>-956171</v>
      </c>
      <c r="AY77" s="51">
        <f>Q77-E77</f>
        <v>-40339</v>
      </c>
      <c r="AZ77" s="51">
        <f>R77-F77</f>
        <v>-689120</v>
      </c>
      <c r="BA77" s="51">
        <f>S77-G77</f>
        <v>-302796</v>
      </c>
      <c r="BB77" s="51">
        <f>T77-H77</f>
        <v>-219423</v>
      </c>
      <c r="BC77" s="51">
        <f>U77-I77</f>
        <v>-274422</v>
      </c>
      <c r="BD77" s="51">
        <f>V77-J77</f>
        <v>-274973</v>
      </c>
      <c r="BE77" s="51">
        <f>W77-K77</f>
        <v>-476483</v>
      </c>
      <c r="BF77" s="87">
        <f>X77-L77</f>
        <v>-2201342</v>
      </c>
      <c r="BG77" s="51">
        <f>Y77-M77</f>
        <v>502590</v>
      </c>
      <c r="BH77" s="51">
        <f>Z77-N77</f>
        <v>473991</v>
      </c>
      <c r="BI77" s="51">
        <f>AA77-O77</f>
        <v>2379983</v>
      </c>
      <c r="BJ77" s="51">
        <f>AB77-P77</f>
        <v>555298</v>
      </c>
      <c r="BK77" s="51">
        <f>AC77-Q77</f>
        <v>-565254</v>
      </c>
      <c r="BL77" s="51">
        <f>AD77-R77</f>
        <v>274120</v>
      </c>
      <c r="BM77" s="51">
        <f>AE77-S77</f>
        <v>303535</v>
      </c>
      <c r="BN77" s="407">
        <f>AF77-T77</f>
        <v>154538</v>
      </c>
      <c r="BO77" s="306">
        <f>AG77-U77</f>
        <v>71537</v>
      </c>
      <c r="BP77" s="407">
        <f>AH77-V77</f>
        <v>-225956</v>
      </c>
      <c r="BQ77" s="407">
        <f>AI77-W77</f>
        <v>-348519</v>
      </c>
      <c r="BR77" s="407">
        <f>AJ77-X77</f>
        <v>747000</v>
      </c>
      <c r="BS77" s="487">
        <f>AK77-Y77</f>
        <v>-869516</v>
      </c>
      <c r="BT77" s="407">
        <f>AL77-Z77</f>
        <v>1586550</v>
      </c>
      <c r="BU77" s="407">
        <f>AM77-AA77</f>
        <v>-563702</v>
      </c>
      <c r="BV77" s="51"/>
      <c r="BW77" s="51"/>
      <c r="BX77" s="51"/>
      <c r="BY77" s="51"/>
      <c r="BZ77" s="407"/>
      <c r="CA77" s="306"/>
      <c r="CB77" s="407"/>
      <c r="CC77" s="407"/>
      <c r="CD77" s="87"/>
    </row>
    <row r="78" spans="1:82" x14ac:dyDescent="0.25">
      <c r="A78" s="273"/>
      <c r="B78" s="86" t="str">
        <f>$B$15</f>
        <v>Large C&amp;I [5]</v>
      </c>
      <c r="C78" s="130">
        <v>20096823</v>
      </c>
      <c r="D78" s="131">
        <v>17165087</v>
      </c>
      <c r="E78" s="131">
        <v>14009286</v>
      </c>
      <c r="F78" s="131">
        <v>9831576</v>
      </c>
      <c r="G78" s="131">
        <v>8561196</v>
      </c>
      <c r="H78" s="131">
        <v>18938213</v>
      </c>
      <c r="I78" s="131">
        <v>8395329</v>
      </c>
      <c r="J78" s="131">
        <v>8756996</v>
      </c>
      <c r="K78" s="131">
        <v>15925865</v>
      </c>
      <c r="L78" s="319">
        <v>20681772</v>
      </c>
      <c r="M78" s="350">
        <v>21215243</v>
      </c>
      <c r="N78" s="319">
        <v>20201735</v>
      </c>
      <c r="O78" s="214">
        <v>17206424</v>
      </c>
      <c r="P78" s="214">
        <v>15510043</v>
      </c>
      <c r="Q78" s="214">
        <v>12286498</v>
      </c>
      <c r="R78" s="214">
        <v>8672467.8000000007</v>
      </c>
      <c r="S78" s="214">
        <v>12126306</v>
      </c>
      <c r="T78" s="214">
        <v>18860024</v>
      </c>
      <c r="U78" s="214">
        <v>16766238</v>
      </c>
      <c r="V78" s="214">
        <v>11575400</v>
      </c>
      <c r="W78" s="247">
        <v>17758161</v>
      </c>
      <c r="X78" s="279">
        <v>18149207</v>
      </c>
      <c r="Y78" s="371">
        <v>19541208</v>
      </c>
      <c r="Z78" s="247">
        <v>20027442</v>
      </c>
      <c r="AA78" s="247">
        <v>18476603</v>
      </c>
      <c r="AB78" s="247">
        <v>16202648</v>
      </c>
      <c r="AC78" s="247">
        <v>12721718</v>
      </c>
      <c r="AD78" s="247">
        <v>9194158</v>
      </c>
      <c r="AE78" s="247">
        <v>13670956</v>
      </c>
      <c r="AF78" s="247">
        <v>9935904</v>
      </c>
      <c r="AG78" s="247">
        <v>16926552</v>
      </c>
      <c r="AH78" s="247">
        <v>10029361</v>
      </c>
      <c r="AI78" s="247">
        <v>14322326</v>
      </c>
      <c r="AJ78" s="468">
        <v>16831686</v>
      </c>
      <c r="AK78" s="572">
        <v>19284867</v>
      </c>
      <c r="AL78" s="468">
        <v>20115815.600000001</v>
      </c>
      <c r="AM78" s="530">
        <v>19625768.100000001</v>
      </c>
      <c r="AN78" s="408">
        <v>9225516</v>
      </c>
      <c r="AO78" s="551"/>
      <c r="AP78" s="551"/>
      <c r="AQ78" s="551"/>
      <c r="AR78" s="551"/>
      <c r="AS78" s="551"/>
      <c r="AT78" s="551"/>
      <c r="AU78" s="551"/>
      <c r="AV78" s="551"/>
      <c r="AW78" s="109">
        <f>O78-C78</f>
        <v>-2890399</v>
      </c>
      <c r="AX78" s="55">
        <f>P78-D78</f>
        <v>-1655044</v>
      </c>
      <c r="AY78" s="55">
        <f>Q78-E78</f>
        <v>-1722788</v>
      </c>
      <c r="AZ78" s="55">
        <f>R78-F78</f>
        <v>-1159108.1999999993</v>
      </c>
      <c r="BA78" s="55">
        <f>S78-G78</f>
        <v>3565110</v>
      </c>
      <c r="BB78" s="55">
        <f>T78-H78</f>
        <v>-78189</v>
      </c>
      <c r="BC78" s="55">
        <f>U78-I78</f>
        <v>8370909</v>
      </c>
      <c r="BD78" s="55">
        <f>V78-J78</f>
        <v>2818404</v>
      </c>
      <c r="BE78" s="55">
        <f>W78-K78</f>
        <v>1832296</v>
      </c>
      <c r="BF78" s="88">
        <f>X78-L78</f>
        <v>-2532565</v>
      </c>
      <c r="BG78" s="55">
        <f>Y78-M78</f>
        <v>-1674035</v>
      </c>
      <c r="BH78" s="55">
        <f>Z78-N78</f>
        <v>-174293</v>
      </c>
      <c r="BI78" s="55">
        <f>AA78-O78</f>
        <v>1270179</v>
      </c>
      <c r="BJ78" s="55">
        <f>AB78-P78</f>
        <v>692605</v>
      </c>
      <c r="BK78" s="55">
        <f>AC78-Q78</f>
        <v>435220</v>
      </c>
      <c r="BL78" s="55">
        <f>AD78-R78</f>
        <v>521690.19999999925</v>
      </c>
      <c r="BM78" s="55">
        <f>AE78-S78</f>
        <v>1544650</v>
      </c>
      <c r="BN78" s="408">
        <f>AF78-T78</f>
        <v>-8924120</v>
      </c>
      <c r="BO78" s="307">
        <f>AG78-U78</f>
        <v>160314</v>
      </c>
      <c r="BP78" s="408">
        <f>AH78-V78</f>
        <v>-1546039</v>
      </c>
      <c r="BQ78" s="408">
        <f>AI78-W78</f>
        <v>-3435835</v>
      </c>
      <c r="BR78" s="408">
        <f>AJ78-X78</f>
        <v>-1317521</v>
      </c>
      <c r="BS78" s="488">
        <f>AK78-Y78</f>
        <v>-256341</v>
      </c>
      <c r="BT78" s="408">
        <f>AL78-Z78</f>
        <v>88373.60000000149</v>
      </c>
      <c r="BU78" s="408">
        <f>AM78-AA78</f>
        <v>1149165.1000000015</v>
      </c>
      <c r="BV78" s="55"/>
      <c r="BW78" s="55"/>
      <c r="BX78" s="55"/>
      <c r="BY78" s="55"/>
      <c r="BZ78" s="408"/>
      <c r="CA78" s="307"/>
      <c r="CB78" s="408"/>
      <c r="CC78" s="408"/>
      <c r="CD78" s="88"/>
    </row>
    <row r="79" spans="1:82" x14ac:dyDescent="0.25">
      <c r="A79" s="273"/>
      <c r="B79" s="86" t="str">
        <f>$B$16</f>
        <v>Total</v>
      </c>
      <c r="C79" s="38">
        <f>SUM(C74:C78)</f>
        <v>82389893</v>
      </c>
      <c r="D79" s="39">
        <f>SUM(D74:D78)</f>
        <v>55325989</v>
      </c>
      <c r="E79" s="39">
        <f t="shared" ref="E79:BE79" si="132">SUM(E74:E78)</f>
        <v>38202243</v>
      </c>
      <c r="F79" s="39">
        <f t="shared" si="132"/>
        <v>22148400</v>
      </c>
      <c r="G79" s="39">
        <f t="shared" si="132"/>
        <v>16527181</v>
      </c>
      <c r="H79" s="39">
        <f t="shared" si="132"/>
        <v>26025791</v>
      </c>
      <c r="I79" s="39">
        <f t="shared" si="132"/>
        <v>16268031</v>
      </c>
      <c r="J79" s="39">
        <f t="shared" si="132"/>
        <v>20897103</v>
      </c>
      <c r="K79" s="39">
        <f t="shared" si="132"/>
        <v>44402489</v>
      </c>
      <c r="L79" s="312">
        <f t="shared" si="132"/>
        <v>74802349</v>
      </c>
      <c r="M79" s="111">
        <f t="shared" si="132"/>
        <v>82893100</v>
      </c>
      <c r="N79" s="312">
        <f t="shared" si="132"/>
        <v>82772557</v>
      </c>
      <c r="O79" s="207">
        <f t="shared" si="132"/>
        <v>64839389</v>
      </c>
      <c r="P79" s="207">
        <f t="shared" si="132"/>
        <v>53561949</v>
      </c>
      <c r="Q79" s="207">
        <f t="shared" si="132"/>
        <v>40411149</v>
      </c>
      <c r="R79" s="207">
        <f t="shared" si="132"/>
        <v>20134238.800000001</v>
      </c>
      <c r="S79" s="207">
        <f t="shared" si="132"/>
        <v>20015421</v>
      </c>
      <c r="T79" s="207">
        <f t="shared" si="132"/>
        <v>25778307</v>
      </c>
      <c r="U79" s="207">
        <f t="shared" si="132"/>
        <v>24497580</v>
      </c>
      <c r="V79" s="207">
        <f t="shared" si="132"/>
        <v>23383858</v>
      </c>
      <c r="W79" s="207">
        <f t="shared" si="132"/>
        <v>44019593</v>
      </c>
      <c r="X79" s="282">
        <f t="shared" ref="X79" si="133">SUM(X74:X78)</f>
        <v>60913829</v>
      </c>
      <c r="Y79" s="370">
        <f t="shared" ref="Y79:AE79" si="134">SUM(Y74:Y78)</f>
        <v>84922884</v>
      </c>
      <c r="Z79" s="246">
        <f t="shared" si="134"/>
        <v>85294290</v>
      </c>
      <c r="AA79" s="207">
        <f t="shared" si="134"/>
        <v>77442066</v>
      </c>
      <c r="AB79" s="207">
        <f t="shared" si="134"/>
        <v>53384568</v>
      </c>
      <c r="AC79" s="207">
        <f t="shared" si="134"/>
        <v>34021660</v>
      </c>
      <c r="AD79" s="207">
        <f t="shared" si="134"/>
        <v>20429222</v>
      </c>
      <c r="AE79" s="207">
        <f t="shared" si="134"/>
        <v>21815516</v>
      </c>
      <c r="AF79" s="207">
        <f t="shared" ref="AF79" si="135">SUM(AF74:AF78)</f>
        <v>17090702</v>
      </c>
      <c r="AG79" s="207">
        <v>24410158</v>
      </c>
      <c r="AH79" s="207">
        <f t="shared" ref="AH79" si="136">SUM(AH74:AH78)</f>
        <v>19683520</v>
      </c>
      <c r="AI79" s="207">
        <f>SUM(AI74:AI78)</f>
        <v>38941032</v>
      </c>
      <c r="AJ79" s="470">
        <v>64005237</v>
      </c>
      <c r="AK79" s="573">
        <f>SUM(AK74:AK78)</f>
        <v>81542505</v>
      </c>
      <c r="AL79" s="470">
        <f>SUM(AL74:AL78)</f>
        <v>92508075.599999994</v>
      </c>
      <c r="AM79" s="541">
        <f>SUM(AM74:AM78)</f>
        <v>76538460.099999994</v>
      </c>
      <c r="AN79" s="312">
        <f>SUM(AN74:AN78)</f>
        <v>49979067</v>
      </c>
      <c r="AO79" s="541"/>
      <c r="AP79" s="541"/>
      <c r="AQ79" s="541"/>
      <c r="AR79" s="541"/>
      <c r="AS79" s="541"/>
      <c r="AT79" s="541"/>
      <c r="AU79" s="541"/>
      <c r="AV79" s="541"/>
      <c r="AW79" s="108">
        <f t="shared" si="132"/>
        <v>-17550504</v>
      </c>
      <c r="AX79" s="51">
        <f t="shared" si="132"/>
        <v>-1764040</v>
      </c>
      <c r="AY79" s="51">
        <f t="shared" si="132"/>
        <v>2208906</v>
      </c>
      <c r="AZ79" s="51">
        <f t="shared" si="132"/>
        <v>-2014161.1999999993</v>
      </c>
      <c r="BA79" s="51">
        <f t="shared" si="132"/>
        <v>3488240</v>
      </c>
      <c r="BB79" s="51">
        <f t="shared" si="132"/>
        <v>-247484</v>
      </c>
      <c r="BC79" s="51">
        <f t="shared" si="132"/>
        <v>8229549</v>
      </c>
      <c r="BD79" s="51">
        <f t="shared" si="132"/>
        <v>2486755</v>
      </c>
      <c r="BE79" s="51">
        <f t="shared" si="132"/>
        <v>-382896</v>
      </c>
      <c r="BF79" s="87">
        <f t="shared" ref="BF79:BG79" si="137">SUM(BF74:BF78)</f>
        <v>-13888520</v>
      </c>
      <c r="BG79" s="51">
        <f t="shared" si="137"/>
        <v>2029784</v>
      </c>
      <c r="BH79" s="51">
        <f t="shared" ref="BH79:BI79" si="138">SUM(BH74:BH78)</f>
        <v>2521733</v>
      </c>
      <c r="BI79" s="51">
        <f t="shared" si="138"/>
        <v>12602677</v>
      </c>
      <c r="BJ79" s="51">
        <f t="shared" ref="BJ79:BK79" si="139">SUM(BJ74:BJ78)</f>
        <v>-177381</v>
      </c>
      <c r="BK79" s="51">
        <f t="shared" si="139"/>
        <v>-6389489</v>
      </c>
      <c r="BL79" s="51">
        <f t="shared" ref="BL79:BM79" si="140">SUM(BL74:BL78)</f>
        <v>294983.19999999925</v>
      </c>
      <c r="BM79" s="51">
        <f t="shared" si="140"/>
        <v>1800095</v>
      </c>
      <c r="BN79" s="407">
        <f t="shared" ref="BN79:BO79" si="141">SUM(BN74:BN78)</f>
        <v>-8687605</v>
      </c>
      <c r="BO79" s="306">
        <f t="shared" si="141"/>
        <v>-87422</v>
      </c>
      <c r="BP79" s="407">
        <f t="shared" ref="BP79:BQ79" si="142">SUM(BP74:BP78)</f>
        <v>-3700338</v>
      </c>
      <c r="BQ79" s="407">
        <f t="shared" si="142"/>
        <v>-5078561</v>
      </c>
      <c r="BR79" s="407">
        <f t="shared" ref="BR79:BS79" si="143">SUM(BR74:BR78)</f>
        <v>3091408</v>
      </c>
      <c r="BS79" s="487">
        <f t="shared" si="143"/>
        <v>-3380379</v>
      </c>
      <c r="BT79" s="407">
        <f t="shared" ref="BT79:BU79" si="144">SUM(BT74:BT78)</f>
        <v>7213785.6000000015</v>
      </c>
      <c r="BU79" s="407">
        <f t="shared" si="144"/>
        <v>-903605.89999999851</v>
      </c>
      <c r="BV79" s="51"/>
      <c r="BW79" s="51"/>
      <c r="BX79" s="51"/>
      <c r="BY79" s="51"/>
      <c r="BZ79" s="407"/>
      <c r="CA79" s="306"/>
      <c r="CB79" s="407"/>
      <c r="CC79" s="407"/>
      <c r="CD79" s="87"/>
    </row>
    <row r="80" spans="1:82" x14ac:dyDescent="0.25">
      <c r="A80" s="273">
        <f>+A73+1</f>
        <v>11</v>
      </c>
      <c r="B80" s="92" t="s">
        <v>26</v>
      </c>
      <c r="C80" s="44"/>
      <c r="D80" s="45"/>
      <c r="E80" s="45"/>
      <c r="F80" s="45"/>
      <c r="G80" s="45"/>
      <c r="H80" s="45"/>
      <c r="I80" s="45"/>
      <c r="J80" s="45"/>
      <c r="K80" s="45"/>
      <c r="L80" s="320"/>
      <c r="M80" s="353"/>
      <c r="N80" s="320"/>
      <c r="O80" s="215"/>
      <c r="P80" s="215"/>
      <c r="Q80" s="215"/>
      <c r="R80" s="215"/>
      <c r="S80" s="237"/>
      <c r="T80" s="237"/>
      <c r="U80" s="237"/>
      <c r="V80" s="237"/>
      <c r="W80" s="237"/>
      <c r="X80" s="288"/>
      <c r="Y80" s="379"/>
      <c r="Z80" s="237"/>
      <c r="AA80" s="237"/>
      <c r="AB80" s="237"/>
      <c r="AC80" s="237"/>
      <c r="AD80" s="237"/>
      <c r="AE80" s="237"/>
      <c r="AF80" s="237"/>
      <c r="AG80" s="237"/>
      <c r="AH80" s="237"/>
      <c r="AI80" s="237"/>
      <c r="AJ80" s="475"/>
      <c r="AK80" s="580"/>
      <c r="AL80" s="475"/>
      <c r="AM80" s="401"/>
      <c r="AN80" s="401"/>
      <c r="AO80" s="475"/>
      <c r="AP80" s="475"/>
      <c r="AQ80" s="475"/>
      <c r="AR80" s="475"/>
      <c r="AS80" s="475"/>
      <c r="AT80" s="475"/>
      <c r="AU80" s="475"/>
      <c r="AV80" s="475"/>
      <c r="AW80" s="117"/>
      <c r="AX80" s="83"/>
      <c r="AY80" s="83"/>
      <c r="AZ80" s="83"/>
      <c r="BA80" s="83"/>
      <c r="BB80" s="83"/>
      <c r="BC80" s="83"/>
      <c r="BD80" s="83"/>
      <c r="BE80" s="83"/>
      <c r="BF80" s="254"/>
      <c r="BG80" s="83"/>
      <c r="BH80" s="83"/>
      <c r="BI80" s="83"/>
      <c r="BJ80" s="83"/>
      <c r="BK80" s="83"/>
      <c r="BL80" s="83"/>
      <c r="BM80" s="83"/>
      <c r="BN80" s="412"/>
      <c r="BO80" s="431"/>
      <c r="BP80" s="412"/>
      <c r="BQ80" s="412"/>
      <c r="BR80" s="412"/>
      <c r="BS80" s="496"/>
      <c r="BT80" s="412"/>
      <c r="BU80" s="412"/>
      <c r="BV80" s="83"/>
      <c r="BW80" s="83"/>
      <c r="BX80" s="83"/>
      <c r="BY80" s="83"/>
      <c r="BZ80" s="412"/>
      <c r="CA80" s="431"/>
      <c r="CB80" s="412"/>
      <c r="CC80" s="412"/>
      <c r="CD80" s="254"/>
    </row>
    <row r="81" spans="1:82" x14ac:dyDescent="0.25">
      <c r="A81" s="273"/>
      <c r="B81" s="166" t="str">
        <f>$B$11</f>
        <v>Residential [1]</v>
      </c>
      <c r="C81" s="230">
        <v>51520287.140000001</v>
      </c>
      <c r="D81" s="216">
        <v>32757777.579999998</v>
      </c>
      <c r="E81" s="216">
        <v>21115009.800000001</v>
      </c>
      <c r="F81" s="216">
        <v>11451333.68</v>
      </c>
      <c r="G81" s="216">
        <v>8432572.0399999991</v>
      </c>
      <c r="H81" s="216">
        <v>7518855.7000000002</v>
      </c>
      <c r="I81" s="216">
        <v>8154353.6100000003</v>
      </c>
      <c r="J81" s="216">
        <v>11226977.550000001</v>
      </c>
      <c r="K81" s="216">
        <v>24325777.57</v>
      </c>
      <c r="L81" s="321">
        <v>45040653.689999998</v>
      </c>
      <c r="M81" s="354">
        <v>50252174.060000002</v>
      </c>
      <c r="N81" s="321">
        <v>50746854.119999997</v>
      </c>
      <c r="O81" s="216">
        <v>39158946.759999998</v>
      </c>
      <c r="P81" s="216">
        <v>33270807.379999999</v>
      </c>
      <c r="Q81" s="216">
        <v>24651544.539999999</v>
      </c>
      <c r="R81" s="216">
        <v>11099014.99</v>
      </c>
      <c r="S81" s="238">
        <v>8338424.5099999998</v>
      </c>
      <c r="T81" s="238">
        <v>7415162.9299999997</v>
      </c>
      <c r="U81" s="238">
        <v>7993278.54</v>
      </c>
      <c r="V81" s="238">
        <v>10649869.74</v>
      </c>
      <c r="W81" s="238">
        <v>22699385.739999998</v>
      </c>
      <c r="X81" s="289">
        <v>38466275.079999998</v>
      </c>
      <c r="Y81" s="380">
        <v>57871748.359999999</v>
      </c>
      <c r="Z81" s="238">
        <v>54914061.479999997</v>
      </c>
      <c r="AA81" s="238">
        <v>48031906.960000001</v>
      </c>
      <c r="AB81" s="238">
        <v>32077330.170000002</v>
      </c>
      <c r="AC81" s="238">
        <v>19268253.510000002</v>
      </c>
      <c r="AD81" s="238">
        <v>11586438.109999999</v>
      </c>
      <c r="AE81" s="238">
        <v>8906499.3200000003</v>
      </c>
      <c r="AF81" s="238">
        <v>8502215.1199999992</v>
      </c>
      <c r="AG81" s="425">
        <v>8972660</v>
      </c>
      <c r="AH81" s="425">
        <v>11484910.300000001</v>
      </c>
      <c r="AI81" s="425">
        <v>27682541.620000001</v>
      </c>
      <c r="AJ81" s="476">
        <v>52662501.210000001</v>
      </c>
      <c r="AK81" s="581">
        <v>64826800.859999999</v>
      </c>
      <c r="AL81" s="476">
        <v>72620526.790000007</v>
      </c>
      <c r="AM81" s="530">
        <v>62377467.100000001</v>
      </c>
      <c r="AN81" s="627">
        <v>42834338.149999999</v>
      </c>
      <c r="AO81" s="551"/>
      <c r="AP81" s="551"/>
      <c r="AQ81" s="551"/>
      <c r="AR81" s="551"/>
      <c r="AS81" s="551"/>
      <c r="AT81" s="551"/>
      <c r="AU81" s="551"/>
      <c r="AV81" s="551"/>
      <c r="AW81" s="113">
        <f>O81-C81</f>
        <v>-12361340.380000003</v>
      </c>
      <c r="AX81" s="58">
        <f>P81-D81</f>
        <v>513029.80000000075</v>
      </c>
      <c r="AY81" s="58">
        <f>Q81-E81</f>
        <v>3536534.7399999984</v>
      </c>
      <c r="AZ81" s="58">
        <f>R81-F81</f>
        <v>-352318.68999999948</v>
      </c>
      <c r="BA81" s="58">
        <f>S81-G81</f>
        <v>-94147.529999999329</v>
      </c>
      <c r="BB81" s="58">
        <f>T81-H81</f>
        <v>-103692.77000000048</v>
      </c>
      <c r="BC81" s="58">
        <f>U81-I81</f>
        <v>-161075.0700000003</v>
      </c>
      <c r="BD81" s="58">
        <f>V81-J81</f>
        <v>-577107.81000000052</v>
      </c>
      <c r="BE81" s="58">
        <f>W81-K81</f>
        <v>-1626391.8300000019</v>
      </c>
      <c r="BF81" s="94">
        <f>X81-L81</f>
        <v>-6574378.6099999994</v>
      </c>
      <c r="BG81" s="58">
        <f>Y81-M81</f>
        <v>7619574.299999997</v>
      </c>
      <c r="BH81" s="58">
        <f>Z81-N81</f>
        <v>4167207.3599999994</v>
      </c>
      <c r="BI81" s="58">
        <f>AA81-O81</f>
        <v>8872960.200000003</v>
      </c>
      <c r="BJ81" s="58">
        <f>AB81-P81</f>
        <v>-1193477.2099999972</v>
      </c>
      <c r="BK81" s="58">
        <f>AC81-Q81</f>
        <v>-5383291.0299999975</v>
      </c>
      <c r="BL81" s="58">
        <f>AD81-R81</f>
        <v>487423.11999999918</v>
      </c>
      <c r="BM81" s="58">
        <f>AE81-S81</f>
        <v>568074.81000000052</v>
      </c>
      <c r="BN81" s="74">
        <f>AF81-T81</f>
        <v>1087052.1899999995</v>
      </c>
      <c r="BO81" s="418">
        <f>AG81-U81</f>
        <v>979381.46</v>
      </c>
      <c r="BP81" s="74">
        <f>AH81-V81</f>
        <v>835040.56000000052</v>
      </c>
      <c r="BQ81" s="74">
        <f>AI81-W81</f>
        <v>4983155.8800000027</v>
      </c>
      <c r="BR81" s="74">
        <f>AJ81-X81</f>
        <v>14196226.130000003</v>
      </c>
      <c r="BS81" s="120">
        <f>AK81-Y81</f>
        <v>6955052.5</v>
      </c>
      <c r="BT81" s="74">
        <f>AL81-Z81</f>
        <v>17706465.31000001</v>
      </c>
      <c r="BU81" s="74">
        <f>AM81-AA81</f>
        <v>14345560.140000001</v>
      </c>
      <c r="BV81" s="58"/>
      <c r="BW81" s="58"/>
      <c r="BX81" s="58"/>
      <c r="BY81" s="58"/>
      <c r="BZ81" s="74"/>
      <c r="CA81" s="418"/>
      <c r="CB81" s="74"/>
      <c r="CC81" s="74"/>
      <c r="CD81" s="94"/>
    </row>
    <row r="82" spans="1:82" x14ac:dyDescent="0.25">
      <c r="A82" s="273"/>
      <c r="B82" s="166" t="str">
        <f>$B$12</f>
        <v>Low Income Residential [2]</v>
      </c>
      <c r="C82" s="230">
        <v>6560695.3499999996</v>
      </c>
      <c r="D82" s="216">
        <v>4148788.41</v>
      </c>
      <c r="E82" s="216">
        <v>3005372.2</v>
      </c>
      <c r="F82" s="216">
        <v>1764842.61</v>
      </c>
      <c r="G82" s="216">
        <v>1081568.18</v>
      </c>
      <c r="H82" s="216">
        <v>968966.43</v>
      </c>
      <c r="I82" s="216">
        <v>954941.41</v>
      </c>
      <c r="J82" s="216">
        <v>1285463.08</v>
      </c>
      <c r="K82" s="216">
        <v>2841274.85</v>
      </c>
      <c r="L82" s="321">
        <v>5064209.62</v>
      </c>
      <c r="M82" s="354">
        <v>5867187.46</v>
      </c>
      <c r="N82" s="321">
        <v>6126647.3399999999</v>
      </c>
      <c r="O82" s="216">
        <v>4941773.5599999996</v>
      </c>
      <c r="P82" s="216">
        <v>3861387.46</v>
      </c>
      <c r="Q82" s="216">
        <v>3026969.04</v>
      </c>
      <c r="R82" s="216">
        <v>1429265.04</v>
      </c>
      <c r="S82" s="238">
        <v>1097679.29</v>
      </c>
      <c r="T82" s="238">
        <v>950283.53</v>
      </c>
      <c r="U82" s="238">
        <v>996372.49</v>
      </c>
      <c r="V82" s="238">
        <v>1358169.22</v>
      </c>
      <c r="W82" s="238">
        <v>2853753.93</v>
      </c>
      <c r="X82" s="289">
        <v>4947414.7</v>
      </c>
      <c r="Y82" s="380">
        <v>7414288.6399999997</v>
      </c>
      <c r="Z82" s="238">
        <v>7234475.7999999998</v>
      </c>
      <c r="AA82" s="238">
        <v>6537240.7999999998</v>
      </c>
      <c r="AB82" s="238">
        <v>4181219.28</v>
      </c>
      <c r="AC82" s="238">
        <v>2811535.73</v>
      </c>
      <c r="AD82" s="238">
        <v>1748929.33</v>
      </c>
      <c r="AE82" s="238">
        <v>1500377.56</v>
      </c>
      <c r="AF82" s="238">
        <v>1195317.44</v>
      </c>
      <c r="AG82" s="425">
        <v>1243344.3600000001</v>
      </c>
      <c r="AH82" s="425">
        <v>1583258</v>
      </c>
      <c r="AI82" s="425">
        <v>3780742.45</v>
      </c>
      <c r="AJ82" s="476">
        <v>15457603.09</v>
      </c>
      <c r="AK82" s="581">
        <v>9248345.25</v>
      </c>
      <c r="AL82" s="476">
        <v>10727083.449999999</v>
      </c>
      <c r="AM82" s="530">
        <v>8897046.9700000007</v>
      </c>
      <c r="AN82" s="627">
        <v>6303809.9800000004</v>
      </c>
      <c r="AO82" s="551"/>
      <c r="AP82" s="551"/>
      <c r="AQ82" s="551"/>
      <c r="AR82" s="551"/>
      <c r="AS82" s="551"/>
      <c r="AT82" s="551"/>
      <c r="AU82" s="551"/>
      <c r="AV82" s="551"/>
      <c r="AW82" s="113">
        <f>O82-C82</f>
        <v>-1618921.79</v>
      </c>
      <c r="AX82" s="58">
        <f>P82-D82</f>
        <v>-287400.95000000019</v>
      </c>
      <c r="AY82" s="58">
        <f>Q82-E82</f>
        <v>21596.839999999851</v>
      </c>
      <c r="AZ82" s="58">
        <f>R82-F82</f>
        <v>-335577.57000000007</v>
      </c>
      <c r="BA82" s="58">
        <f>S82-G82</f>
        <v>16111.110000000102</v>
      </c>
      <c r="BB82" s="58">
        <f>T82-H82</f>
        <v>-18682.900000000023</v>
      </c>
      <c r="BC82" s="58">
        <f>U82-I82</f>
        <v>41431.079999999958</v>
      </c>
      <c r="BD82" s="58">
        <f>V82-J82</f>
        <v>72706.139999999898</v>
      </c>
      <c r="BE82" s="58">
        <f>W82-K82</f>
        <v>12479.080000000075</v>
      </c>
      <c r="BF82" s="94">
        <f>X82-L82</f>
        <v>-116794.91999999993</v>
      </c>
      <c r="BG82" s="58">
        <f>Y82-M82</f>
        <v>1547101.1799999997</v>
      </c>
      <c r="BH82" s="58">
        <f>Z82-N82</f>
        <v>1107828.46</v>
      </c>
      <c r="BI82" s="58">
        <f>AA82-O82</f>
        <v>1595467.2400000002</v>
      </c>
      <c r="BJ82" s="58">
        <f>AB82-P82</f>
        <v>319831.81999999983</v>
      </c>
      <c r="BK82" s="58">
        <f>AC82-Q82</f>
        <v>-215433.31000000006</v>
      </c>
      <c r="BL82" s="58">
        <f>AD82-R82</f>
        <v>319664.29000000004</v>
      </c>
      <c r="BM82" s="58">
        <f>AE82-S82</f>
        <v>402698.27</v>
      </c>
      <c r="BN82" s="74">
        <f>AF82-T82</f>
        <v>245033.90999999992</v>
      </c>
      <c r="BO82" s="418">
        <f>AG82-U82</f>
        <v>246971.87000000011</v>
      </c>
      <c r="BP82" s="74">
        <f>AH82-V82</f>
        <v>225088.78000000003</v>
      </c>
      <c r="BQ82" s="74">
        <f>AI82-W82</f>
        <v>926988.52</v>
      </c>
      <c r="BR82" s="74">
        <f>AJ82-X82</f>
        <v>10510188.390000001</v>
      </c>
      <c r="BS82" s="120">
        <f>AK82-Y82</f>
        <v>1834056.6100000003</v>
      </c>
      <c r="BT82" s="74">
        <f>AL82-Z82</f>
        <v>3492607.6499999994</v>
      </c>
      <c r="BU82" s="74">
        <f>AM82-AA82</f>
        <v>2359806.1700000009</v>
      </c>
      <c r="BV82" s="58"/>
      <c r="BW82" s="58"/>
      <c r="BX82" s="58"/>
      <c r="BY82" s="58"/>
      <c r="BZ82" s="74"/>
      <c r="CA82" s="418"/>
      <c r="CB82" s="74"/>
      <c r="CC82" s="74"/>
      <c r="CD82" s="94"/>
    </row>
    <row r="83" spans="1:82" x14ac:dyDescent="0.25">
      <c r="A83" s="273"/>
      <c r="B83" s="166" t="str">
        <f>$B$13</f>
        <v>Small C&amp;I [3]</v>
      </c>
      <c r="C83" s="230">
        <v>7715647.4900000002</v>
      </c>
      <c r="D83" s="216">
        <v>4597306.25</v>
      </c>
      <c r="E83" s="216">
        <v>2523250.02</v>
      </c>
      <c r="F83" s="216">
        <v>1300518.48</v>
      </c>
      <c r="G83" s="216">
        <v>979847.65</v>
      </c>
      <c r="H83" s="216">
        <v>913709.08000000007</v>
      </c>
      <c r="I83" s="216">
        <v>961868.64999999991</v>
      </c>
      <c r="J83" s="216">
        <v>1271723.3599999999</v>
      </c>
      <c r="K83" s="216">
        <v>2850415.4899999998</v>
      </c>
      <c r="L83" s="321">
        <v>6144795.9399999995</v>
      </c>
      <c r="M83" s="354">
        <v>7155611.1200000001</v>
      </c>
      <c r="N83" s="321">
        <v>7251721.6699999999</v>
      </c>
      <c r="O83" s="216">
        <v>5377295.0099999998</v>
      </c>
      <c r="P83" s="216">
        <v>4119181</v>
      </c>
      <c r="Q83" s="216">
        <v>2731680.72</v>
      </c>
      <c r="R83" s="216">
        <v>1138505.8900000001</v>
      </c>
      <c r="S83" s="238">
        <v>886206.72</v>
      </c>
      <c r="T83" s="238">
        <v>840595.17</v>
      </c>
      <c r="U83" s="238">
        <v>885245.79</v>
      </c>
      <c r="V83" s="238">
        <v>1124808.83</v>
      </c>
      <c r="W83" s="238">
        <v>2682377.1599999997</v>
      </c>
      <c r="X83" s="289">
        <v>5481746.29</v>
      </c>
      <c r="Y83" s="380">
        <v>7968155.5200000005</v>
      </c>
      <c r="Z83" s="238">
        <v>8703579.629999999</v>
      </c>
      <c r="AA83" s="238">
        <v>7365795.25</v>
      </c>
      <c r="AB83" s="238">
        <v>4159564.68</v>
      </c>
      <c r="AC83" s="238">
        <v>2399366.25</v>
      </c>
      <c r="AD83" s="238">
        <v>1341934.3499999999</v>
      </c>
      <c r="AE83" s="238">
        <v>1060782.1000000001</v>
      </c>
      <c r="AF83" s="238">
        <v>1024295.8</v>
      </c>
      <c r="AG83" s="425">
        <v>1064136.1399999999</v>
      </c>
      <c r="AH83" s="425">
        <v>1354536.62</v>
      </c>
      <c r="AI83" s="425">
        <v>3300357.05</v>
      </c>
      <c r="AJ83" s="476">
        <v>5291375.51</v>
      </c>
      <c r="AK83" s="581">
        <v>9711741.9199999999</v>
      </c>
      <c r="AL83" s="476">
        <v>12361953.530000001</v>
      </c>
      <c r="AM83" s="530">
        <v>9524085.4499999993</v>
      </c>
      <c r="AN83" s="627">
        <v>5709237.96</v>
      </c>
      <c r="AO83" s="551"/>
      <c r="AP83" s="551"/>
      <c r="AQ83" s="551"/>
      <c r="AR83" s="551"/>
      <c r="AS83" s="551"/>
      <c r="AT83" s="551"/>
      <c r="AU83" s="551"/>
      <c r="AV83" s="551"/>
      <c r="AW83" s="113">
        <f>O83-C83</f>
        <v>-2338352.4800000004</v>
      </c>
      <c r="AX83" s="58">
        <f>P83-D83</f>
        <v>-478125.25</v>
      </c>
      <c r="AY83" s="58">
        <f>Q83-E83</f>
        <v>208430.70000000019</v>
      </c>
      <c r="AZ83" s="58">
        <f>R83-F83</f>
        <v>-162012.58999999985</v>
      </c>
      <c r="BA83" s="58">
        <f>S83-G83</f>
        <v>-93640.930000000051</v>
      </c>
      <c r="BB83" s="58">
        <f>T83-H83</f>
        <v>-73113.910000000033</v>
      </c>
      <c r="BC83" s="58">
        <f>U83-I83</f>
        <v>-76622.85999999987</v>
      </c>
      <c r="BD83" s="58">
        <f>V83-J83</f>
        <v>-146914.5299999998</v>
      </c>
      <c r="BE83" s="58">
        <f>W83-K83</f>
        <v>-168038.33000000007</v>
      </c>
      <c r="BF83" s="94">
        <f>X83-L83</f>
        <v>-663049.64999999944</v>
      </c>
      <c r="BG83" s="58">
        <f>Y83-M83</f>
        <v>812544.40000000037</v>
      </c>
      <c r="BH83" s="58">
        <f>Z83-N83</f>
        <v>1451857.959999999</v>
      </c>
      <c r="BI83" s="58">
        <f>AA83-O83</f>
        <v>1988500.2400000002</v>
      </c>
      <c r="BJ83" s="58">
        <f>AB83-P83</f>
        <v>40383.680000000168</v>
      </c>
      <c r="BK83" s="58">
        <f>AC83-Q83</f>
        <v>-332314.4700000002</v>
      </c>
      <c r="BL83" s="58">
        <f>AD83-R83</f>
        <v>203428.45999999973</v>
      </c>
      <c r="BM83" s="58">
        <f>AE83-S83</f>
        <v>174575.38000000012</v>
      </c>
      <c r="BN83" s="74">
        <f>AF83-T83</f>
        <v>183700.63</v>
      </c>
      <c r="BO83" s="418">
        <f>AG83-U83</f>
        <v>178890.34999999986</v>
      </c>
      <c r="BP83" s="74">
        <f>AH83-V83</f>
        <v>229727.79000000004</v>
      </c>
      <c r="BQ83" s="74">
        <f>AI83-W83</f>
        <v>617979.89000000013</v>
      </c>
      <c r="BR83" s="74">
        <f>AJ83-X83</f>
        <v>-190370.78000000026</v>
      </c>
      <c r="BS83" s="120">
        <f>AK83-Y83</f>
        <v>1743586.3999999994</v>
      </c>
      <c r="BT83" s="74">
        <f>AL83-Z83</f>
        <v>3658373.9000000022</v>
      </c>
      <c r="BU83" s="74">
        <f>AM83-AA83</f>
        <v>2158290.1999999993</v>
      </c>
      <c r="BV83" s="58"/>
      <c r="BW83" s="58"/>
      <c r="BX83" s="58"/>
      <c r="BY83" s="58"/>
      <c r="BZ83" s="74"/>
      <c r="CA83" s="418"/>
      <c r="CB83" s="74"/>
      <c r="CC83" s="74"/>
      <c r="CD83" s="94"/>
    </row>
    <row r="84" spans="1:82" x14ac:dyDescent="0.25">
      <c r="A84" s="273"/>
      <c r="B84" s="166" t="str">
        <f>$B$14</f>
        <v>Medium C&amp;I [4]</v>
      </c>
      <c r="C84" s="230">
        <v>10803327.15</v>
      </c>
      <c r="D84" s="216">
        <v>6923117.1200000001</v>
      </c>
      <c r="E84" s="216">
        <v>4310939.66</v>
      </c>
      <c r="F84" s="216">
        <v>2386999.7599999998</v>
      </c>
      <c r="G84" s="216">
        <v>1737136.8900000001</v>
      </c>
      <c r="H84" s="216">
        <v>1596991.71</v>
      </c>
      <c r="I84" s="216">
        <v>1708511.9</v>
      </c>
      <c r="J84" s="216">
        <v>2231477.8200000003</v>
      </c>
      <c r="K84" s="216">
        <v>4640643.4799999995</v>
      </c>
      <c r="L84" s="321">
        <v>8869193.2200000007</v>
      </c>
      <c r="M84" s="354">
        <v>10198115.959999999</v>
      </c>
      <c r="N84" s="321">
        <v>10288749.379999999</v>
      </c>
      <c r="O84" s="216">
        <v>8031369.5099999998</v>
      </c>
      <c r="P84" s="216">
        <v>6034123.1200000001</v>
      </c>
      <c r="Q84" s="216">
        <v>4216245.16</v>
      </c>
      <c r="R84" s="216">
        <v>1890430.46</v>
      </c>
      <c r="S84" s="238">
        <v>1484690.02</v>
      </c>
      <c r="T84" s="238">
        <v>1415883.54</v>
      </c>
      <c r="U84" s="238">
        <v>1487116.28</v>
      </c>
      <c r="V84" s="238">
        <v>1973316.7</v>
      </c>
      <c r="W84" s="238">
        <v>4217248.2700000005</v>
      </c>
      <c r="X84" s="289">
        <v>7541193.8300000001</v>
      </c>
      <c r="Y84" s="380">
        <v>11135702.4</v>
      </c>
      <c r="Z84" s="238">
        <v>10798504.200000001</v>
      </c>
      <c r="AA84" s="238">
        <v>9703986.6099999994</v>
      </c>
      <c r="AB84" s="238">
        <v>6261208.9400000004</v>
      </c>
      <c r="AC84" s="238">
        <v>3860870.81</v>
      </c>
      <c r="AD84" s="238">
        <v>2252407.35</v>
      </c>
      <c r="AE84" s="238">
        <v>1852485.01</v>
      </c>
      <c r="AF84" s="238">
        <v>1783335.87</v>
      </c>
      <c r="AG84" s="425">
        <v>1872801.93</v>
      </c>
      <c r="AH84" s="425">
        <v>2483294.3400000003</v>
      </c>
      <c r="AI84" s="425">
        <v>5368419.07</v>
      </c>
      <c r="AJ84" s="476">
        <v>10811970.290000001</v>
      </c>
      <c r="AK84" s="581">
        <v>12568181.51</v>
      </c>
      <c r="AL84" s="476">
        <v>15064120.699999999</v>
      </c>
      <c r="AM84" s="530">
        <v>12658425.18</v>
      </c>
      <c r="AN84" s="627">
        <v>10708050.650000002</v>
      </c>
      <c r="AO84" s="551"/>
      <c r="AP84" s="551"/>
      <c r="AQ84" s="551"/>
      <c r="AR84" s="551"/>
      <c r="AS84" s="551"/>
      <c r="AT84" s="551"/>
      <c r="AU84" s="551"/>
      <c r="AV84" s="551"/>
      <c r="AW84" s="113">
        <f>O84-C84</f>
        <v>-2771957.6400000006</v>
      </c>
      <c r="AX84" s="58">
        <f>P84-D84</f>
        <v>-888994</v>
      </c>
      <c r="AY84" s="58">
        <f>Q84-E84</f>
        <v>-94694.5</v>
      </c>
      <c r="AZ84" s="58">
        <f>R84-F84</f>
        <v>-496569.29999999981</v>
      </c>
      <c r="BA84" s="58">
        <f>S84-G84</f>
        <v>-252446.87000000011</v>
      </c>
      <c r="BB84" s="58">
        <f>T84-H84</f>
        <v>-181108.16999999993</v>
      </c>
      <c r="BC84" s="58">
        <f>U84-I84</f>
        <v>-221395.61999999988</v>
      </c>
      <c r="BD84" s="58">
        <f>V84-J84</f>
        <v>-258161.12000000034</v>
      </c>
      <c r="BE84" s="58">
        <f>W84-K84</f>
        <v>-423395.20999999903</v>
      </c>
      <c r="BF84" s="94">
        <f>X84-L84</f>
        <v>-1327999.3900000006</v>
      </c>
      <c r="BG84" s="58">
        <f>Y84-M84</f>
        <v>937586.44000000134</v>
      </c>
      <c r="BH84" s="58">
        <f>Z84-N84</f>
        <v>509754.82000000216</v>
      </c>
      <c r="BI84" s="58">
        <f>AA84-O84</f>
        <v>1672617.0999999996</v>
      </c>
      <c r="BJ84" s="58">
        <f>AB84-P84</f>
        <v>227085.8200000003</v>
      </c>
      <c r="BK84" s="58">
        <f>AC84-Q84</f>
        <v>-355374.35000000009</v>
      </c>
      <c r="BL84" s="58">
        <f>AD84-R84</f>
        <v>361976.89000000013</v>
      </c>
      <c r="BM84" s="58">
        <f>AE84-S84</f>
        <v>367794.99</v>
      </c>
      <c r="BN84" s="74">
        <f>AF84-T84</f>
        <v>367452.33000000007</v>
      </c>
      <c r="BO84" s="418">
        <f>AG84-U84</f>
        <v>385685.64999999991</v>
      </c>
      <c r="BP84" s="74">
        <f>AH84-V84</f>
        <v>509977.64000000036</v>
      </c>
      <c r="BQ84" s="74">
        <f>AI84-W84</f>
        <v>1151170.7999999998</v>
      </c>
      <c r="BR84" s="74">
        <f>AJ84-X84</f>
        <v>3270776.4600000009</v>
      </c>
      <c r="BS84" s="120">
        <f>AK84-Y84</f>
        <v>1432479.1099999994</v>
      </c>
      <c r="BT84" s="74">
        <f>AL84-Z84</f>
        <v>4265616.4999999981</v>
      </c>
      <c r="BU84" s="74">
        <f>AM84-AA84</f>
        <v>2954438.5700000003</v>
      </c>
      <c r="BV84" s="58"/>
      <c r="BW84" s="58"/>
      <c r="BX84" s="58"/>
      <c r="BY84" s="58"/>
      <c r="BZ84" s="74"/>
      <c r="CA84" s="418"/>
      <c r="CB84" s="74"/>
      <c r="CC84" s="74"/>
      <c r="CD84" s="94"/>
    </row>
    <row r="85" spans="1:82" ht="17.25" x14ac:dyDescent="0.4">
      <c r="A85" s="273"/>
      <c r="B85" s="166" t="str">
        <f>$B$15</f>
        <v>Large C&amp;I [5]</v>
      </c>
      <c r="C85" s="231">
        <v>8508765.6799999997</v>
      </c>
      <c r="D85" s="217">
        <v>6582117.5800000001</v>
      </c>
      <c r="E85" s="217">
        <v>5415658.5899999999</v>
      </c>
      <c r="F85" s="217">
        <v>3007161.56</v>
      </c>
      <c r="G85" s="217">
        <v>2373973.44</v>
      </c>
      <c r="H85" s="217">
        <v>2469556.86</v>
      </c>
      <c r="I85" s="217">
        <v>2462262.5299999998</v>
      </c>
      <c r="J85" s="217">
        <v>2638141.4800000004</v>
      </c>
      <c r="K85" s="217">
        <v>4738478.42</v>
      </c>
      <c r="L85" s="322">
        <v>8156364.29</v>
      </c>
      <c r="M85" s="355">
        <v>8514975</v>
      </c>
      <c r="N85" s="322">
        <v>8630106.4900000002</v>
      </c>
      <c r="O85" s="217">
        <v>7253344.7799999993</v>
      </c>
      <c r="P85" s="217">
        <v>6818754.75</v>
      </c>
      <c r="Q85" s="217">
        <v>4983024.24</v>
      </c>
      <c r="R85" s="217">
        <v>2690825.4899999998</v>
      </c>
      <c r="S85" s="239">
        <v>2256744.09</v>
      </c>
      <c r="T85" s="239">
        <v>2204569.33</v>
      </c>
      <c r="U85" s="239">
        <v>2347920.5500000003</v>
      </c>
      <c r="V85" s="239">
        <v>2842217.8899999997</v>
      </c>
      <c r="W85" s="239">
        <v>4172317.38</v>
      </c>
      <c r="X85" s="290">
        <v>7690294.9299999997</v>
      </c>
      <c r="Y85" s="381">
        <v>8861607.459999999</v>
      </c>
      <c r="Z85" s="239">
        <v>8987200.9700000007</v>
      </c>
      <c r="AA85" s="239">
        <v>8189638.54</v>
      </c>
      <c r="AB85" s="239">
        <v>7039153.7599999998</v>
      </c>
      <c r="AC85" s="239">
        <v>5092842.1999999993</v>
      </c>
      <c r="AD85" s="239">
        <v>3080887.3000000003</v>
      </c>
      <c r="AE85" s="239">
        <v>2687025.8400000003</v>
      </c>
      <c r="AF85" s="239">
        <v>2754852.04</v>
      </c>
      <c r="AG85" s="426">
        <v>3555291.35</v>
      </c>
      <c r="AH85" s="426">
        <v>3214238.8899999997</v>
      </c>
      <c r="AI85" s="426">
        <v>4344912.53</v>
      </c>
      <c r="AJ85" s="477">
        <v>17332266.710000001</v>
      </c>
      <c r="AK85" s="582">
        <v>10384976.75</v>
      </c>
      <c r="AL85" s="477">
        <v>9917093.0500000007</v>
      </c>
      <c r="AM85" s="530">
        <v>11562520.029999999</v>
      </c>
      <c r="AN85" s="628">
        <v>6106803.79</v>
      </c>
      <c r="AO85" s="551"/>
      <c r="AP85" s="551"/>
      <c r="AQ85" s="551"/>
      <c r="AR85" s="551"/>
      <c r="AS85" s="551"/>
      <c r="AT85" s="551"/>
      <c r="AU85" s="551"/>
      <c r="AV85" s="551"/>
      <c r="AW85" s="114">
        <f>O85-C85</f>
        <v>-1255420.9000000004</v>
      </c>
      <c r="AX85" s="59">
        <f>P85-D85</f>
        <v>236637.16999999993</v>
      </c>
      <c r="AY85" s="59">
        <f>Q85-E85</f>
        <v>-432634.34999999963</v>
      </c>
      <c r="AZ85" s="59">
        <f>R85-F85</f>
        <v>-316336.0700000003</v>
      </c>
      <c r="BA85" s="59">
        <f>S85-G85</f>
        <v>-117229.35000000009</v>
      </c>
      <c r="BB85" s="59">
        <f>T85-H85</f>
        <v>-264987.5299999998</v>
      </c>
      <c r="BC85" s="59">
        <f>U85-I85</f>
        <v>-114341.97999999952</v>
      </c>
      <c r="BD85" s="59">
        <f>V85-J85</f>
        <v>204076.40999999922</v>
      </c>
      <c r="BE85" s="59">
        <f>W85-K85</f>
        <v>-566161.04</v>
      </c>
      <c r="BF85" s="95">
        <f>X85-L85</f>
        <v>-466069.36000000034</v>
      </c>
      <c r="BG85" s="59">
        <f>Y85-M85</f>
        <v>346632.45999999903</v>
      </c>
      <c r="BH85" s="59">
        <f>Z85-N85</f>
        <v>357094.48000000045</v>
      </c>
      <c r="BI85" s="59">
        <f>AA85-O85</f>
        <v>936293.76000000071</v>
      </c>
      <c r="BJ85" s="59">
        <f>AB85-P85</f>
        <v>220399.00999999978</v>
      </c>
      <c r="BK85" s="59">
        <f>AC85-Q85</f>
        <v>109817.95999999903</v>
      </c>
      <c r="BL85" s="59">
        <f>AD85-R85</f>
        <v>390061.81000000052</v>
      </c>
      <c r="BM85" s="59">
        <f>AE85-S85</f>
        <v>430281.75000000047</v>
      </c>
      <c r="BN85" s="316">
        <f>AF85-T85</f>
        <v>550282.71</v>
      </c>
      <c r="BO85" s="430">
        <f>AG85-U85</f>
        <v>1207370.7999999998</v>
      </c>
      <c r="BP85" s="316">
        <f>AH85-V85</f>
        <v>372021</v>
      </c>
      <c r="BQ85" s="316">
        <f>AI85-W85</f>
        <v>172595.15000000037</v>
      </c>
      <c r="BR85" s="316">
        <f>AJ85-X85</f>
        <v>9641971.7800000012</v>
      </c>
      <c r="BS85" s="493">
        <f>AK85-Y85</f>
        <v>1523369.290000001</v>
      </c>
      <c r="BT85" s="316">
        <f>AL85-Z85</f>
        <v>929892.08000000007</v>
      </c>
      <c r="BU85" s="316">
        <f>AM85-AA85</f>
        <v>3372881.4899999993</v>
      </c>
      <c r="BV85" s="59"/>
      <c r="BW85" s="59"/>
      <c r="BX85" s="59"/>
      <c r="BY85" s="59"/>
      <c r="BZ85" s="316"/>
      <c r="CA85" s="430"/>
      <c r="CB85" s="316"/>
      <c r="CC85" s="316"/>
      <c r="CD85" s="95"/>
    </row>
    <row r="86" spans="1:82" x14ac:dyDescent="0.25">
      <c r="A86" s="273"/>
      <c r="B86" s="166" t="str">
        <f>$B$16</f>
        <v>Total</v>
      </c>
      <c r="C86" s="238">
        <f>SUM(C81:C85)</f>
        <v>85108722.810000002</v>
      </c>
      <c r="D86" s="238">
        <f>SUM(D81:D85)</f>
        <v>55009106.93999999</v>
      </c>
      <c r="E86" s="238">
        <f t="shared" ref="E86:BE86" si="145">SUM(E81:E85)</f>
        <v>36370230.269999996</v>
      </c>
      <c r="F86" s="238">
        <f t="shared" si="145"/>
        <v>19910856.09</v>
      </c>
      <c r="G86" s="238">
        <f t="shared" si="145"/>
        <v>14605098.199999999</v>
      </c>
      <c r="H86" s="238">
        <f t="shared" si="145"/>
        <v>13468079.780000001</v>
      </c>
      <c r="I86" s="238">
        <f t="shared" si="145"/>
        <v>14241938.1</v>
      </c>
      <c r="J86" s="238">
        <f t="shared" si="145"/>
        <v>18653783.289999999</v>
      </c>
      <c r="K86" s="238">
        <f t="shared" si="145"/>
        <v>39396589.810000002</v>
      </c>
      <c r="L86" s="238">
        <f t="shared" si="145"/>
        <v>73275216.75999999</v>
      </c>
      <c r="M86" s="238">
        <f t="shared" si="145"/>
        <v>81988063.599999994</v>
      </c>
      <c r="N86" s="238">
        <f t="shared" si="145"/>
        <v>83044078.999999985</v>
      </c>
      <c r="O86" s="238">
        <f t="shared" si="145"/>
        <v>64762729.619999997</v>
      </c>
      <c r="P86" s="238">
        <f t="shared" si="145"/>
        <v>54104253.709999993</v>
      </c>
      <c r="Q86" s="238">
        <f t="shared" si="145"/>
        <v>39609463.699999996</v>
      </c>
      <c r="R86" s="238">
        <f t="shared" si="145"/>
        <v>18248041.870000001</v>
      </c>
      <c r="S86" s="238">
        <f t="shared" si="145"/>
        <v>14063744.630000001</v>
      </c>
      <c r="T86" s="238">
        <f t="shared" si="145"/>
        <v>12826494.500000002</v>
      </c>
      <c r="U86" s="238">
        <f t="shared" si="145"/>
        <v>13709933.65</v>
      </c>
      <c r="V86" s="238">
        <f t="shared" si="145"/>
        <v>17948382.379999999</v>
      </c>
      <c r="W86" s="238">
        <f t="shared" si="145"/>
        <v>36625082.479999997</v>
      </c>
      <c r="X86" s="238">
        <f t="shared" ref="X86" si="146">SUM(X81:X85)</f>
        <v>64126924.829999998</v>
      </c>
      <c r="Y86" s="238">
        <f t="shared" ref="Y86:AE86" si="147">SUM(Y81:Y85)</f>
        <v>93251502.379999995</v>
      </c>
      <c r="Z86" s="238">
        <f t="shared" si="147"/>
        <v>90637822.079999998</v>
      </c>
      <c r="AA86" s="238">
        <f t="shared" si="147"/>
        <v>79828568.160000011</v>
      </c>
      <c r="AB86" s="238">
        <f t="shared" si="147"/>
        <v>53718476.829999998</v>
      </c>
      <c r="AC86" s="238">
        <f t="shared" si="147"/>
        <v>33432868.5</v>
      </c>
      <c r="AD86" s="238">
        <f t="shared" si="147"/>
        <v>20010596.440000001</v>
      </c>
      <c r="AE86" s="238">
        <f t="shared" si="147"/>
        <v>16007169.83</v>
      </c>
      <c r="AF86" s="238">
        <f t="shared" ref="AF86" si="148">SUM(AF81:AF85)</f>
        <v>15260016.27</v>
      </c>
      <c r="AG86" s="425">
        <v>16708233</v>
      </c>
      <c r="AH86" s="425">
        <v>20120238.150000002</v>
      </c>
      <c r="AI86" s="425">
        <v>44476972.719999999</v>
      </c>
      <c r="AJ86" s="476">
        <v>101555716.81</v>
      </c>
      <c r="AK86" s="581">
        <v>106740046.29000001</v>
      </c>
      <c r="AL86" s="476">
        <v>120690777.52000001</v>
      </c>
      <c r="AM86" s="531">
        <v>105019544.73000002</v>
      </c>
      <c r="AN86" s="627">
        <f>SUM(AN81:AN85)</f>
        <v>71662240.530000001</v>
      </c>
      <c r="AO86" s="559"/>
      <c r="AP86" s="559"/>
      <c r="AQ86" s="559"/>
      <c r="AR86" s="559"/>
      <c r="AS86" s="559"/>
      <c r="AT86" s="559"/>
      <c r="AU86" s="559"/>
      <c r="AV86" s="559"/>
      <c r="AW86" s="118">
        <f t="shared" si="145"/>
        <v>-20345993.190000005</v>
      </c>
      <c r="AX86" s="69">
        <f t="shared" si="145"/>
        <v>-904853.22999999952</v>
      </c>
      <c r="AY86" s="69">
        <f t="shared" si="145"/>
        <v>3239233.4299999988</v>
      </c>
      <c r="AZ86" s="69">
        <f t="shared" si="145"/>
        <v>-1662814.2199999995</v>
      </c>
      <c r="BA86" s="69">
        <f t="shared" si="145"/>
        <v>-541353.56999999948</v>
      </c>
      <c r="BB86" s="69">
        <f t="shared" si="145"/>
        <v>-641585.28000000026</v>
      </c>
      <c r="BC86" s="69">
        <f t="shared" si="145"/>
        <v>-532004.4499999996</v>
      </c>
      <c r="BD86" s="69">
        <f t="shared" si="145"/>
        <v>-705400.91000000155</v>
      </c>
      <c r="BE86" s="69">
        <f t="shared" si="145"/>
        <v>-2771507.330000001</v>
      </c>
      <c r="BF86" s="255">
        <f t="shared" ref="BF86:BG86" si="149">SUM(BF81:BF85)</f>
        <v>-9148291.9299999997</v>
      </c>
      <c r="BG86" s="69">
        <f t="shared" si="149"/>
        <v>11263438.779999997</v>
      </c>
      <c r="BH86" s="69">
        <f t="shared" ref="BH86:BI86" si="150">SUM(BH81:BH85)</f>
        <v>7593743.080000001</v>
      </c>
      <c r="BI86" s="69">
        <f t="shared" si="150"/>
        <v>15065838.540000003</v>
      </c>
      <c r="BJ86" s="69">
        <f t="shared" ref="BJ86:BK86" si="151">SUM(BJ81:BJ85)</f>
        <v>-385776.87999999709</v>
      </c>
      <c r="BK86" s="69">
        <f t="shared" si="151"/>
        <v>-6176595.1999999993</v>
      </c>
      <c r="BL86" s="69">
        <f t="shared" ref="BL86:BM86" si="152">SUM(BL81:BL85)</f>
        <v>1762554.5699999996</v>
      </c>
      <c r="BM86" s="69">
        <f t="shared" si="152"/>
        <v>1943425.2000000011</v>
      </c>
      <c r="BN86" s="413">
        <f t="shared" ref="BN86:BO86" si="153">SUM(BN81:BN85)</f>
        <v>2433521.7699999996</v>
      </c>
      <c r="BO86" s="432">
        <f t="shared" si="153"/>
        <v>2998300.13</v>
      </c>
      <c r="BP86" s="413">
        <f t="shared" ref="BP86:BQ86" si="154">SUM(BP81:BP85)</f>
        <v>2171855.7700000009</v>
      </c>
      <c r="BQ86" s="413">
        <f t="shared" si="154"/>
        <v>7851890.240000003</v>
      </c>
      <c r="BR86" s="413">
        <f t="shared" ref="BR86:BS86" si="155">SUM(BR81:BR85)</f>
        <v>37428791.980000004</v>
      </c>
      <c r="BS86" s="497">
        <f t="shared" si="155"/>
        <v>13488543.909999998</v>
      </c>
      <c r="BT86" s="413">
        <f t="shared" ref="BT86:BU86" si="156">SUM(BT81:BT85)</f>
        <v>30052955.440000005</v>
      </c>
      <c r="BU86" s="413">
        <f t="shared" si="156"/>
        <v>25190976.57</v>
      </c>
      <c r="BV86" s="69"/>
      <c r="BW86" s="69"/>
      <c r="BX86" s="69"/>
      <c r="BY86" s="69"/>
      <c r="BZ86" s="413"/>
      <c r="CA86" s="432"/>
      <c r="CB86" s="413"/>
      <c r="CC86" s="413"/>
      <c r="CD86" s="255"/>
    </row>
    <row r="87" spans="1:82" x14ac:dyDescent="0.25">
      <c r="A87" s="273">
        <f>+A80+1</f>
        <v>12</v>
      </c>
      <c r="B87" s="92" t="s">
        <v>32</v>
      </c>
      <c r="C87" s="132"/>
      <c r="D87" s="133"/>
      <c r="E87" s="133"/>
      <c r="F87" s="133"/>
      <c r="G87" s="133"/>
      <c r="H87" s="133"/>
      <c r="I87" s="133"/>
      <c r="J87" s="133"/>
      <c r="K87" s="133"/>
      <c r="L87" s="323"/>
      <c r="M87" s="356"/>
      <c r="N87" s="323"/>
      <c r="O87" s="218"/>
      <c r="P87" s="218"/>
      <c r="Q87" s="218"/>
      <c r="R87" s="218"/>
      <c r="S87" s="219"/>
      <c r="T87" s="219"/>
      <c r="U87" s="219"/>
      <c r="V87" s="219"/>
      <c r="W87" s="219"/>
      <c r="X87" s="291"/>
      <c r="Y87" s="382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75"/>
      <c r="AK87" s="383"/>
      <c r="AL87" s="275"/>
      <c r="AM87" s="275"/>
      <c r="AN87" s="324"/>
      <c r="AO87" s="275"/>
      <c r="AP87" s="275"/>
      <c r="AQ87" s="275"/>
      <c r="AR87" s="275"/>
      <c r="AS87" s="275"/>
      <c r="AT87" s="275"/>
      <c r="AU87" s="275"/>
      <c r="AV87" s="275"/>
      <c r="AW87" s="135"/>
      <c r="AX87" s="134"/>
      <c r="AY87" s="23"/>
      <c r="AZ87" s="23"/>
      <c r="BA87" s="23"/>
      <c r="BB87" s="23"/>
      <c r="BC87" s="23"/>
      <c r="BD87" s="23"/>
      <c r="BE87" s="23"/>
      <c r="BF87" s="256"/>
      <c r="BG87" s="134"/>
      <c r="BH87" s="134"/>
      <c r="BI87" s="23"/>
      <c r="BJ87" s="23"/>
      <c r="BK87" s="23"/>
      <c r="BL87" s="23"/>
      <c r="BM87" s="23"/>
      <c r="BN87" s="414"/>
      <c r="BO87" s="403"/>
      <c r="BP87" s="414"/>
      <c r="BQ87" s="414"/>
      <c r="BR87" s="414"/>
      <c r="BS87" s="137"/>
      <c r="BT87" s="134"/>
      <c r="BU87" s="134"/>
      <c r="BV87" s="23"/>
      <c r="BW87" s="23"/>
      <c r="BX87" s="23"/>
      <c r="BY87" s="23"/>
      <c r="BZ87" s="414"/>
      <c r="CA87" s="403"/>
      <c r="CB87" s="414"/>
      <c r="CC87" s="414"/>
      <c r="CD87" s="256"/>
    </row>
    <row r="88" spans="1:82" x14ac:dyDescent="0.25">
      <c r="A88" s="273"/>
      <c r="B88" s="86" t="str">
        <f>$B$11</f>
        <v>Residential [1]</v>
      </c>
      <c r="C88" s="136" t="s">
        <v>30</v>
      </c>
      <c r="D88" s="134" t="s">
        <v>30</v>
      </c>
      <c r="E88" s="134" t="s">
        <v>30</v>
      </c>
      <c r="F88" s="134" t="s">
        <v>30</v>
      </c>
      <c r="G88" s="134" t="s">
        <v>30</v>
      </c>
      <c r="H88" s="134" t="s">
        <v>30</v>
      </c>
      <c r="I88" s="134" t="s">
        <v>30</v>
      </c>
      <c r="J88" s="134" t="s">
        <v>30</v>
      </c>
      <c r="K88" s="134" t="s">
        <v>30</v>
      </c>
      <c r="L88" s="324" t="s">
        <v>30</v>
      </c>
      <c r="M88" s="135" t="s">
        <v>30</v>
      </c>
      <c r="N88" s="324" t="s">
        <v>30</v>
      </c>
      <c r="O88" s="219" t="s">
        <v>30</v>
      </c>
      <c r="P88" s="219" t="s">
        <v>30</v>
      </c>
      <c r="Q88" s="219" t="s">
        <v>30</v>
      </c>
      <c r="R88" s="219" t="s">
        <v>30</v>
      </c>
      <c r="S88" s="219" t="s">
        <v>30</v>
      </c>
      <c r="T88" s="219" t="s">
        <v>30</v>
      </c>
      <c r="U88" s="219" t="s">
        <v>30</v>
      </c>
      <c r="V88" s="219" t="s">
        <v>30</v>
      </c>
      <c r="W88" s="219" t="s">
        <v>30</v>
      </c>
      <c r="X88" s="291" t="s">
        <v>30</v>
      </c>
      <c r="Y88" s="383" t="s">
        <v>30</v>
      </c>
      <c r="Z88" s="275" t="s">
        <v>30</v>
      </c>
      <c r="AA88" s="219" t="s">
        <v>30</v>
      </c>
      <c r="AB88" s="219" t="s">
        <v>30</v>
      </c>
      <c r="AC88" s="219" t="s">
        <v>30</v>
      </c>
      <c r="AD88" s="219" t="s">
        <v>30</v>
      </c>
      <c r="AE88" s="219" t="s">
        <v>30</v>
      </c>
      <c r="AF88" s="219" t="s">
        <v>30</v>
      </c>
      <c r="AG88" s="219" t="s">
        <v>30</v>
      </c>
      <c r="AH88" s="219" t="s">
        <v>30</v>
      </c>
      <c r="AI88" s="219" t="s">
        <v>30</v>
      </c>
      <c r="AJ88" s="275" t="s">
        <v>30</v>
      </c>
      <c r="AK88" s="383" t="s">
        <v>30</v>
      </c>
      <c r="AL88" s="275" t="s">
        <v>30</v>
      </c>
      <c r="AM88" s="275" t="s">
        <v>30</v>
      </c>
      <c r="AN88" s="324" t="s">
        <v>30</v>
      </c>
      <c r="AO88" s="275"/>
      <c r="AP88" s="275"/>
      <c r="AQ88" s="275"/>
      <c r="AR88" s="275"/>
      <c r="AS88" s="275"/>
      <c r="AT88" s="275"/>
      <c r="AU88" s="275"/>
      <c r="AV88" s="275"/>
      <c r="AW88" s="137" t="s">
        <v>30</v>
      </c>
      <c r="AX88" s="134" t="s">
        <v>30</v>
      </c>
      <c r="AY88" s="29" t="s">
        <v>30</v>
      </c>
      <c r="AZ88" s="29" t="s">
        <v>30</v>
      </c>
      <c r="BA88" s="29" t="s">
        <v>30</v>
      </c>
      <c r="BB88" s="29" t="s">
        <v>30</v>
      </c>
      <c r="BC88" s="29" t="s">
        <v>30</v>
      </c>
      <c r="BD88" s="29" t="s">
        <v>30</v>
      </c>
      <c r="BE88" s="29" t="s">
        <v>30</v>
      </c>
      <c r="BF88" s="96" t="s">
        <v>30</v>
      </c>
      <c r="BG88" s="134" t="s">
        <v>30</v>
      </c>
      <c r="BH88" s="134" t="s">
        <v>30</v>
      </c>
      <c r="BI88" s="29" t="s">
        <v>30</v>
      </c>
      <c r="BJ88" s="29" t="s">
        <v>30</v>
      </c>
      <c r="BK88" s="29" t="s">
        <v>30</v>
      </c>
      <c r="BL88" s="29" t="s">
        <v>30</v>
      </c>
      <c r="BM88" s="29" t="s">
        <v>30</v>
      </c>
      <c r="BN88" s="415" t="s">
        <v>30</v>
      </c>
      <c r="BO88" s="433" t="s">
        <v>30</v>
      </c>
      <c r="BP88" s="415" t="s">
        <v>30</v>
      </c>
      <c r="BQ88" s="415" t="s">
        <v>30</v>
      </c>
      <c r="BR88" s="415" t="s">
        <v>30</v>
      </c>
      <c r="BS88" s="498" t="s">
        <v>30</v>
      </c>
      <c r="BT88" s="415" t="s">
        <v>30</v>
      </c>
      <c r="BU88" s="415" t="s">
        <v>30</v>
      </c>
      <c r="BV88" s="29"/>
      <c r="BW88" s="29"/>
      <c r="BX88" s="29"/>
      <c r="BY88" s="29"/>
      <c r="BZ88" s="415"/>
      <c r="CA88" s="433"/>
      <c r="CB88" s="415"/>
      <c r="CC88" s="415"/>
      <c r="CD88" s="96"/>
    </row>
    <row r="89" spans="1:82" x14ac:dyDescent="0.25">
      <c r="A89" s="273"/>
      <c r="B89" s="86" t="str">
        <f>$B$12</f>
        <v>Low Income Residential [2]</v>
      </c>
      <c r="C89" s="136" t="s">
        <v>30</v>
      </c>
      <c r="D89" s="134" t="s">
        <v>30</v>
      </c>
      <c r="E89" s="134" t="s">
        <v>30</v>
      </c>
      <c r="F89" s="134" t="s">
        <v>30</v>
      </c>
      <c r="G89" s="134" t="s">
        <v>30</v>
      </c>
      <c r="H89" s="134" t="s">
        <v>30</v>
      </c>
      <c r="I89" s="134" t="s">
        <v>30</v>
      </c>
      <c r="J89" s="134" t="s">
        <v>30</v>
      </c>
      <c r="K89" s="134" t="s">
        <v>30</v>
      </c>
      <c r="L89" s="324" t="s">
        <v>30</v>
      </c>
      <c r="M89" s="135" t="s">
        <v>30</v>
      </c>
      <c r="N89" s="324" t="s">
        <v>30</v>
      </c>
      <c r="O89" s="219" t="s">
        <v>30</v>
      </c>
      <c r="P89" s="219" t="s">
        <v>30</v>
      </c>
      <c r="Q89" s="219" t="s">
        <v>30</v>
      </c>
      <c r="R89" s="219" t="s">
        <v>30</v>
      </c>
      <c r="S89" s="219" t="s">
        <v>30</v>
      </c>
      <c r="T89" s="219" t="s">
        <v>30</v>
      </c>
      <c r="U89" s="219" t="s">
        <v>30</v>
      </c>
      <c r="V89" s="219" t="s">
        <v>30</v>
      </c>
      <c r="W89" s="219" t="s">
        <v>30</v>
      </c>
      <c r="X89" s="291" t="s">
        <v>30</v>
      </c>
      <c r="Y89" s="383" t="s">
        <v>30</v>
      </c>
      <c r="Z89" s="275" t="s">
        <v>30</v>
      </c>
      <c r="AA89" s="219" t="s">
        <v>30</v>
      </c>
      <c r="AB89" s="219" t="s">
        <v>30</v>
      </c>
      <c r="AC89" s="219" t="s">
        <v>30</v>
      </c>
      <c r="AD89" s="219" t="s">
        <v>30</v>
      </c>
      <c r="AE89" s="219" t="s">
        <v>30</v>
      </c>
      <c r="AF89" s="219" t="s">
        <v>30</v>
      </c>
      <c r="AG89" s="219" t="s">
        <v>30</v>
      </c>
      <c r="AH89" s="219" t="s">
        <v>30</v>
      </c>
      <c r="AI89" s="219" t="s">
        <v>30</v>
      </c>
      <c r="AJ89" s="275" t="s">
        <v>30</v>
      </c>
      <c r="AK89" s="383" t="s">
        <v>30</v>
      </c>
      <c r="AL89" s="275" t="s">
        <v>30</v>
      </c>
      <c r="AM89" s="275" t="s">
        <v>30</v>
      </c>
      <c r="AN89" s="324" t="s">
        <v>30</v>
      </c>
      <c r="AO89" s="275"/>
      <c r="AP89" s="275"/>
      <c r="AQ89" s="275"/>
      <c r="AR89" s="275"/>
      <c r="AS89" s="275"/>
      <c r="AT89" s="275"/>
      <c r="AU89" s="275"/>
      <c r="AV89" s="275"/>
      <c r="AW89" s="137" t="s">
        <v>30</v>
      </c>
      <c r="AX89" s="134" t="s">
        <v>30</v>
      </c>
      <c r="AY89" s="29" t="s">
        <v>30</v>
      </c>
      <c r="AZ89" s="29" t="s">
        <v>30</v>
      </c>
      <c r="BA89" s="29" t="s">
        <v>30</v>
      </c>
      <c r="BB89" s="29" t="s">
        <v>30</v>
      </c>
      <c r="BC89" s="29" t="s">
        <v>30</v>
      </c>
      <c r="BD89" s="29" t="s">
        <v>30</v>
      </c>
      <c r="BE89" s="29" t="s">
        <v>30</v>
      </c>
      <c r="BF89" s="96" t="s">
        <v>30</v>
      </c>
      <c r="BG89" s="134" t="s">
        <v>30</v>
      </c>
      <c r="BH89" s="134" t="s">
        <v>30</v>
      </c>
      <c r="BI89" s="29" t="s">
        <v>30</v>
      </c>
      <c r="BJ89" s="29" t="s">
        <v>30</v>
      </c>
      <c r="BK89" s="29" t="s">
        <v>30</v>
      </c>
      <c r="BL89" s="29" t="s">
        <v>30</v>
      </c>
      <c r="BM89" s="29" t="s">
        <v>30</v>
      </c>
      <c r="BN89" s="415" t="s">
        <v>30</v>
      </c>
      <c r="BO89" s="433" t="s">
        <v>30</v>
      </c>
      <c r="BP89" s="415" t="s">
        <v>30</v>
      </c>
      <c r="BQ89" s="415" t="s">
        <v>30</v>
      </c>
      <c r="BR89" s="415" t="s">
        <v>30</v>
      </c>
      <c r="BS89" s="498" t="s">
        <v>30</v>
      </c>
      <c r="BT89" s="415" t="s">
        <v>30</v>
      </c>
      <c r="BU89" s="415" t="s">
        <v>30</v>
      </c>
      <c r="BV89" s="29"/>
      <c r="BW89" s="29"/>
      <c r="BX89" s="29"/>
      <c r="BY89" s="29"/>
      <c r="BZ89" s="415"/>
      <c r="CA89" s="433"/>
      <c r="CB89" s="415"/>
      <c r="CC89" s="415"/>
      <c r="CD89" s="96"/>
    </row>
    <row r="90" spans="1:82" x14ac:dyDescent="0.25">
      <c r="A90" s="273"/>
      <c r="B90" s="86" t="str">
        <f>$B$13</f>
        <v>Small C&amp;I [3]</v>
      </c>
      <c r="C90" s="136" t="s">
        <v>30</v>
      </c>
      <c r="D90" s="134" t="s">
        <v>30</v>
      </c>
      <c r="E90" s="134" t="s">
        <v>30</v>
      </c>
      <c r="F90" s="134" t="s">
        <v>30</v>
      </c>
      <c r="G90" s="134" t="s">
        <v>30</v>
      </c>
      <c r="H90" s="134" t="s">
        <v>30</v>
      </c>
      <c r="I90" s="134" t="s">
        <v>30</v>
      </c>
      <c r="J90" s="134" t="s">
        <v>30</v>
      </c>
      <c r="K90" s="134" t="s">
        <v>30</v>
      </c>
      <c r="L90" s="324" t="s">
        <v>30</v>
      </c>
      <c r="M90" s="135" t="s">
        <v>30</v>
      </c>
      <c r="N90" s="324" t="s">
        <v>30</v>
      </c>
      <c r="O90" s="219" t="s">
        <v>30</v>
      </c>
      <c r="P90" s="219" t="s">
        <v>30</v>
      </c>
      <c r="Q90" s="219" t="s">
        <v>30</v>
      </c>
      <c r="R90" s="219" t="s">
        <v>30</v>
      </c>
      <c r="S90" s="219" t="s">
        <v>30</v>
      </c>
      <c r="T90" s="219" t="s">
        <v>30</v>
      </c>
      <c r="U90" s="219" t="s">
        <v>30</v>
      </c>
      <c r="V90" s="219" t="s">
        <v>30</v>
      </c>
      <c r="W90" s="219" t="s">
        <v>30</v>
      </c>
      <c r="X90" s="291" t="s">
        <v>30</v>
      </c>
      <c r="Y90" s="383" t="s">
        <v>30</v>
      </c>
      <c r="Z90" s="275" t="s">
        <v>30</v>
      </c>
      <c r="AA90" s="219" t="s">
        <v>30</v>
      </c>
      <c r="AB90" s="219" t="s">
        <v>30</v>
      </c>
      <c r="AC90" s="219" t="s">
        <v>30</v>
      </c>
      <c r="AD90" s="219" t="s">
        <v>30</v>
      </c>
      <c r="AE90" s="219" t="s">
        <v>30</v>
      </c>
      <c r="AF90" s="219" t="s">
        <v>30</v>
      </c>
      <c r="AG90" s="219" t="s">
        <v>30</v>
      </c>
      <c r="AH90" s="219" t="s">
        <v>30</v>
      </c>
      <c r="AI90" s="219" t="s">
        <v>30</v>
      </c>
      <c r="AJ90" s="275" t="s">
        <v>30</v>
      </c>
      <c r="AK90" s="383" t="s">
        <v>30</v>
      </c>
      <c r="AL90" s="275" t="s">
        <v>30</v>
      </c>
      <c r="AM90" s="275" t="s">
        <v>30</v>
      </c>
      <c r="AN90" s="324" t="s">
        <v>30</v>
      </c>
      <c r="AO90" s="275"/>
      <c r="AP90" s="275"/>
      <c r="AQ90" s="275"/>
      <c r="AR90" s="275"/>
      <c r="AS90" s="275"/>
      <c r="AT90" s="275"/>
      <c r="AU90" s="275"/>
      <c r="AV90" s="275"/>
      <c r="AW90" s="137" t="s">
        <v>30</v>
      </c>
      <c r="AX90" s="134" t="s">
        <v>30</v>
      </c>
      <c r="AY90" s="29" t="s">
        <v>30</v>
      </c>
      <c r="AZ90" s="29" t="s">
        <v>30</v>
      </c>
      <c r="BA90" s="29" t="s">
        <v>30</v>
      </c>
      <c r="BB90" s="29" t="s">
        <v>30</v>
      </c>
      <c r="BC90" s="29" t="s">
        <v>30</v>
      </c>
      <c r="BD90" s="29" t="s">
        <v>30</v>
      </c>
      <c r="BE90" s="29" t="s">
        <v>30</v>
      </c>
      <c r="BF90" s="96" t="s">
        <v>30</v>
      </c>
      <c r="BG90" s="134" t="s">
        <v>30</v>
      </c>
      <c r="BH90" s="134" t="s">
        <v>30</v>
      </c>
      <c r="BI90" s="29" t="s">
        <v>30</v>
      </c>
      <c r="BJ90" s="29" t="s">
        <v>30</v>
      </c>
      <c r="BK90" s="29" t="s">
        <v>30</v>
      </c>
      <c r="BL90" s="29" t="s">
        <v>30</v>
      </c>
      <c r="BM90" s="29" t="s">
        <v>30</v>
      </c>
      <c r="BN90" s="415" t="s">
        <v>30</v>
      </c>
      <c r="BO90" s="433" t="s">
        <v>30</v>
      </c>
      <c r="BP90" s="415" t="s">
        <v>30</v>
      </c>
      <c r="BQ90" s="415" t="s">
        <v>30</v>
      </c>
      <c r="BR90" s="415" t="s">
        <v>30</v>
      </c>
      <c r="BS90" s="498" t="s">
        <v>30</v>
      </c>
      <c r="BT90" s="415" t="s">
        <v>30</v>
      </c>
      <c r="BU90" s="415" t="s">
        <v>30</v>
      </c>
      <c r="BV90" s="29"/>
      <c r="BW90" s="29"/>
      <c r="BX90" s="29"/>
      <c r="BY90" s="29"/>
      <c r="BZ90" s="415"/>
      <c r="CA90" s="433"/>
      <c r="CB90" s="415"/>
      <c r="CC90" s="415"/>
      <c r="CD90" s="96"/>
    </row>
    <row r="91" spans="1:82" x14ac:dyDescent="0.25">
      <c r="A91" s="273"/>
      <c r="B91" s="86" t="str">
        <f>$B$14</f>
        <v>Medium C&amp;I [4]</v>
      </c>
      <c r="C91" s="136" t="s">
        <v>30</v>
      </c>
      <c r="D91" s="134" t="s">
        <v>30</v>
      </c>
      <c r="E91" s="134" t="s">
        <v>30</v>
      </c>
      <c r="F91" s="134" t="s">
        <v>30</v>
      </c>
      <c r="G91" s="134" t="s">
        <v>30</v>
      </c>
      <c r="H91" s="134" t="s">
        <v>30</v>
      </c>
      <c r="I91" s="134" t="s">
        <v>30</v>
      </c>
      <c r="J91" s="134" t="s">
        <v>30</v>
      </c>
      <c r="K91" s="134" t="s">
        <v>30</v>
      </c>
      <c r="L91" s="324" t="s">
        <v>30</v>
      </c>
      <c r="M91" s="135" t="s">
        <v>30</v>
      </c>
      <c r="N91" s="324" t="s">
        <v>30</v>
      </c>
      <c r="O91" s="219" t="s">
        <v>30</v>
      </c>
      <c r="P91" s="219" t="s">
        <v>30</v>
      </c>
      <c r="Q91" s="219" t="s">
        <v>30</v>
      </c>
      <c r="R91" s="219" t="s">
        <v>30</v>
      </c>
      <c r="S91" s="219" t="s">
        <v>30</v>
      </c>
      <c r="T91" s="219" t="s">
        <v>30</v>
      </c>
      <c r="U91" s="219" t="s">
        <v>30</v>
      </c>
      <c r="V91" s="219" t="s">
        <v>30</v>
      </c>
      <c r="W91" s="219" t="s">
        <v>30</v>
      </c>
      <c r="X91" s="291" t="s">
        <v>30</v>
      </c>
      <c r="Y91" s="383" t="s">
        <v>30</v>
      </c>
      <c r="Z91" s="275" t="s">
        <v>30</v>
      </c>
      <c r="AA91" s="219" t="s">
        <v>30</v>
      </c>
      <c r="AB91" s="219" t="s">
        <v>30</v>
      </c>
      <c r="AC91" s="219" t="s">
        <v>30</v>
      </c>
      <c r="AD91" s="219" t="s">
        <v>30</v>
      </c>
      <c r="AE91" s="219" t="s">
        <v>30</v>
      </c>
      <c r="AF91" s="219" t="s">
        <v>30</v>
      </c>
      <c r="AG91" s="219" t="s">
        <v>30</v>
      </c>
      <c r="AH91" s="219" t="s">
        <v>30</v>
      </c>
      <c r="AI91" s="219" t="s">
        <v>30</v>
      </c>
      <c r="AJ91" s="275" t="s">
        <v>30</v>
      </c>
      <c r="AK91" s="383" t="s">
        <v>30</v>
      </c>
      <c r="AL91" s="275" t="s">
        <v>30</v>
      </c>
      <c r="AM91" s="275" t="s">
        <v>30</v>
      </c>
      <c r="AN91" s="324" t="s">
        <v>30</v>
      </c>
      <c r="AO91" s="275"/>
      <c r="AP91" s="275"/>
      <c r="AQ91" s="275"/>
      <c r="AR91" s="275"/>
      <c r="AS91" s="275"/>
      <c r="AT91" s="275"/>
      <c r="AU91" s="275"/>
      <c r="AV91" s="275"/>
      <c r="AW91" s="137" t="s">
        <v>30</v>
      </c>
      <c r="AX91" s="134" t="s">
        <v>30</v>
      </c>
      <c r="AY91" s="29" t="s">
        <v>30</v>
      </c>
      <c r="AZ91" s="29" t="s">
        <v>30</v>
      </c>
      <c r="BA91" s="29" t="s">
        <v>30</v>
      </c>
      <c r="BB91" s="29" t="s">
        <v>30</v>
      </c>
      <c r="BC91" s="29" t="s">
        <v>30</v>
      </c>
      <c r="BD91" s="29" t="s">
        <v>30</v>
      </c>
      <c r="BE91" s="29" t="s">
        <v>30</v>
      </c>
      <c r="BF91" s="96" t="s">
        <v>30</v>
      </c>
      <c r="BG91" s="134" t="s">
        <v>30</v>
      </c>
      <c r="BH91" s="134" t="s">
        <v>30</v>
      </c>
      <c r="BI91" s="29" t="s">
        <v>30</v>
      </c>
      <c r="BJ91" s="29" t="s">
        <v>30</v>
      </c>
      <c r="BK91" s="29" t="s">
        <v>30</v>
      </c>
      <c r="BL91" s="29" t="s">
        <v>30</v>
      </c>
      <c r="BM91" s="29" t="s">
        <v>30</v>
      </c>
      <c r="BN91" s="415" t="s">
        <v>30</v>
      </c>
      <c r="BO91" s="433" t="s">
        <v>30</v>
      </c>
      <c r="BP91" s="415" t="s">
        <v>30</v>
      </c>
      <c r="BQ91" s="415" t="s">
        <v>30</v>
      </c>
      <c r="BR91" s="415" t="s">
        <v>30</v>
      </c>
      <c r="BS91" s="498" t="s">
        <v>30</v>
      </c>
      <c r="BT91" s="415" t="s">
        <v>30</v>
      </c>
      <c r="BU91" s="415" t="s">
        <v>30</v>
      </c>
      <c r="BV91" s="29"/>
      <c r="BW91" s="29"/>
      <c r="BX91" s="29"/>
      <c r="BY91" s="29"/>
      <c r="BZ91" s="415"/>
      <c r="CA91" s="433"/>
      <c r="CB91" s="415"/>
      <c r="CC91" s="415"/>
      <c r="CD91" s="96"/>
    </row>
    <row r="92" spans="1:82" x14ac:dyDescent="0.25">
      <c r="A92" s="273"/>
      <c r="B92" s="86" t="str">
        <f>$B$15</f>
        <v>Large C&amp;I [5]</v>
      </c>
      <c r="C92" s="136" t="s">
        <v>30</v>
      </c>
      <c r="D92" s="134" t="s">
        <v>30</v>
      </c>
      <c r="E92" s="134" t="s">
        <v>30</v>
      </c>
      <c r="F92" s="134" t="s">
        <v>30</v>
      </c>
      <c r="G92" s="134" t="s">
        <v>30</v>
      </c>
      <c r="H92" s="134" t="s">
        <v>30</v>
      </c>
      <c r="I92" s="134" t="s">
        <v>30</v>
      </c>
      <c r="J92" s="134" t="s">
        <v>30</v>
      </c>
      <c r="K92" s="134" t="s">
        <v>30</v>
      </c>
      <c r="L92" s="324" t="s">
        <v>30</v>
      </c>
      <c r="M92" s="135" t="s">
        <v>30</v>
      </c>
      <c r="N92" s="324" t="s">
        <v>30</v>
      </c>
      <c r="O92" s="219" t="s">
        <v>30</v>
      </c>
      <c r="P92" s="219" t="s">
        <v>30</v>
      </c>
      <c r="Q92" s="219" t="s">
        <v>30</v>
      </c>
      <c r="R92" s="219" t="s">
        <v>30</v>
      </c>
      <c r="S92" s="219" t="s">
        <v>30</v>
      </c>
      <c r="T92" s="219" t="s">
        <v>30</v>
      </c>
      <c r="U92" s="219" t="s">
        <v>30</v>
      </c>
      <c r="V92" s="219" t="s">
        <v>30</v>
      </c>
      <c r="W92" s="219" t="s">
        <v>30</v>
      </c>
      <c r="X92" s="291" t="s">
        <v>30</v>
      </c>
      <c r="Y92" s="383" t="s">
        <v>30</v>
      </c>
      <c r="Z92" s="275" t="s">
        <v>30</v>
      </c>
      <c r="AA92" s="219" t="s">
        <v>30</v>
      </c>
      <c r="AB92" s="219" t="s">
        <v>30</v>
      </c>
      <c r="AC92" s="219" t="s">
        <v>30</v>
      </c>
      <c r="AD92" s="219" t="s">
        <v>30</v>
      </c>
      <c r="AE92" s="219" t="s">
        <v>30</v>
      </c>
      <c r="AF92" s="219" t="s">
        <v>30</v>
      </c>
      <c r="AG92" s="219" t="s">
        <v>30</v>
      </c>
      <c r="AH92" s="219" t="s">
        <v>30</v>
      </c>
      <c r="AI92" s="219" t="s">
        <v>30</v>
      </c>
      <c r="AJ92" s="275" t="s">
        <v>30</v>
      </c>
      <c r="AK92" s="383" t="s">
        <v>30</v>
      </c>
      <c r="AL92" s="275" t="s">
        <v>30</v>
      </c>
      <c r="AM92" s="275" t="s">
        <v>30</v>
      </c>
      <c r="AN92" s="324" t="s">
        <v>30</v>
      </c>
      <c r="AO92" s="275"/>
      <c r="AP92" s="275"/>
      <c r="AQ92" s="275"/>
      <c r="AR92" s="275"/>
      <c r="AS92" s="275"/>
      <c r="AT92" s="275"/>
      <c r="AU92" s="275"/>
      <c r="AV92" s="275"/>
      <c r="AW92" s="137" t="s">
        <v>30</v>
      </c>
      <c r="AX92" s="134" t="s">
        <v>30</v>
      </c>
      <c r="AY92" s="29" t="s">
        <v>30</v>
      </c>
      <c r="AZ92" s="29" t="s">
        <v>30</v>
      </c>
      <c r="BA92" s="29" t="s">
        <v>30</v>
      </c>
      <c r="BB92" s="29" t="s">
        <v>30</v>
      </c>
      <c r="BC92" s="29" t="s">
        <v>30</v>
      </c>
      <c r="BD92" s="29" t="s">
        <v>30</v>
      </c>
      <c r="BE92" s="29" t="s">
        <v>30</v>
      </c>
      <c r="BF92" s="96" t="s">
        <v>30</v>
      </c>
      <c r="BG92" s="134" t="s">
        <v>30</v>
      </c>
      <c r="BH92" s="134" t="s">
        <v>30</v>
      </c>
      <c r="BI92" s="29" t="s">
        <v>30</v>
      </c>
      <c r="BJ92" s="29" t="s">
        <v>30</v>
      </c>
      <c r="BK92" s="29" t="s">
        <v>30</v>
      </c>
      <c r="BL92" s="29" t="s">
        <v>30</v>
      </c>
      <c r="BM92" s="29" t="s">
        <v>30</v>
      </c>
      <c r="BN92" s="415" t="s">
        <v>30</v>
      </c>
      <c r="BO92" s="433" t="s">
        <v>30</v>
      </c>
      <c r="BP92" s="415" t="s">
        <v>30</v>
      </c>
      <c r="BQ92" s="415" t="s">
        <v>30</v>
      </c>
      <c r="BR92" s="415" t="s">
        <v>30</v>
      </c>
      <c r="BS92" s="498" t="s">
        <v>30</v>
      </c>
      <c r="BT92" s="415" t="s">
        <v>30</v>
      </c>
      <c r="BU92" s="415" t="s">
        <v>30</v>
      </c>
      <c r="BV92" s="29"/>
      <c r="BW92" s="29"/>
      <c r="BX92" s="29"/>
      <c r="BY92" s="29"/>
      <c r="BZ92" s="415"/>
      <c r="CA92" s="433"/>
      <c r="CB92" s="415"/>
      <c r="CC92" s="415"/>
      <c r="CD92" s="96"/>
    </row>
    <row r="93" spans="1:82" x14ac:dyDescent="0.25">
      <c r="A93" s="273"/>
      <c r="B93" s="86" t="str">
        <f>$B$16</f>
        <v>Total</v>
      </c>
      <c r="C93" s="136" t="s">
        <v>30</v>
      </c>
      <c r="D93" s="134" t="s">
        <v>30</v>
      </c>
      <c r="E93" s="134" t="s">
        <v>30</v>
      </c>
      <c r="F93" s="134" t="s">
        <v>30</v>
      </c>
      <c r="G93" s="134" t="s">
        <v>30</v>
      </c>
      <c r="H93" s="134" t="s">
        <v>30</v>
      </c>
      <c r="I93" s="134" t="s">
        <v>30</v>
      </c>
      <c r="J93" s="134" t="s">
        <v>30</v>
      </c>
      <c r="K93" s="134" t="s">
        <v>30</v>
      </c>
      <c r="L93" s="324" t="s">
        <v>30</v>
      </c>
      <c r="M93" s="135" t="s">
        <v>30</v>
      </c>
      <c r="N93" s="324" t="s">
        <v>30</v>
      </c>
      <c r="O93" s="219" t="s">
        <v>30</v>
      </c>
      <c r="P93" s="219" t="s">
        <v>30</v>
      </c>
      <c r="Q93" s="219" t="s">
        <v>30</v>
      </c>
      <c r="R93" s="219" t="s">
        <v>30</v>
      </c>
      <c r="S93" s="219" t="s">
        <v>30</v>
      </c>
      <c r="T93" s="219" t="s">
        <v>30</v>
      </c>
      <c r="U93" s="219" t="s">
        <v>30</v>
      </c>
      <c r="V93" s="219" t="s">
        <v>30</v>
      </c>
      <c r="W93" s="219" t="s">
        <v>30</v>
      </c>
      <c r="X93" s="291" t="s">
        <v>30</v>
      </c>
      <c r="Y93" s="383" t="s">
        <v>30</v>
      </c>
      <c r="Z93" s="275" t="s">
        <v>30</v>
      </c>
      <c r="AA93" s="219" t="s">
        <v>30</v>
      </c>
      <c r="AB93" s="219" t="s">
        <v>30</v>
      </c>
      <c r="AC93" s="219" t="s">
        <v>30</v>
      </c>
      <c r="AD93" s="219" t="s">
        <v>30</v>
      </c>
      <c r="AE93" s="219" t="s">
        <v>30</v>
      </c>
      <c r="AF93" s="219" t="s">
        <v>30</v>
      </c>
      <c r="AG93" s="219" t="s">
        <v>30</v>
      </c>
      <c r="AH93" s="219" t="s">
        <v>30</v>
      </c>
      <c r="AI93" s="219" t="s">
        <v>30</v>
      </c>
      <c r="AJ93" s="275" t="s">
        <v>30</v>
      </c>
      <c r="AK93" s="383" t="s">
        <v>30</v>
      </c>
      <c r="AL93" s="275" t="s">
        <v>30</v>
      </c>
      <c r="AM93" s="275" t="s">
        <v>30</v>
      </c>
      <c r="AN93" s="324" t="s">
        <v>30</v>
      </c>
      <c r="AO93" s="275"/>
      <c r="AP93" s="275"/>
      <c r="AQ93" s="275"/>
      <c r="AR93" s="275"/>
      <c r="AS93" s="275"/>
      <c r="AT93" s="275"/>
      <c r="AU93" s="275"/>
      <c r="AV93" s="275"/>
      <c r="AW93" s="137" t="s">
        <v>30</v>
      </c>
      <c r="AX93" s="134" t="s">
        <v>30</v>
      </c>
      <c r="AY93" s="29" t="s">
        <v>30</v>
      </c>
      <c r="AZ93" s="29" t="s">
        <v>30</v>
      </c>
      <c r="BA93" s="29" t="s">
        <v>30</v>
      </c>
      <c r="BB93" s="29" t="s">
        <v>30</v>
      </c>
      <c r="BC93" s="29" t="s">
        <v>30</v>
      </c>
      <c r="BD93" s="29" t="s">
        <v>30</v>
      </c>
      <c r="BE93" s="29" t="s">
        <v>30</v>
      </c>
      <c r="BF93" s="96" t="s">
        <v>30</v>
      </c>
      <c r="BG93" s="134" t="s">
        <v>30</v>
      </c>
      <c r="BH93" s="134" t="s">
        <v>30</v>
      </c>
      <c r="BI93" s="29" t="s">
        <v>30</v>
      </c>
      <c r="BJ93" s="29" t="s">
        <v>30</v>
      </c>
      <c r="BK93" s="29" t="s">
        <v>30</v>
      </c>
      <c r="BL93" s="29" t="s">
        <v>30</v>
      </c>
      <c r="BM93" s="29" t="s">
        <v>30</v>
      </c>
      <c r="BN93" s="415" t="s">
        <v>30</v>
      </c>
      <c r="BO93" s="433" t="s">
        <v>30</v>
      </c>
      <c r="BP93" s="415" t="s">
        <v>30</v>
      </c>
      <c r="BQ93" s="415" t="s">
        <v>30</v>
      </c>
      <c r="BR93" s="415" t="s">
        <v>30</v>
      </c>
      <c r="BS93" s="498" t="s">
        <v>30</v>
      </c>
      <c r="BT93" s="415" t="s">
        <v>30</v>
      </c>
      <c r="BU93" s="415" t="s">
        <v>30</v>
      </c>
      <c r="BV93" s="29"/>
      <c r="BW93" s="29"/>
      <c r="BX93" s="29"/>
      <c r="BY93" s="29"/>
      <c r="BZ93" s="415"/>
      <c r="CA93" s="433"/>
      <c r="CB93" s="415"/>
      <c r="CC93" s="415"/>
      <c r="CD93" s="96"/>
    </row>
    <row r="94" spans="1:82" x14ac:dyDescent="0.25">
      <c r="A94" s="273">
        <f>+A87+1</f>
        <v>13</v>
      </c>
      <c r="B94" s="97" t="s">
        <v>28</v>
      </c>
      <c r="C94" s="138"/>
      <c r="D94" s="139"/>
      <c r="E94" s="139"/>
      <c r="F94" s="139"/>
      <c r="G94" s="139"/>
      <c r="H94" s="139"/>
      <c r="I94" s="139"/>
      <c r="J94" s="139"/>
      <c r="K94" s="139"/>
      <c r="L94" s="325"/>
      <c r="M94" s="135"/>
      <c r="N94" s="325"/>
      <c r="O94" s="219"/>
      <c r="P94" s="219"/>
      <c r="Q94" s="220"/>
      <c r="R94" s="220"/>
      <c r="S94" s="220"/>
      <c r="T94" s="220"/>
      <c r="U94" s="220"/>
      <c r="V94" s="220"/>
      <c r="W94" s="219"/>
      <c r="X94" s="291"/>
      <c r="Y94" s="382"/>
      <c r="Z94" s="141"/>
      <c r="AA94" s="219"/>
      <c r="AB94" s="219"/>
      <c r="AC94" s="219"/>
      <c r="AD94" s="219"/>
      <c r="AE94" s="219"/>
      <c r="AF94" s="219"/>
      <c r="AG94" s="219"/>
      <c r="AH94" s="219"/>
      <c r="AI94" s="219"/>
      <c r="AJ94" s="275"/>
      <c r="AK94" s="383"/>
      <c r="AL94" s="275"/>
      <c r="AM94" s="275"/>
      <c r="AN94" s="324"/>
      <c r="AO94" s="275"/>
      <c r="AP94" s="275"/>
      <c r="AQ94" s="275"/>
      <c r="AR94" s="275"/>
      <c r="AS94" s="275"/>
      <c r="AT94" s="275"/>
      <c r="AU94" s="275"/>
      <c r="AV94" s="275"/>
      <c r="AW94" s="140"/>
      <c r="AX94" s="141"/>
      <c r="AY94" s="24"/>
      <c r="AZ94" s="24"/>
      <c r="BA94" s="24"/>
      <c r="BB94" s="24"/>
      <c r="BC94" s="24"/>
      <c r="BD94" s="24"/>
      <c r="BE94" s="24"/>
      <c r="BF94" s="98"/>
      <c r="BG94" s="141"/>
      <c r="BH94" s="141"/>
      <c r="BI94" s="24"/>
      <c r="BJ94" s="24"/>
      <c r="BK94" s="24"/>
      <c r="BL94" s="24"/>
      <c r="BM94" s="24"/>
      <c r="BN94" s="416"/>
      <c r="BO94" s="416"/>
      <c r="BP94" s="441"/>
      <c r="BQ94" s="441"/>
      <c r="BR94" s="441"/>
      <c r="BS94" s="512"/>
      <c r="BT94" s="514"/>
      <c r="BU94" s="514"/>
      <c r="BV94" s="24"/>
      <c r="BW94" s="24"/>
      <c r="BX94" s="24"/>
      <c r="BY94" s="24"/>
      <c r="BZ94" s="416"/>
      <c r="CA94" s="416"/>
      <c r="CB94" s="441"/>
      <c r="CC94" s="441"/>
      <c r="CD94" s="518"/>
    </row>
    <row r="95" spans="1:82" x14ac:dyDescent="0.25">
      <c r="A95" s="273"/>
      <c r="B95" s="86" t="str">
        <f>$B$11</f>
        <v>Residential [1]</v>
      </c>
      <c r="C95" s="65">
        <f>IF(C88="n/a", C81,C81+C88)</f>
        <v>51520287.140000001</v>
      </c>
      <c r="D95" s="66">
        <f t="shared" ref="D95:N95" si="157">IF(D88="n/a", D81,D81+D88)</f>
        <v>32757777.579999998</v>
      </c>
      <c r="E95" s="66">
        <f t="shared" si="157"/>
        <v>21115009.800000001</v>
      </c>
      <c r="F95" s="66">
        <f t="shared" si="157"/>
        <v>11451333.68</v>
      </c>
      <c r="G95" s="66">
        <f t="shared" si="157"/>
        <v>8432572.0399999991</v>
      </c>
      <c r="H95" s="66">
        <f t="shared" si="157"/>
        <v>7518855.7000000002</v>
      </c>
      <c r="I95" s="66">
        <f t="shared" si="157"/>
        <v>8154353.6100000003</v>
      </c>
      <c r="J95" s="66">
        <f t="shared" si="157"/>
        <v>11226977.550000001</v>
      </c>
      <c r="K95" s="66">
        <f t="shared" si="157"/>
        <v>24325777.57</v>
      </c>
      <c r="L95" s="332">
        <f t="shared" si="157"/>
        <v>45040653.689999998</v>
      </c>
      <c r="M95" s="357">
        <f t="shared" si="157"/>
        <v>50252174.060000002</v>
      </c>
      <c r="N95" s="326">
        <f t="shared" si="157"/>
        <v>50746854.119999997</v>
      </c>
      <c r="O95" s="191">
        <f>IF(O88="n/a", O81,O81+O88)</f>
        <v>39158946.759999998</v>
      </c>
      <c r="P95" s="191">
        <f t="shared" ref="P95:W100" si="158">IF(P88="n/a", P81,P81+P88)</f>
        <v>33270807.379999999</v>
      </c>
      <c r="Q95" s="191">
        <f t="shared" si="158"/>
        <v>24651544.539999999</v>
      </c>
      <c r="R95" s="191">
        <f t="shared" si="158"/>
        <v>11099014.99</v>
      </c>
      <c r="S95" s="191">
        <f t="shared" si="158"/>
        <v>8338424.5099999998</v>
      </c>
      <c r="T95" s="191">
        <f t="shared" si="158"/>
        <v>7415162.9299999997</v>
      </c>
      <c r="U95" s="191">
        <f t="shared" si="158"/>
        <v>7993278.54</v>
      </c>
      <c r="V95" s="191">
        <f t="shared" si="158"/>
        <v>10649869.74</v>
      </c>
      <c r="W95" s="191">
        <f t="shared" si="158"/>
        <v>22699385.739999998</v>
      </c>
      <c r="X95" s="293">
        <f t="shared" ref="X95:AA100" si="159">IF(X88="n/a", X81,X81+X88)</f>
        <v>38466275.079999998</v>
      </c>
      <c r="Y95" s="223">
        <f t="shared" si="159"/>
        <v>57871748.359999999</v>
      </c>
      <c r="Z95" s="58">
        <f t="shared" si="159"/>
        <v>54914061.479999997</v>
      </c>
      <c r="AA95" s="191">
        <f t="shared" si="159"/>
        <v>48031906.960000001</v>
      </c>
      <c r="AB95" s="191">
        <f t="shared" ref="AB95:AC95" si="160">IF(AB88="n/a", AB81,AB81+AB88)</f>
        <v>32077330.170000002</v>
      </c>
      <c r="AC95" s="191">
        <f t="shared" si="160"/>
        <v>19268253.510000002</v>
      </c>
      <c r="AD95" s="191">
        <f t="shared" ref="AD95:AE95" si="161">IF(AD88="n/a", AD81,AD81+AD88)</f>
        <v>11586438.109999999</v>
      </c>
      <c r="AE95" s="191">
        <f t="shared" si="161"/>
        <v>8906499.3200000003</v>
      </c>
      <c r="AF95" s="191">
        <f t="shared" ref="AF95" si="162">IF(AF88="n/a", AF81,AF81+AF88)</f>
        <v>8502215.1199999992</v>
      </c>
      <c r="AG95" s="191">
        <v>8972660</v>
      </c>
      <c r="AH95" s="191">
        <v>11484910.300000001</v>
      </c>
      <c r="AI95" s="191">
        <v>27682541.620000001</v>
      </c>
      <c r="AJ95" s="223">
        <v>52662501.210000001</v>
      </c>
      <c r="AK95" s="583">
        <v>64826800.859999999</v>
      </c>
      <c r="AL95" s="223">
        <v>72620526.790000007</v>
      </c>
      <c r="AM95" s="223">
        <v>62377467.100000001</v>
      </c>
      <c r="AN95" s="223">
        <v>42834338.149999999</v>
      </c>
      <c r="AO95" s="223"/>
      <c r="AP95" s="223"/>
      <c r="AQ95" s="223"/>
      <c r="AR95" s="223"/>
      <c r="AS95" s="223"/>
      <c r="AT95" s="223"/>
      <c r="AU95" s="223"/>
      <c r="AV95" s="223"/>
      <c r="AW95" s="113">
        <f>O95-C95</f>
        <v>-12361340.380000003</v>
      </c>
      <c r="AX95" s="58">
        <f>P95-D95</f>
        <v>513029.80000000075</v>
      </c>
      <c r="AY95" s="58">
        <f>Q95-E95</f>
        <v>3536534.7399999984</v>
      </c>
      <c r="AZ95" s="58">
        <f>R95-F95</f>
        <v>-352318.68999999948</v>
      </c>
      <c r="BA95" s="58">
        <f>S95-G95</f>
        <v>-94147.529999999329</v>
      </c>
      <c r="BB95" s="58">
        <f>T95-H95</f>
        <v>-103692.77000000048</v>
      </c>
      <c r="BC95" s="58">
        <f>U95-I95</f>
        <v>-161075.0700000003</v>
      </c>
      <c r="BD95" s="58">
        <f>V95-J95</f>
        <v>-577107.81000000052</v>
      </c>
      <c r="BE95" s="58">
        <f>W95-K95</f>
        <v>-1626391.8300000019</v>
      </c>
      <c r="BF95" s="94">
        <f>X95-L95</f>
        <v>-6574378.6099999994</v>
      </c>
      <c r="BG95" s="58">
        <f>Y95-M95</f>
        <v>7619574.299999997</v>
      </c>
      <c r="BH95" s="58">
        <f>Z95-N95</f>
        <v>4167207.3599999994</v>
      </c>
      <c r="BI95" s="58">
        <f>AA95-O95</f>
        <v>8872960.200000003</v>
      </c>
      <c r="BJ95" s="58">
        <f>AB95-P95</f>
        <v>-1193477.2099999972</v>
      </c>
      <c r="BK95" s="58">
        <f>AC95-Q95</f>
        <v>-5383291.0299999975</v>
      </c>
      <c r="BL95" s="58">
        <f>AD95-R95</f>
        <v>487423.11999999918</v>
      </c>
      <c r="BM95" s="58">
        <f>AE95-S95</f>
        <v>568074.81000000052</v>
      </c>
      <c r="BN95" s="74">
        <f>AF95-T95</f>
        <v>1087052.1899999995</v>
      </c>
      <c r="BO95" s="418">
        <f>AG95-U95</f>
        <v>979381.46</v>
      </c>
      <c r="BP95" s="74">
        <f>AH95-V95</f>
        <v>835040.56000000052</v>
      </c>
      <c r="BQ95" s="74">
        <f>AI95-W95</f>
        <v>4983155.8800000027</v>
      </c>
      <c r="BR95" s="74">
        <f>AJ95-X95</f>
        <v>14196226.130000003</v>
      </c>
      <c r="BS95" s="120">
        <f>AK95-Y95</f>
        <v>6955052.5</v>
      </c>
      <c r="BT95" s="74">
        <f>AL95-Z95</f>
        <v>17706465.31000001</v>
      </c>
      <c r="BU95" s="74">
        <f>AM95-AA95</f>
        <v>14345560.140000001</v>
      </c>
      <c r="BV95" s="58"/>
      <c r="BW95" s="58"/>
      <c r="BX95" s="58"/>
      <c r="BY95" s="58"/>
      <c r="BZ95" s="74"/>
      <c r="CA95" s="418"/>
      <c r="CB95" s="74"/>
      <c r="CC95" s="74"/>
      <c r="CD95" s="94"/>
    </row>
    <row r="96" spans="1:82" x14ac:dyDescent="0.25">
      <c r="A96" s="273"/>
      <c r="B96" s="86" t="str">
        <f>$B$12</f>
        <v>Low Income Residential [2]</v>
      </c>
      <c r="C96" s="65">
        <f t="shared" ref="C96:O100" si="163">IF(C89="n/a", C82,C82+C89)</f>
        <v>6560695.3499999996</v>
      </c>
      <c r="D96" s="66">
        <f t="shared" si="163"/>
        <v>4148788.41</v>
      </c>
      <c r="E96" s="66">
        <f t="shared" si="163"/>
        <v>3005372.2</v>
      </c>
      <c r="F96" s="66">
        <f t="shared" si="163"/>
        <v>1764842.61</v>
      </c>
      <c r="G96" s="66">
        <f t="shared" si="163"/>
        <v>1081568.18</v>
      </c>
      <c r="H96" s="66">
        <f t="shared" si="163"/>
        <v>968966.43</v>
      </c>
      <c r="I96" s="66">
        <f t="shared" si="163"/>
        <v>954941.41</v>
      </c>
      <c r="J96" s="66">
        <f t="shared" si="163"/>
        <v>1285463.08</v>
      </c>
      <c r="K96" s="66">
        <f t="shared" si="163"/>
        <v>2841274.85</v>
      </c>
      <c r="L96" s="332">
        <f t="shared" si="163"/>
        <v>5064209.62</v>
      </c>
      <c r="M96" s="357">
        <f t="shared" si="163"/>
        <v>5867187.46</v>
      </c>
      <c r="N96" s="326">
        <f t="shared" si="163"/>
        <v>6126647.3399999999</v>
      </c>
      <c r="O96" s="191">
        <f t="shared" si="163"/>
        <v>4941773.5599999996</v>
      </c>
      <c r="P96" s="191">
        <f t="shared" si="158"/>
        <v>3861387.46</v>
      </c>
      <c r="Q96" s="191">
        <f t="shared" si="158"/>
        <v>3026969.04</v>
      </c>
      <c r="R96" s="191">
        <f t="shared" si="158"/>
        <v>1429265.04</v>
      </c>
      <c r="S96" s="191">
        <f t="shared" si="158"/>
        <v>1097679.29</v>
      </c>
      <c r="T96" s="191">
        <f t="shared" si="158"/>
        <v>950283.53</v>
      </c>
      <c r="U96" s="191">
        <f t="shared" si="158"/>
        <v>996372.49</v>
      </c>
      <c r="V96" s="191">
        <f t="shared" si="158"/>
        <v>1358169.22</v>
      </c>
      <c r="W96" s="191">
        <f t="shared" si="158"/>
        <v>2853753.93</v>
      </c>
      <c r="X96" s="293">
        <f t="shared" ref="X96" si="164">IF(X89="n/a", X82,X82+X89)</f>
        <v>4947414.7</v>
      </c>
      <c r="Y96" s="223">
        <f t="shared" si="159"/>
        <v>7414288.6399999997</v>
      </c>
      <c r="Z96" s="58">
        <f t="shared" si="159"/>
        <v>7234475.7999999998</v>
      </c>
      <c r="AA96" s="191">
        <f t="shared" si="159"/>
        <v>6537240.7999999998</v>
      </c>
      <c r="AB96" s="191">
        <f t="shared" ref="AB96:AC96" si="165">IF(AB89="n/a", AB82,AB82+AB89)</f>
        <v>4181219.28</v>
      </c>
      <c r="AC96" s="191">
        <f t="shared" si="165"/>
        <v>2811535.73</v>
      </c>
      <c r="AD96" s="191">
        <f t="shared" ref="AD96:AE96" si="166">IF(AD89="n/a", AD82,AD82+AD89)</f>
        <v>1748929.33</v>
      </c>
      <c r="AE96" s="191">
        <f t="shared" si="166"/>
        <v>1500377.56</v>
      </c>
      <c r="AF96" s="191">
        <f t="shared" ref="AF96" si="167">IF(AF89="n/a", AF82,AF82+AF89)</f>
        <v>1195317.44</v>
      </c>
      <c r="AG96" s="191">
        <v>1243344.3600000001</v>
      </c>
      <c r="AH96" s="191">
        <v>1583258</v>
      </c>
      <c r="AI96" s="191">
        <v>3780742.45</v>
      </c>
      <c r="AJ96" s="223">
        <v>15457603.09</v>
      </c>
      <c r="AK96" s="583">
        <v>9248345.25</v>
      </c>
      <c r="AL96" s="223">
        <v>10727083.449999999</v>
      </c>
      <c r="AM96" s="223">
        <v>8897046.9700000007</v>
      </c>
      <c r="AN96" s="223">
        <v>6303809.9800000004</v>
      </c>
      <c r="AO96" s="223"/>
      <c r="AP96" s="223"/>
      <c r="AQ96" s="223"/>
      <c r="AR96" s="223"/>
      <c r="AS96" s="223"/>
      <c r="AT96" s="223"/>
      <c r="AU96" s="223"/>
      <c r="AV96" s="223"/>
      <c r="AW96" s="113">
        <f>O96-C96</f>
        <v>-1618921.79</v>
      </c>
      <c r="AX96" s="58">
        <f>P96-D96</f>
        <v>-287400.95000000019</v>
      </c>
      <c r="AY96" s="58">
        <f>Q96-E96</f>
        <v>21596.839999999851</v>
      </c>
      <c r="AZ96" s="58">
        <f>R96-F96</f>
        <v>-335577.57000000007</v>
      </c>
      <c r="BA96" s="58">
        <f>S96-G96</f>
        <v>16111.110000000102</v>
      </c>
      <c r="BB96" s="58">
        <f>T96-H96</f>
        <v>-18682.900000000023</v>
      </c>
      <c r="BC96" s="58">
        <f>U96-I96</f>
        <v>41431.079999999958</v>
      </c>
      <c r="BD96" s="58">
        <f>V96-J96</f>
        <v>72706.139999999898</v>
      </c>
      <c r="BE96" s="58">
        <f>W96-K96</f>
        <v>12479.080000000075</v>
      </c>
      <c r="BF96" s="94">
        <f>X96-L96</f>
        <v>-116794.91999999993</v>
      </c>
      <c r="BG96" s="58">
        <f>Y96-M96</f>
        <v>1547101.1799999997</v>
      </c>
      <c r="BH96" s="58">
        <f>Z96-N96</f>
        <v>1107828.46</v>
      </c>
      <c r="BI96" s="58">
        <f>AA96-O96</f>
        <v>1595467.2400000002</v>
      </c>
      <c r="BJ96" s="58">
        <f>AB96-P96</f>
        <v>319831.81999999983</v>
      </c>
      <c r="BK96" s="58">
        <f>AC96-Q96</f>
        <v>-215433.31000000006</v>
      </c>
      <c r="BL96" s="58">
        <f>AD96-R96</f>
        <v>319664.29000000004</v>
      </c>
      <c r="BM96" s="58">
        <f>AE96-S96</f>
        <v>402698.27</v>
      </c>
      <c r="BN96" s="74">
        <f>AF96-T96</f>
        <v>245033.90999999992</v>
      </c>
      <c r="BO96" s="418">
        <f>AG96-U96</f>
        <v>246971.87000000011</v>
      </c>
      <c r="BP96" s="74">
        <f>AH96-V96</f>
        <v>225088.78000000003</v>
      </c>
      <c r="BQ96" s="74">
        <f>AI96-W96</f>
        <v>926988.52</v>
      </c>
      <c r="BR96" s="74">
        <f>AJ96-X96</f>
        <v>10510188.390000001</v>
      </c>
      <c r="BS96" s="120">
        <f>AK96-Y96</f>
        <v>1834056.6100000003</v>
      </c>
      <c r="BT96" s="74">
        <f>AL96-Z96</f>
        <v>3492607.6499999994</v>
      </c>
      <c r="BU96" s="74">
        <f>AM96-AA96</f>
        <v>2359806.1700000009</v>
      </c>
      <c r="BV96" s="58"/>
      <c r="BW96" s="58"/>
      <c r="BX96" s="58"/>
      <c r="BY96" s="58"/>
      <c r="BZ96" s="74"/>
      <c r="CA96" s="418"/>
      <c r="CB96" s="74"/>
      <c r="CC96" s="74"/>
      <c r="CD96" s="94"/>
    </row>
    <row r="97" spans="1:82" x14ac:dyDescent="0.25">
      <c r="A97" s="273"/>
      <c r="B97" s="86" t="str">
        <f>$B$13</f>
        <v>Small C&amp;I [3]</v>
      </c>
      <c r="C97" s="65">
        <f t="shared" si="163"/>
        <v>7715647.4900000002</v>
      </c>
      <c r="D97" s="66">
        <f t="shared" si="163"/>
        <v>4597306.25</v>
      </c>
      <c r="E97" s="66">
        <f t="shared" si="163"/>
        <v>2523250.02</v>
      </c>
      <c r="F97" s="66">
        <f t="shared" si="163"/>
        <v>1300518.48</v>
      </c>
      <c r="G97" s="66">
        <f t="shared" si="163"/>
        <v>979847.65</v>
      </c>
      <c r="H97" s="66">
        <f t="shared" si="163"/>
        <v>913709.08000000007</v>
      </c>
      <c r="I97" s="66">
        <f t="shared" si="163"/>
        <v>961868.64999999991</v>
      </c>
      <c r="J97" s="66">
        <f t="shared" si="163"/>
        <v>1271723.3599999999</v>
      </c>
      <c r="K97" s="66">
        <f t="shared" si="163"/>
        <v>2850415.4899999998</v>
      </c>
      <c r="L97" s="332">
        <f t="shared" si="163"/>
        <v>6144795.9399999995</v>
      </c>
      <c r="M97" s="357">
        <f t="shared" si="163"/>
        <v>7155611.1200000001</v>
      </c>
      <c r="N97" s="326">
        <f t="shared" si="163"/>
        <v>7251721.6699999999</v>
      </c>
      <c r="O97" s="191">
        <f t="shared" si="163"/>
        <v>5377295.0099999998</v>
      </c>
      <c r="P97" s="191">
        <f t="shared" si="158"/>
        <v>4119181</v>
      </c>
      <c r="Q97" s="191">
        <f t="shared" si="158"/>
        <v>2731680.72</v>
      </c>
      <c r="R97" s="191">
        <f t="shared" si="158"/>
        <v>1138505.8900000001</v>
      </c>
      <c r="S97" s="191">
        <f t="shared" si="158"/>
        <v>886206.72</v>
      </c>
      <c r="T97" s="191">
        <f t="shared" si="158"/>
        <v>840595.17</v>
      </c>
      <c r="U97" s="191">
        <f t="shared" si="158"/>
        <v>885245.79</v>
      </c>
      <c r="V97" s="191">
        <f t="shared" si="158"/>
        <v>1124808.83</v>
      </c>
      <c r="W97" s="191">
        <f t="shared" si="158"/>
        <v>2682377.1599999997</v>
      </c>
      <c r="X97" s="293">
        <f t="shared" ref="X97" si="168">IF(X90="n/a", X83,X83+X90)</f>
        <v>5481746.29</v>
      </c>
      <c r="Y97" s="223">
        <f t="shared" si="159"/>
        <v>7968155.5200000005</v>
      </c>
      <c r="Z97" s="58">
        <f t="shared" si="159"/>
        <v>8703579.629999999</v>
      </c>
      <c r="AA97" s="191">
        <f t="shared" si="159"/>
        <v>7365795.25</v>
      </c>
      <c r="AB97" s="191">
        <f t="shared" ref="AB97:AC97" si="169">IF(AB90="n/a", AB83,AB83+AB90)</f>
        <v>4159564.68</v>
      </c>
      <c r="AC97" s="191">
        <f t="shared" si="169"/>
        <v>2399366.25</v>
      </c>
      <c r="AD97" s="191">
        <f t="shared" ref="AD97:AE97" si="170">IF(AD90="n/a", AD83,AD83+AD90)</f>
        <v>1341934.3499999999</v>
      </c>
      <c r="AE97" s="191">
        <f t="shared" si="170"/>
        <v>1060782.1000000001</v>
      </c>
      <c r="AF97" s="191">
        <f t="shared" ref="AF97" si="171">IF(AF90="n/a", AF83,AF83+AF90)</f>
        <v>1024295.8</v>
      </c>
      <c r="AG97" s="191">
        <v>1064136.1399999999</v>
      </c>
      <c r="AH97" s="191">
        <v>1354536.62</v>
      </c>
      <c r="AI97" s="191">
        <v>3300357.05</v>
      </c>
      <c r="AJ97" s="223">
        <v>5291375.51</v>
      </c>
      <c r="AK97" s="583">
        <v>9711741.9199999999</v>
      </c>
      <c r="AL97" s="223">
        <v>12361953.530000001</v>
      </c>
      <c r="AM97" s="223">
        <v>9524085.4499999993</v>
      </c>
      <c r="AN97" s="223">
        <v>5709237.96</v>
      </c>
      <c r="AO97" s="223"/>
      <c r="AP97" s="223"/>
      <c r="AQ97" s="223"/>
      <c r="AR97" s="223"/>
      <c r="AS97" s="223"/>
      <c r="AT97" s="223"/>
      <c r="AU97" s="223"/>
      <c r="AV97" s="223"/>
      <c r="AW97" s="113">
        <f>O97-C97</f>
        <v>-2338352.4800000004</v>
      </c>
      <c r="AX97" s="58">
        <f>P97-D97</f>
        <v>-478125.25</v>
      </c>
      <c r="AY97" s="58">
        <f>Q97-E97</f>
        <v>208430.70000000019</v>
      </c>
      <c r="AZ97" s="58">
        <f>R97-F97</f>
        <v>-162012.58999999985</v>
      </c>
      <c r="BA97" s="58">
        <f>S97-G97</f>
        <v>-93640.930000000051</v>
      </c>
      <c r="BB97" s="58">
        <f>T97-H97</f>
        <v>-73113.910000000033</v>
      </c>
      <c r="BC97" s="58">
        <f>U97-I97</f>
        <v>-76622.85999999987</v>
      </c>
      <c r="BD97" s="58">
        <f>V97-J97</f>
        <v>-146914.5299999998</v>
      </c>
      <c r="BE97" s="58">
        <f>W97-K97</f>
        <v>-168038.33000000007</v>
      </c>
      <c r="BF97" s="94">
        <f>X97-L97</f>
        <v>-663049.64999999944</v>
      </c>
      <c r="BG97" s="58">
        <f>Y97-M97</f>
        <v>812544.40000000037</v>
      </c>
      <c r="BH97" s="58">
        <f>Z97-N97</f>
        <v>1451857.959999999</v>
      </c>
      <c r="BI97" s="58">
        <f>AA97-O97</f>
        <v>1988500.2400000002</v>
      </c>
      <c r="BJ97" s="58">
        <f>AB97-P97</f>
        <v>40383.680000000168</v>
      </c>
      <c r="BK97" s="58">
        <f>AC97-Q97</f>
        <v>-332314.4700000002</v>
      </c>
      <c r="BL97" s="58">
        <f>AD97-R97</f>
        <v>203428.45999999973</v>
      </c>
      <c r="BM97" s="58">
        <f>AE97-S97</f>
        <v>174575.38000000012</v>
      </c>
      <c r="BN97" s="74">
        <f>AF97-T97</f>
        <v>183700.63</v>
      </c>
      <c r="BO97" s="418">
        <f>AG97-U97</f>
        <v>178890.34999999986</v>
      </c>
      <c r="BP97" s="74">
        <f>AH97-V97</f>
        <v>229727.79000000004</v>
      </c>
      <c r="BQ97" s="74">
        <f>AI97-W97</f>
        <v>617979.89000000013</v>
      </c>
      <c r="BR97" s="74">
        <f>AJ97-X97</f>
        <v>-190370.78000000026</v>
      </c>
      <c r="BS97" s="120">
        <f>AK97-Y97</f>
        <v>1743586.3999999994</v>
      </c>
      <c r="BT97" s="74">
        <f>AL97-Z97</f>
        <v>3658373.9000000022</v>
      </c>
      <c r="BU97" s="74">
        <f>AM97-AA97</f>
        <v>2158290.1999999993</v>
      </c>
      <c r="BV97" s="58"/>
      <c r="BW97" s="58"/>
      <c r="BX97" s="58"/>
      <c r="BY97" s="58"/>
      <c r="BZ97" s="74"/>
      <c r="CA97" s="418"/>
      <c r="CB97" s="74"/>
      <c r="CC97" s="74"/>
      <c r="CD97" s="94"/>
    </row>
    <row r="98" spans="1:82" x14ac:dyDescent="0.25">
      <c r="A98" s="273"/>
      <c r="B98" s="86" t="str">
        <f>$B$14</f>
        <v>Medium C&amp;I [4]</v>
      </c>
      <c r="C98" s="65">
        <f t="shared" si="163"/>
        <v>10803327.15</v>
      </c>
      <c r="D98" s="66">
        <f t="shared" si="163"/>
        <v>6923117.1200000001</v>
      </c>
      <c r="E98" s="66">
        <f t="shared" si="163"/>
        <v>4310939.66</v>
      </c>
      <c r="F98" s="66">
        <f t="shared" si="163"/>
        <v>2386999.7599999998</v>
      </c>
      <c r="G98" s="66">
        <f t="shared" si="163"/>
        <v>1737136.8900000001</v>
      </c>
      <c r="H98" s="66">
        <f t="shared" si="163"/>
        <v>1596991.71</v>
      </c>
      <c r="I98" s="66">
        <f t="shared" si="163"/>
        <v>1708511.9</v>
      </c>
      <c r="J98" s="66">
        <f t="shared" si="163"/>
        <v>2231477.8200000003</v>
      </c>
      <c r="K98" s="66">
        <f t="shared" si="163"/>
        <v>4640643.4799999995</v>
      </c>
      <c r="L98" s="332">
        <f t="shared" si="163"/>
        <v>8869193.2200000007</v>
      </c>
      <c r="M98" s="357">
        <f t="shared" si="163"/>
        <v>10198115.959999999</v>
      </c>
      <c r="N98" s="326">
        <f t="shared" si="163"/>
        <v>10288749.379999999</v>
      </c>
      <c r="O98" s="191">
        <f t="shared" si="163"/>
        <v>8031369.5099999998</v>
      </c>
      <c r="P98" s="191">
        <f t="shared" si="158"/>
        <v>6034123.1200000001</v>
      </c>
      <c r="Q98" s="191">
        <f t="shared" si="158"/>
        <v>4216245.16</v>
      </c>
      <c r="R98" s="191">
        <f t="shared" si="158"/>
        <v>1890430.46</v>
      </c>
      <c r="S98" s="191">
        <f t="shared" si="158"/>
        <v>1484690.02</v>
      </c>
      <c r="T98" s="191">
        <f t="shared" si="158"/>
        <v>1415883.54</v>
      </c>
      <c r="U98" s="191">
        <f t="shared" si="158"/>
        <v>1487116.28</v>
      </c>
      <c r="V98" s="191">
        <f t="shared" si="158"/>
        <v>1973316.7</v>
      </c>
      <c r="W98" s="191">
        <f t="shared" si="158"/>
        <v>4217248.2700000005</v>
      </c>
      <c r="X98" s="293">
        <f t="shared" ref="X98" si="172">IF(X91="n/a", X84,X84+X91)</f>
        <v>7541193.8300000001</v>
      </c>
      <c r="Y98" s="223">
        <f t="shared" si="159"/>
        <v>11135702.4</v>
      </c>
      <c r="Z98" s="58">
        <f t="shared" si="159"/>
        <v>10798504.200000001</v>
      </c>
      <c r="AA98" s="191">
        <f t="shared" si="159"/>
        <v>9703986.6099999994</v>
      </c>
      <c r="AB98" s="191">
        <f t="shared" ref="AB98:AC98" si="173">IF(AB91="n/a", AB84,AB84+AB91)</f>
        <v>6261208.9400000004</v>
      </c>
      <c r="AC98" s="191">
        <f t="shared" si="173"/>
        <v>3860870.81</v>
      </c>
      <c r="AD98" s="191">
        <f t="shared" ref="AD98:AE98" si="174">IF(AD91="n/a", AD84,AD84+AD91)</f>
        <v>2252407.35</v>
      </c>
      <c r="AE98" s="191">
        <f t="shared" si="174"/>
        <v>1852485.01</v>
      </c>
      <c r="AF98" s="191">
        <f t="shared" ref="AF98" si="175">IF(AF91="n/a", AF84,AF84+AF91)</f>
        <v>1783335.87</v>
      </c>
      <c r="AG98" s="191">
        <v>1872801.93</v>
      </c>
      <c r="AH98" s="191">
        <v>2483294.3400000003</v>
      </c>
      <c r="AI98" s="191">
        <v>5368419.07</v>
      </c>
      <c r="AJ98" s="223">
        <v>10811970.290000001</v>
      </c>
      <c r="AK98" s="583">
        <v>12568181.51</v>
      </c>
      <c r="AL98" s="223">
        <v>15064120.699999999</v>
      </c>
      <c r="AM98" s="223">
        <v>12658425.18</v>
      </c>
      <c r="AN98" s="223">
        <v>10708050.650000002</v>
      </c>
      <c r="AO98" s="223"/>
      <c r="AP98" s="223"/>
      <c r="AQ98" s="223"/>
      <c r="AR98" s="223"/>
      <c r="AS98" s="223"/>
      <c r="AT98" s="223"/>
      <c r="AU98" s="223"/>
      <c r="AV98" s="223"/>
      <c r="AW98" s="113">
        <f>O98-C98</f>
        <v>-2771957.6400000006</v>
      </c>
      <c r="AX98" s="58">
        <f>P98-D98</f>
        <v>-888994</v>
      </c>
      <c r="AY98" s="58">
        <f>Q98-E98</f>
        <v>-94694.5</v>
      </c>
      <c r="AZ98" s="58">
        <f>R98-F98</f>
        <v>-496569.29999999981</v>
      </c>
      <c r="BA98" s="58">
        <f>S98-G98</f>
        <v>-252446.87000000011</v>
      </c>
      <c r="BB98" s="58">
        <f>T98-H98</f>
        <v>-181108.16999999993</v>
      </c>
      <c r="BC98" s="58">
        <f>U98-I98</f>
        <v>-221395.61999999988</v>
      </c>
      <c r="BD98" s="58">
        <f>V98-J98</f>
        <v>-258161.12000000034</v>
      </c>
      <c r="BE98" s="58">
        <f>W98-K98</f>
        <v>-423395.20999999903</v>
      </c>
      <c r="BF98" s="94">
        <f>X98-L98</f>
        <v>-1327999.3900000006</v>
      </c>
      <c r="BG98" s="58">
        <f>Y98-M98</f>
        <v>937586.44000000134</v>
      </c>
      <c r="BH98" s="58">
        <f>Z98-N98</f>
        <v>509754.82000000216</v>
      </c>
      <c r="BI98" s="58">
        <f>AA98-O98</f>
        <v>1672617.0999999996</v>
      </c>
      <c r="BJ98" s="58">
        <f>AB98-P98</f>
        <v>227085.8200000003</v>
      </c>
      <c r="BK98" s="58">
        <f>AC98-Q98</f>
        <v>-355374.35000000009</v>
      </c>
      <c r="BL98" s="58">
        <f>AD98-R98</f>
        <v>361976.89000000013</v>
      </c>
      <c r="BM98" s="58">
        <f>AE98-S98</f>
        <v>367794.99</v>
      </c>
      <c r="BN98" s="74">
        <f>AF98-T98</f>
        <v>367452.33000000007</v>
      </c>
      <c r="BO98" s="418">
        <f>AG98-U98</f>
        <v>385685.64999999991</v>
      </c>
      <c r="BP98" s="74">
        <f>AH98-V98</f>
        <v>509977.64000000036</v>
      </c>
      <c r="BQ98" s="74">
        <f>AI98-W98</f>
        <v>1151170.7999999998</v>
      </c>
      <c r="BR98" s="74">
        <f>AJ98-X98</f>
        <v>3270776.4600000009</v>
      </c>
      <c r="BS98" s="120">
        <f>AK98-Y98</f>
        <v>1432479.1099999994</v>
      </c>
      <c r="BT98" s="74">
        <f>AL98-Z98</f>
        <v>4265616.4999999981</v>
      </c>
      <c r="BU98" s="74">
        <f>AM98-AA98</f>
        <v>2954438.5700000003</v>
      </c>
      <c r="BV98" s="58"/>
      <c r="BW98" s="58"/>
      <c r="BX98" s="58"/>
      <c r="BY98" s="58"/>
      <c r="BZ98" s="74"/>
      <c r="CA98" s="418"/>
      <c r="CB98" s="74"/>
      <c r="CC98" s="74"/>
      <c r="CD98" s="94"/>
    </row>
    <row r="99" spans="1:82" ht="17.25" x14ac:dyDescent="0.4">
      <c r="A99" s="273"/>
      <c r="B99" s="86" t="str">
        <f>$B$15</f>
        <v>Large C&amp;I [5]</v>
      </c>
      <c r="C99" s="81">
        <f t="shared" si="163"/>
        <v>8508765.6799999997</v>
      </c>
      <c r="D99" s="68">
        <f t="shared" si="163"/>
        <v>6582117.5800000001</v>
      </c>
      <c r="E99" s="68">
        <f t="shared" si="163"/>
        <v>5415658.5899999999</v>
      </c>
      <c r="F99" s="68">
        <f t="shared" si="163"/>
        <v>3007161.56</v>
      </c>
      <c r="G99" s="68">
        <f t="shared" si="163"/>
        <v>2373973.44</v>
      </c>
      <c r="H99" s="68">
        <f t="shared" si="163"/>
        <v>2469556.86</v>
      </c>
      <c r="I99" s="68">
        <f t="shared" si="163"/>
        <v>2462262.5299999998</v>
      </c>
      <c r="J99" s="68">
        <f t="shared" si="163"/>
        <v>2638141.4800000004</v>
      </c>
      <c r="K99" s="68">
        <f t="shared" si="163"/>
        <v>4738478.42</v>
      </c>
      <c r="L99" s="346">
        <f t="shared" si="163"/>
        <v>8156364.29</v>
      </c>
      <c r="M99" s="358">
        <f t="shared" si="163"/>
        <v>8514975</v>
      </c>
      <c r="N99" s="327">
        <f t="shared" si="163"/>
        <v>8630106.4900000002</v>
      </c>
      <c r="O99" s="221">
        <f t="shared" si="163"/>
        <v>7253344.7799999993</v>
      </c>
      <c r="P99" s="221">
        <f t="shared" si="158"/>
        <v>6818754.75</v>
      </c>
      <c r="Q99" s="221">
        <f t="shared" si="158"/>
        <v>4983024.24</v>
      </c>
      <c r="R99" s="221">
        <f t="shared" si="158"/>
        <v>2690825.4899999998</v>
      </c>
      <c r="S99" s="221">
        <f t="shared" si="158"/>
        <v>2256744.09</v>
      </c>
      <c r="T99" s="221">
        <f t="shared" si="158"/>
        <v>2204569.33</v>
      </c>
      <c r="U99" s="221">
        <f t="shared" si="158"/>
        <v>2347920.5500000003</v>
      </c>
      <c r="V99" s="221">
        <f t="shared" si="158"/>
        <v>2842217.8899999997</v>
      </c>
      <c r="W99" s="221">
        <f t="shared" si="158"/>
        <v>4172317.38</v>
      </c>
      <c r="X99" s="294">
        <f t="shared" ref="X99" si="176">IF(X92="n/a", X85,X85+X92)</f>
        <v>7690294.9299999997</v>
      </c>
      <c r="Y99" s="396">
        <f t="shared" si="159"/>
        <v>8861607.459999999</v>
      </c>
      <c r="Z99" s="59">
        <f t="shared" si="159"/>
        <v>8987200.9700000007</v>
      </c>
      <c r="AA99" s="221">
        <f t="shared" si="159"/>
        <v>8189638.54</v>
      </c>
      <c r="AB99" s="221">
        <f t="shared" ref="AB99:AC99" si="177">IF(AB92="n/a", AB85,AB85+AB92)</f>
        <v>7039153.7599999998</v>
      </c>
      <c r="AC99" s="221">
        <f t="shared" si="177"/>
        <v>5092842.1999999993</v>
      </c>
      <c r="AD99" s="221">
        <f t="shared" ref="AD99:AE99" si="178">IF(AD92="n/a", AD85,AD85+AD92)</f>
        <v>3080887.3000000003</v>
      </c>
      <c r="AE99" s="221">
        <f t="shared" si="178"/>
        <v>2687025.8400000003</v>
      </c>
      <c r="AF99" s="221">
        <f t="shared" ref="AF99" si="179">IF(AF92="n/a", AF85,AF85+AF92)</f>
        <v>2754852.04</v>
      </c>
      <c r="AG99" s="221">
        <v>3555291.35</v>
      </c>
      <c r="AH99" s="221">
        <v>3214238.8899999997</v>
      </c>
      <c r="AI99" s="221">
        <v>4344912.53</v>
      </c>
      <c r="AJ99" s="396">
        <v>17332266.710000001</v>
      </c>
      <c r="AK99" s="584">
        <v>10384976.75</v>
      </c>
      <c r="AL99" s="396">
        <v>9917093.0500000007</v>
      </c>
      <c r="AM99" s="396">
        <v>11562520.029999999</v>
      </c>
      <c r="AN99" s="396">
        <v>6106803.79</v>
      </c>
      <c r="AO99" s="396"/>
      <c r="AP99" s="396"/>
      <c r="AQ99" s="396"/>
      <c r="AR99" s="396"/>
      <c r="AS99" s="396"/>
      <c r="AT99" s="396"/>
      <c r="AU99" s="396"/>
      <c r="AV99" s="396"/>
      <c r="AW99" s="114">
        <f>O99-C99</f>
        <v>-1255420.9000000004</v>
      </c>
      <c r="AX99" s="59">
        <f>P99-D99</f>
        <v>236637.16999999993</v>
      </c>
      <c r="AY99" s="59">
        <f>Q99-E99</f>
        <v>-432634.34999999963</v>
      </c>
      <c r="AZ99" s="59">
        <f>R99-F99</f>
        <v>-316336.0700000003</v>
      </c>
      <c r="BA99" s="59">
        <f>S99-G99</f>
        <v>-117229.35000000009</v>
      </c>
      <c r="BB99" s="59">
        <f>T99-H99</f>
        <v>-264987.5299999998</v>
      </c>
      <c r="BC99" s="59">
        <f>U99-I99</f>
        <v>-114341.97999999952</v>
      </c>
      <c r="BD99" s="59">
        <f>V99-J99</f>
        <v>204076.40999999922</v>
      </c>
      <c r="BE99" s="59">
        <f>W99-K99</f>
        <v>-566161.04</v>
      </c>
      <c r="BF99" s="95">
        <f>X99-L99</f>
        <v>-466069.36000000034</v>
      </c>
      <c r="BG99" s="59">
        <f>Y99-M99</f>
        <v>346632.45999999903</v>
      </c>
      <c r="BH99" s="59">
        <f>Z99-N99</f>
        <v>357094.48000000045</v>
      </c>
      <c r="BI99" s="59">
        <f>AA99-O99</f>
        <v>936293.76000000071</v>
      </c>
      <c r="BJ99" s="59">
        <f>AB99-P99</f>
        <v>220399.00999999978</v>
      </c>
      <c r="BK99" s="59">
        <f>AC99-Q99</f>
        <v>109817.95999999903</v>
      </c>
      <c r="BL99" s="59">
        <f>AD99-R99</f>
        <v>390061.81000000052</v>
      </c>
      <c r="BM99" s="59">
        <f>AE99-S99</f>
        <v>430281.75000000047</v>
      </c>
      <c r="BN99" s="316">
        <f>AF99-T99</f>
        <v>550282.71</v>
      </c>
      <c r="BO99" s="430">
        <f>AG99-U99</f>
        <v>1207370.7999999998</v>
      </c>
      <c r="BP99" s="316">
        <f>AH99-V99</f>
        <v>372021</v>
      </c>
      <c r="BQ99" s="316">
        <f>AI99-W99</f>
        <v>172595.15000000037</v>
      </c>
      <c r="BR99" s="316">
        <f>AJ99-X99</f>
        <v>9641971.7800000012</v>
      </c>
      <c r="BS99" s="493">
        <f>AK99-Y99</f>
        <v>1523369.290000001</v>
      </c>
      <c r="BT99" s="316">
        <f>AL99-Z99</f>
        <v>929892.08000000007</v>
      </c>
      <c r="BU99" s="316">
        <f>AM99-AA99</f>
        <v>3372881.4899999993</v>
      </c>
      <c r="BV99" s="59"/>
      <c r="BW99" s="59"/>
      <c r="BX99" s="59"/>
      <c r="BY99" s="59"/>
      <c r="BZ99" s="316"/>
      <c r="CA99" s="430"/>
      <c r="CB99" s="316"/>
      <c r="CC99" s="316"/>
      <c r="CD99" s="95"/>
    </row>
    <row r="100" spans="1:82" ht="15.75" thickBot="1" x14ac:dyDescent="0.3">
      <c r="A100" s="273"/>
      <c r="B100" s="89" t="str">
        <f>$B$16</f>
        <v>Total</v>
      </c>
      <c r="C100" s="64">
        <f t="shared" si="163"/>
        <v>85108722.810000002</v>
      </c>
      <c r="D100" s="60">
        <f t="shared" si="163"/>
        <v>55009106.93999999</v>
      </c>
      <c r="E100" s="60">
        <f t="shared" si="163"/>
        <v>36370230.269999996</v>
      </c>
      <c r="F100" s="60">
        <f t="shared" si="163"/>
        <v>19910856.09</v>
      </c>
      <c r="G100" s="60">
        <f t="shared" si="163"/>
        <v>14605098.199999999</v>
      </c>
      <c r="H100" s="60">
        <f t="shared" si="163"/>
        <v>13468079.780000001</v>
      </c>
      <c r="I100" s="60">
        <f t="shared" si="163"/>
        <v>14241938.1</v>
      </c>
      <c r="J100" s="60">
        <f t="shared" si="163"/>
        <v>18653783.289999999</v>
      </c>
      <c r="K100" s="60">
        <f t="shared" si="163"/>
        <v>39396589.810000002</v>
      </c>
      <c r="L100" s="317">
        <f t="shared" si="163"/>
        <v>73275216.75999999</v>
      </c>
      <c r="M100" s="115">
        <f t="shared" si="163"/>
        <v>81988063.599999994</v>
      </c>
      <c r="N100" s="328">
        <f t="shared" si="163"/>
        <v>83044078.999999985</v>
      </c>
      <c r="O100" s="212">
        <f t="shared" si="163"/>
        <v>64762729.619999997</v>
      </c>
      <c r="P100" s="212">
        <f t="shared" si="158"/>
        <v>54104253.709999993</v>
      </c>
      <c r="Q100" s="212">
        <f t="shared" si="158"/>
        <v>39609463.699999996</v>
      </c>
      <c r="R100" s="212">
        <f t="shared" si="158"/>
        <v>18248041.870000001</v>
      </c>
      <c r="S100" s="212">
        <f t="shared" si="158"/>
        <v>14063744.630000001</v>
      </c>
      <c r="T100" s="212">
        <f t="shared" si="158"/>
        <v>12826494.500000002</v>
      </c>
      <c r="U100" s="212">
        <f t="shared" si="158"/>
        <v>13709933.65</v>
      </c>
      <c r="V100" s="212">
        <f t="shared" si="158"/>
        <v>17948382.379999999</v>
      </c>
      <c r="W100" s="212">
        <f t="shared" si="158"/>
        <v>36625082.479999997</v>
      </c>
      <c r="X100" s="295">
        <f t="shared" ref="X100" si="180">IF(X93="n/a", X86,X86+X93)</f>
        <v>64126924.829999998</v>
      </c>
      <c r="Y100" s="384">
        <f>SUM(Y95:Y99)</f>
        <v>93251502.379999995</v>
      </c>
      <c r="Z100" s="60">
        <f t="shared" si="159"/>
        <v>90637822.079999998</v>
      </c>
      <c r="AA100" s="212">
        <f t="shared" si="159"/>
        <v>79828568.160000011</v>
      </c>
      <c r="AB100" s="212">
        <f t="shared" ref="AB100:AC100" si="181">IF(AB93="n/a", AB86,AB86+AB93)</f>
        <v>53718476.829999998</v>
      </c>
      <c r="AC100" s="212">
        <f t="shared" si="181"/>
        <v>33432868.5</v>
      </c>
      <c r="AD100" s="212">
        <f t="shared" ref="AD100:AE100" si="182">IF(AD93="n/a", AD86,AD86+AD93)</f>
        <v>20010596.440000001</v>
      </c>
      <c r="AE100" s="212">
        <f t="shared" si="182"/>
        <v>16007169.83</v>
      </c>
      <c r="AF100" s="212">
        <f t="shared" ref="AF100" si="183">IF(AF93="n/a", AF86,AF86+AF93)</f>
        <v>15260016.27</v>
      </c>
      <c r="AG100" s="212">
        <v>16708233</v>
      </c>
      <c r="AH100" s="212">
        <v>20120238.150000002</v>
      </c>
      <c r="AI100" s="212">
        <v>44476972.719999999</v>
      </c>
      <c r="AJ100" s="478">
        <v>101555716.81</v>
      </c>
      <c r="AK100" s="585">
        <v>106740046.29000001</v>
      </c>
      <c r="AL100" s="478">
        <v>120690777.52000001</v>
      </c>
      <c r="AM100" s="478">
        <v>105019544.73000002</v>
      </c>
      <c r="AN100" s="478">
        <v>71662240.530000001</v>
      </c>
      <c r="AO100" s="478"/>
      <c r="AP100" s="478"/>
      <c r="AQ100" s="478"/>
      <c r="AR100" s="478"/>
      <c r="AS100" s="478"/>
      <c r="AT100" s="478"/>
      <c r="AU100" s="478"/>
      <c r="AV100" s="478"/>
      <c r="AW100" s="115">
        <f>SUM(AW95:AW99)</f>
        <v>-20345993.190000005</v>
      </c>
      <c r="AX100" s="60">
        <f>SUM(AX95:AX99)</f>
        <v>-904853.22999999952</v>
      </c>
      <c r="AY100" s="60">
        <f t="shared" ref="AY100:BE100" si="184">SUM(AY95:AY99)</f>
        <v>3239233.4299999988</v>
      </c>
      <c r="AZ100" s="60">
        <f t="shared" si="184"/>
        <v>-1662814.2199999995</v>
      </c>
      <c r="BA100" s="60">
        <f t="shared" si="184"/>
        <v>-541353.56999999948</v>
      </c>
      <c r="BB100" s="60">
        <f t="shared" si="184"/>
        <v>-641585.28000000026</v>
      </c>
      <c r="BC100" s="60">
        <f t="shared" si="184"/>
        <v>-532004.4499999996</v>
      </c>
      <c r="BD100" s="60">
        <f t="shared" si="184"/>
        <v>-705400.91000000155</v>
      </c>
      <c r="BE100" s="60">
        <f t="shared" si="184"/>
        <v>-2771507.330000001</v>
      </c>
      <c r="BF100" s="252">
        <f t="shared" ref="BF100:BG100" si="185">SUM(BF95:BF99)</f>
        <v>-9148291.9299999997</v>
      </c>
      <c r="BG100" s="60">
        <f t="shared" si="185"/>
        <v>11263438.779999997</v>
      </c>
      <c r="BH100" s="60">
        <f t="shared" ref="BH100:BI100" si="186">SUM(BH95:BH99)</f>
        <v>7593743.080000001</v>
      </c>
      <c r="BI100" s="60">
        <f t="shared" si="186"/>
        <v>15065838.540000003</v>
      </c>
      <c r="BJ100" s="60">
        <f t="shared" ref="BJ100:BK100" si="187">SUM(BJ95:BJ99)</f>
        <v>-385776.87999999709</v>
      </c>
      <c r="BK100" s="60">
        <f t="shared" si="187"/>
        <v>-6176595.1999999993</v>
      </c>
      <c r="BL100" s="60">
        <f t="shared" ref="BL100:BM100" si="188">SUM(BL95:BL99)</f>
        <v>1762554.5699999996</v>
      </c>
      <c r="BM100" s="60">
        <f t="shared" si="188"/>
        <v>1943425.2000000011</v>
      </c>
      <c r="BN100" s="317">
        <f t="shared" ref="BN100" si="189">SUM(BN95:BN99)</f>
        <v>2433521.7699999996</v>
      </c>
      <c r="BO100" s="328">
        <f t="shared" ref="BO100:BP100" si="190">SUM(BO95:BO99)</f>
        <v>2998300.13</v>
      </c>
      <c r="BP100" s="317">
        <f t="shared" si="190"/>
        <v>2171855.7700000009</v>
      </c>
      <c r="BQ100" s="317">
        <f t="shared" ref="BQ100" si="191">SUM(BQ95:BQ99)</f>
        <v>7851890.240000003</v>
      </c>
      <c r="BR100" s="317">
        <f t="shared" ref="BR100:BS100" si="192">SUM(BR95:BR99)</f>
        <v>37428791.980000004</v>
      </c>
      <c r="BS100" s="494">
        <f t="shared" si="192"/>
        <v>13488543.909999998</v>
      </c>
      <c r="BT100" s="317">
        <f t="shared" ref="BT100:BU100" si="193">SUM(BT95:BT99)</f>
        <v>30052955.440000005</v>
      </c>
      <c r="BU100" s="317">
        <f t="shared" si="193"/>
        <v>25190976.57</v>
      </c>
      <c r="BV100" s="60"/>
      <c r="BW100" s="60"/>
      <c r="BX100" s="60"/>
      <c r="BY100" s="60"/>
      <c r="BZ100" s="317"/>
      <c r="CA100" s="328"/>
      <c r="CB100" s="317"/>
      <c r="CC100" s="317"/>
      <c r="CD100" s="252"/>
    </row>
    <row r="101" spans="1:82" x14ac:dyDescent="0.25">
      <c r="A101" s="273">
        <f>+A94+1</f>
        <v>14</v>
      </c>
      <c r="B101" s="99" t="s">
        <v>42</v>
      </c>
      <c r="C101" s="82"/>
      <c r="D101" s="70"/>
      <c r="E101" s="70"/>
      <c r="F101" s="70"/>
      <c r="G101" s="70"/>
      <c r="H101" s="70"/>
      <c r="I101" s="70"/>
      <c r="J101" s="70"/>
      <c r="K101" s="70"/>
      <c r="L101" s="329"/>
      <c r="M101" s="359"/>
      <c r="N101" s="329"/>
      <c r="O101" s="343"/>
      <c r="P101" s="343"/>
      <c r="Q101" s="222"/>
      <c r="R101" s="222"/>
      <c r="S101" s="225"/>
      <c r="T101" s="225"/>
      <c r="U101" s="225"/>
      <c r="V101" s="225"/>
      <c r="W101" s="264"/>
      <c r="X101" s="296"/>
      <c r="Y101" s="385"/>
      <c r="Z101" s="264"/>
      <c r="AA101" s="264"/>
      <c r="AB101" s="264"/>
      <c r="AC101" s="264"/>
      <c r="AD101" s="264"/>
      <c r="AE101" s="264"/>
      <c r="AF101" s="264"/>
      <c r="AG101" s="264"/>
      <c r="AH101" s="264"/>
      <c r="AI101" s="264"/>
      <c r="AJ101" s="479"/>
      <c r="AK101" s="586"/>
      <c r="AL101" s="479"/>
      <c r="AM101" s="479"/>
      <c r="AN101" s="629"/>
      <c r="AO101" s="479"/>
      <c r="AP101" s="479"/>
      <c r="AQ101" s="479"/>
      <c r="AR101" s="479"/>
      <c r="AS101" s="479"/>
      <c r="AT101" s="479"/>
      <c r="AU101" s="479"/>
      <c r="AV101" s="479"/>
      <c r="AW101" s="119"/>
      <c r="AX101" s="72"/>
      <c r="AY101" s="73"/>
      <c r="AZ101" s="73"/>
      <c r="BA101" s="73"/>
      <c r="BB101" s="73"/>
      <c r="BC101" s="73"/>
      <c r="BD101" s="73"/>
      <c r="BE101" s="73"/>
      <c r="BF101" s="100"/>
      <c r="BG101" s="72"/>
      <c r="BH101" s="72"/>
      <c r="BI101" s="73"/>
      <c r="BJ101" s="73"/>
      <c r="BK101" s="73"/>
      <c r="BL101" s="73"/>
      <c r="BM101" s="73"/>
      <c r="BN101" s="417"/>
      <c r="BO101" s="417"/>
      <c r="BP101" s="442"/>
      <c r="BQ101" s="442"/>
      <c r="BR101" s="442"/>
      <c r="BS101" s="499"/>
      <c r="BT101" s="442"/>
      <c r="BU101" s="442"/>
      <c r="BV101" s="73"/>
      <c r="BW101" s="73"/>
      <c r="BX101" s="73"/>
      <c r="BY101" s="73"/>
      <c r="BZ101" s="417"/>
      <c r="CA101" s="417"/>
      <c r="CB101" s="442"/>
      <c r="CC101" s="442"/>
      <c r="CD101" s="519"/>
    </row>
    <row r="102" spans="1:82" x14ac:dyDescent="0.25">
      <c r="A102" s="273"/>
      <c r="B102" s="86" t="str">
        <f>$B$11</f>
        <v>Residential [1]</v>
      </c>
      <c r="C102" s="190">
        <v>50875981.189999998</v>
      </c>
      <c r="D102" s="188">
        <v>45746695.950000003</v>
      </c>
      <c r="E102" s="188">
        <v>29572242.190000001</v>
      </c>
      <c r="F102" s="191">
        <v>22063032.57</v>
      </c>
      <c r="G102" s="188">
        <v>19303682.239999998</v>
      </c>
      <c r="H102" s="188">
        <v>15790365.41</v>
      </c>
      <c r="I102" s="188">
        <v>14220171.68</v>
      </c>
      <c r="J102" s="188">
        <v>15455514.93</v>
      </c>
      <c r="K102" s="188">
        <v>14913538.5</v>
      </c>
      <c r="L102" s="330">
        <v>32552967.48</v>
      </c>
      <c r="M102" s="292">
        <v>38388223.490000002</v>
      </c>
      <c r="N102" s="330">
        <v>36567857.950000003</v>
      </c>
      <c r="O102" s="191">
        <v>43069224.939999998</v>
      </c>
      <c r="P102" s="191">
        <v>31495722.010000002</v>
      </c>
      <c r="Q102" s="188">
        <v>26579578.960000001</v>
      </c>
      <c r="R102" s="188">
        <v>24013481.59</v>
      </c>
      <c r="S102" s="188">
        <v>15489987.800000001</v>
      </c>
      <c r="T102" s="188">
        <v>12910275.68</v>
      </c>
      <c r="U102" s="188">
        <v>12736021.74</v>
      </c>
      <c r="V102" s="188">
        <v>13532419.460000001</v>
      </c>
      <c r="W102" s="191">
        <v>15631253.91</v>
      </c>
      <c r="X102" s="293">
        <v>26802731.120000001</v>
      </c>
      <c r="Y102" s="292">
        <v>33317916.350000001</v>
      </c>
      <c r="Z102" s="191">
        <v>43208686.560000002</v>
      </c>
      <c r="AA102" s="191">
        <v>48592453.060000002</v>
      </c>
      <c r="AB102" s="191">
        <v>35165931.579999998</v>
      </c>
      <c r="AC102" s="191">
        <v>24612424.489999998</v>
      </c>
      <c r="AD102" s="191">
        <v>21353532.989999998</v>
      </c>
      <c r="AE102" s="191">
        <v>15566857.050000001</v>
      </c>
      <c r="AF102" s="191">
        <v>15724274.880000001</v>
      </c>
      <c r="AG102" s="191">
        <v>14227364.289999999</v>
      </c>
      <c r="AH102" s="191">
        <v>15985155.84</v>
      </c>
      <c r="AI102" s="191">
        <v>20111876.199999999</v>
      </c>
      <c r="AJ102" s="223">
        <v>33842449.810000002</v>
      </c>
      <c r="AK102" s="583">
        <v>41170633.719999999</v>
      </c>
      <c r="AL102" s="223">
        <v>51251075.799999997</v>
      </c>
      <c r="AM102" s="524">
        <v>58350757.149999999</v>
      </c>
      <c r="AN102" s="223">
        <v>49140720.479999997</v>
      </c>
      <c r="AO102" s="560"/>
      <c r="AP102" s="560"/>
      <c r="AQ102" s="560"/>
      <c r="AR102" s="560"/>
      <c r="AS102" s="560"/>
      <c r="AT102" s="560"/>
      <c r="AU102" s="560"/>
      <c r="AV102" s="560"/>
      <c r="AW102" s="113">
        <f>O102-C102</f>
        <v>-7806756.25</v>
      </c>
      <c r="AX102" s="58">
        <f>P102-D102</f>
        <v>-14250973.940000001</v>
      </c>
      <c r="AY102" s="58">
        <f>Q102-E102</f>
        <v>-2992663.2300000004</v>
      </c>
      <c r="AZ102" s="58">
        <f>R102-F102</f>
        <v>1950449.0199999996</v>
      </c>
      <c r="BA102" s="58">
        <f>S102-G102</f>
        <v>-3813694.4399999976</v>
      </c>
      <c r="BB102" s="58">
        <f>T102-H102</f>
        <v>-2880089.7300000004</v>
      </c>
      <c r="BC102" s="58">
        <f>U102-I102</f>
        <v>-1484149.9399999995</v>
      </c>
      <c r="BD102" s="58">
        <f>V102-J102</f>
        <v>-1923095.4699999988</v>
      </c>
      <c r="BE102" s="58">
        <f>W102-K102</f>
        <v>717715.41000000015</v>
      </c>
      <c r="BF102" s="94">
        <f>X102-L102</f>
        <v>-5750236.3599999994</v>
      </c>
      <c r="BG102" s="58">
        <f>Y102-M102</f>
        <v>-5070307.1400000006</v>
      </c>
      <c r="BH102" s="58">
        <f>Z102-N102</f>
        <v>6640828.6099999994</v>
      </c>
      <c r="BI102" s="58">
        <f>AA102-O102</f>
        <v>5523228.1200000048</v>
      </c>
      <c r="BJ102" s="58">
        <f>AB102-P102</f>
        <v>3670209.5699999966</v>
      </c>
      <c r="BK102" s="58">
        <f>AC102-Q102</f>
        <v>-1967154.4700000025</v>
      </c>
      <c r="BL102" s="58">
        <f>AD102-R102</f>
        <v>-2659948.6000000015</v>
      </c>
      <c r="BM102" s="58">
        <f>AE102-S102</f>
        <v>76869.25</v>
      </c>
      <c r="BN102" s="74">
        <f>AF102-T102</f>
        <v>2813999.2000000011</v>
      </c>
      <c r="BO102" s="418">
        <f>AG102-U102</f>
        <v>1491342.5499999989</v>
      </c>
      <c r="BP102" s="74">
        <f>AH102-V102</f>
        <v>2452736.379999999</v>
      </c>
      <c r="BQ102" s="74">
        <f>AI102-W102</f>
        <v>4480622.2899999991</v>
      </c>
      <c r="BR102" s="74">
        <f>AJ102-X102</f>
        <v>7039718.6900000013</v>
      </c>
      <c r="BS102" s="120">
        <f>AK102-Y102</f>
        <v>7852717.3699999973</v>
      </c>
      <c r="BT102" s="74">
        <f>AL102-Z102</f>
        <v>8042389.2399999946</v>
      </c>
      <c r="BU102" s="74">
        <f>AM102-AA102</f>
        <v>9758304.0899999961</v>
      </c>
      <c r="BV102" s="58"/>
      <c r="BW102" s="58"/>
      <c r="BX102" s="58"/>
      <c r="BY102" s="58"/>
      <c r="BZ102" s="74"/>
      <c r="CA102" s="418"/>
      <c r="CB102" s="74"/>
      <c r="CC102" s="74"/>
      <c r="CD102" s="94"/>
    </row>
    <row r="103" spans="1:82" x14ac:dyDescent="0.25">
      <c r="A103" s="273"/>
      <c r="B103" s="86" t="str">
        <f>$B$12</f>
        <v>Low Income Residential [2]</v>
      </c>
      <c r="C103" s="190">
        <v>2540667.2200000002</v>
      </c>
      <c r="D103" s="188">
        <v>2287654.11</v>
      </c>
      <c r="E103" s="188">
        <v>2176109.2000000002</v>
      </c>
      <c r="F103" s="191">
        <v>1603093.55</v>
      </c>
      <c r="G103" s="188">
        <v>1647845.5</v>
      </c>
      <c r="H103" s="188">
        <v>1430519.13</v>
      </c>
      <c r="I103" s="188">
        <v>1351938.29</v>
      </c>
      <c r="J103" s="188">
        <v>1291221.17</v>
      </c>
      <c r="K103" s="188">
        <v>1035346.65</v>
      </c>
      <c r="L103" s="330">
        <v>1519151.04</v>
      </c>
      <c r="M103" s="292">
        <v>1760080.1</v>
      </c>
      <c r="N103" s="330">
        <v>1765121.17</v>
      </c>
      <c r="O103" s="191">
        <v>1974552.75</v>
      </c>
      <c r="P103" s="191">
        <v>1858203</v>
      </c>
      <c r="Q103" s="188">
        <v>1747924.23</v>
      </c>
      <c r="R103" s="188">
        <v>1562942.4</v>
      </c>
      <c r="S103" s="188">
        <v>1108054.95</v>
      </c>
      <c r="T103" s="188">
        <v>923867.49</v>
      </c>
      <c r="U103" s="188">
        <v>963789</v>
      </c>
      <c r="V103" s="188">
        <v>923059.74</v>
      </c>
      <c r="W103" s="191">
        <v>964456.21</v>
      </c>
      <c r="X103" s="293">
        <v>1356097.38</v>
      </c>
      <c r="Y103" s="292">
        <v>2006649.76</v>
      </c>
      <c r="Z103" s="191">
        <v>2387279.2200000002</v>
      </c>
      <c r="AA103" s="191">
        <v>3310382.94</v>
      </c>
      <c r="AB103" s="191">
        <v>2422696.27</v>
      </c>
      <c r="AC103" s="191">
        <v>1697022.98</v>
      </c>
      <c r="AD103" s="191">
        <v>1531635.06</v>
      </c>
      <c r="AE103" s="191">
        <v>1187975.3400000001</v>
      </c>
      <c r="AF103" s="191">
        <v>1148736.1399999999</v>
      </c>
      <c r="AG103" s="191">
        <v>1054155.1599999999</v>
      </c>
      <c r="AH103" s="191">
        <v>1139557.8500000001</v>
      </c>
      <c r="AI103" s="191">
        <v>1484276.55</v>
      </c>
      <c r="AJ103" s="223">
        <v>1774495.31</v>
      </c>
      <c r="AK103" s="583">
        <v>2230012.87</v>
      </c>
      <c r="AL103" s="223">
        <v>2864126.02</v>
      </c>
      <c r="AM103" s="524">
        <v>3592922.01</v>
      </c>
      <c r="AN103" s="223">
        <v>3129792.06</v>
      </c>
      <c r="AO103" s="560"/>
      <c r="AP103" s="560"/>
      <c r="AQ103" s="560"/>
      <c r="AR103" s="560"/>
      <c r="AS103" s="560"/>
      <c r="AT103" s="560"/>
      <c r="AU103" s="560"/>
      <c r="AV103" s="560"/>
      <c r="AW103" s="113">
        <f>O103-C103</f>
        <v>-566114.4700000002</v>
      </c>
      <c r="AX103" s="58">
        <f>P103-D103</f>
        <v>-429451.10999999987</v>
      </c>
      <c r="AY103" s="58">
        <f>Q103-E103</f>
        <v>-428184.9700000002</v>
      </c>
      <c r="AZ103" s="58">
        <f>R103-F103</f>
        <v>-40151.15000000014</v>
      </c>
      <c r="BA103" s="58">
        <f>S103-G103</f>
        <v>-539790.55000000005</v>
      </c>
      <c r="BB103" s="58">
        <f>T103-H103</f>
        <v>-506651.6399999999</v>
      </c>
      <c r="BC103" s="58">
        <f>U103-I103</f>
        <v>-388149.29000000004</v>
      </c>
      <c r="BD103" s="58">
        <f>V103-J103</f>
        <v>-368161.42999999993</v>
      </c>
      <c r="BE103" s="58">
        <f>W103-K103</f>
        <v>-70890.440000000061</v>
      </c>
      <c r="BF103" s="94">
        <f>X103-L103</f>
        <v>-163053.66000000015</v>
      </c>
      <c r="BG103" s="58">
        <f>Y103-M103</f>
        <v>246569.65999999992</v>
      </c>
      <c r="BH103" s="58">
        <f>Z103-N103</f>
        <v>622158.05000000028</v>
      </c>
      <c r="BI103" s="58">
        <f>AA103-O103</f>
        <v>1335830.19</v>
      </c>
      <c r="BJ103" s="58">
        <f>AB103-P103</f>
        <v>564493.27</v>
      </c>
      <c r="BK103" s="58">
        <f>AC103-Q103</f>
        <v>-50901.25</v>
      </c>
      <c r="BL103" s="58">
        <f>AD103-R103</f>
        <v>-31307.339999999851</v>
      </c>
      <c r="BM103" s="58">
        <f>AE103-S103</f>
        <v>79920.39000000013</v>
      </c>
      <c r="BN103" s="74">
        <f>AF103-T103</f>
        <v>224868.64999999991</v>
      </c>
      <c r="BO103" s="418">
        <f>AG103-U103</f>
        <v>90366.159999999916</v>
      </c>
      <c r="BP103" s="74">
        <f>AH103-V103</f>
        <v>216498.1100000001</v>
      </c>
      <c r="BQ103" s="74">
        <f>AI103-W103</f>
        <v>519820.34000000008</v>
      </c>
      <c r="BR103" s="74">
        <f>AJ103-X103</f>
        <v>418397.93000000017</v>
      </c>
      <c r="BS103" s="120">
        <f>AK103-Y103</f>
        <v>223363.1100000001</v>
      </c>
      <c r="BT103" s="74">
        <f>AL103-Z103</f>
        <v>476846.79999999981</v>
      </c>
      <c r="BU103" s="74">
        <f>AM103-AA103</f>
        <v>282539.06999999983</v>
      </c>
      <c r="BV103" s="58"/>
      <c r="BW103" s="58"/>
      <c r="BX103" s="58"/>
      <c r="BY103" s="58"/>
      <c r="BZ103" s="74"/>
      <c r="CA103" s="418"/>
      <c r="CB103" s="74"/>
      <c r="CC103" s="74"/>
      <c r="CD103" s="94"/>
    </row>
    <row r="104" spans="1:82" x14ac:dyDescent="0.25">
      <c r="A104" s="273"/>
      <c r="B104" s="86" t="str">
        <f>$B$13</f>
        <v>Small C&amp;I [3]</v>
      </c>
      <c r="C104" s="190">
        <v>8950950.3399999999</v>
      </c>
      <c r="D104" s="188">
        <v>7351045.3899999997</v>
      </c>
      <c r="E104" s="188">
        <v>4077077.1</v>
      </c>
      <c r="F104" s="191">
        <v>2565401.7200000002</v>
      </c>
      <c r="G104" s="188">
        <v>1716688.87</v>
      </c>
      <c r="H104" s="188">
        <v>1276437.6399999999</v>
      </c>
      <c r="I104" s="188">
        <v>1123845.6299999999</v>
      </c>
      <c r="J104" s="188">
        <v>1277401.47</v>
      </c>
      <c r="K104" s="188">
        <v>1439835.09</v>
      </c>
      <c r="L104" s="330">
        <v>4119522.36</v>
      </c>
      <c r="M104" s="292">
        <v>5827607.4800000004</v>
      </c>
      <c r="N104" s="330">
        <v>5543867</v>
      </c>
      <c r="O104" s="191">
        <v>7307893.75</v>
      </c>
      <c r="P104" s="191">
        <v>4174805.8</v>
      </c>
      <c r="Q104" s="188">
        <v>3632350.98</v>
      </c>
      <c r="R104" s="188">
        <v>2977100.46</v>
      </c>
      <c r="S104" s="188">
        <v>1398191.41</v>
      </c>
      <c r="T104" s="188">
        <v>1063849.3700000001</v>
      </c>
      <c r="U104" s="188">
        <v>1077551.3799999999</v>
      </c>
      <c r="V104" s="188">
        <v>1107061.72</v>
      </c>
      <c r="W104" s="191">
        <v>1442740.58</v>
      </c>
      <c r="X104" s="293">
        <v>3194308.54</v>
      </c>
      <c r="Y104" s="292">
        <v>4887505.0199999996</v>
      </c>
      <c r="Z104" s="191">
        <v>7213056.7000000002</v>
      </c>
      <c r="AA104" s="191">
        <v>8766440.1999999993</v>
      </c>
      <c r="AB104" s="191">
        <v>6103205.1600000001</v>
      </c>
      <c r="AC104" s="191">
        <v>3685076.88</v>
      </c>
      <c r="AD104" s="191">
        <v>2447220.94</v>
      </c>
      <c r="AE104" s="191">
        <v>1580458.97</v>
      </c>
      <c r="AF104" s="191">
        <v>1608003.72</v>
      </c>
      <c r="AG104" s="191">
        <v>1286291.68</v>
      </c>
      <c r="AH104" s="191">
        <v>1402793.84</v>
      </c>
      <c r="AI104" s="191">
        <v>1973481.84</v>
      </c>
      <c r="AJ104" s="223">
        <v>4526646.09</v>
      </c>
      <c r="AK104" s="583">
        <v>6390927.8099999996</v>
      </c>
      <c r="AL104" s="223">
        <v>8802839.7300000004</v>
      </c>
      <c r="AM104" s="524">
        <v>11391509.49</v>
      </c>
      <c r="AN104" s="223">
        <v>7977831.2899999982</v>
      </c>
      <c r="AO104" s="560"/>
      <c r="AP104" s="560"/>
      <c r="AQ104" s="560"/>
      <c r="AR104" s="560"/>
      <c r="AS104" s="560"/>
      <c r="AT104" s="560"/>
      <c r="AU104" s="560"/>
      <c r="AV104" s="560"/>
      <c r="AW104" s="113">
        <f>O104-C104</f>
        <v>-1643056.5899999999</v>
      </c>
      <c r="AX104" s="58">
        <f>P104-D104</f>
        <v>-3176239.59</v>
      </c>
      <c r="AY104" s="58">
        <f>Q104-E104</f>
        <v>-444726.12000000011</v>
      </c>
      <c r="AZ104" s="58">
        <f>R104-F104</f>
        <v>411698.73999999976</v>
      </c>
      <c r="BA104" s="58">
        <f>S104-G104</f>
        <v>-318497.4600000002</v>
      </c>
      <c r="BB104" s="58">
        <f>T104-H104</f>
        <v>-212588.26999999979</v>
      </c>
      <c r="BC104" s="58">
        <f>U104-I104</f>
        <v>-46294.25</v>
      </c>
      <c r="BD104" s="58">
        <f>V104-J104</f>
        <v>-170339.75</v>
      </c>
      <c r="BE104" s="58">
        <f>W104-K104</f>
        <v>2905.4899999999907</v>
      </c>
      <c r="BF104" s="94">
        <f>X104-L104</f>
        <v>-925213.81999999983</v>
      </c>
      <c r="BG104" s="58">
        <f>Y104-M104</f>
        <v>-940102.46000000089</v>
      </c>
      <c r="BH104" s="58">
        <f>Z104-N104</f>
        <v>1669189.7000000002</v>
      </c>
      <c r="BI104" s="58">
        <f>AA104-O104</f>
        <v>1458546.4499999993</v>
      </c>
      <c r="BJ104" s="58">
        <f>AB104-P104</f>
        <v>1928399.3600000003</v>
      </c>
      <c r="BK104" s="58">
        <f>AC104-Q104</f>
        <v>52725.899999999907</v>
      </c>
      <c r="BL104" s="58">
        <f>AD104-R104</f>
        <v>-529879.52</v>
      </c>
      <c r="BM104" s="58">
        <f>AE104-S104</f>
        <v>182267.56000000006</v>
      </c>
      <c r="BN104" s="74">
        <f>AF104-T104</f>
        <v>544154.34999999986</v>
      </c>
      <c r="BO104" s="418">
        <f>AG104-U104</f>
        <v>208740.30000000005</v>
      </c>
      <c r="BP104" s="74">
        <f>AH104-V104</f>
        <v>295732.12000000011</v>
      </c>
      <c r="BQ104" s="74">
        <f>AI104-W104</f>
        <v>530741.26</v>
      </c>
      <c r="BR104" s="74">
        <f>AJ104-X104</f>
        <v>1332337.5499999998</v>
      </c>
      <c r="BS104" s="120">
        <f>AK104-Y104</f>
        <v>1503422.79</v>
      </c>
      <c r="BT104" s="74">
        <f>AL104-Z104</f>
        <v>1589783.0300000003</v>
      </c>
      <c r="BU104" s="74">
        <f>AM104-AA104</f>
        <v>2625069.290000001</v>
      </c>
      <c r="BV104" s="58"/>
      <c r="BW104" s="58"/>
      <c r="BX104" s="58"/>
      <c r="BY104" s="58"/>
      <c r="BZ104" s="74"/>
      <c r="CA104" s="418"/>
      <c r="CB104" s="74"/>
      <c r="CC104" s="74"/>
      <c r="CD104" s="94"/>
    </row>
    <row r="105" spans="1:82" x14ac:dyDescent="0.25">
      <c r="A105" s="273"/>
      <c r="B105" s="86" t="str">
        <f>$B$14</f>
        <v>Medium C&amp;I [4]</v>
      </c>
      <c r="C105" s="190">
        <v>12602929.76</v>
      </c>
      <c r="D105" s="188">
        <v>10700128.49</v>
      </c>
      <c r="E105" s="188">
        <v>6256680.5899999999</v>
      </c>
      <c r="F105" s="191">
        <v>3884715.89</v>
      </c>
      <c r="G105" s="188">
        <v>2784753.2</v>
      </c>
      <c r="H105" s="188">
        <v>2106321.71</v>
      </c>
      <c r="I105" s="188">
        <v>1817034.12</v>
      </c>
      <c r="J105" s="188">
        <v>2074624.08</v>
      </c>
      <c r="K105" s="188">
        <v>2081426.01</v>
      </c>
      <c r="L105" s="330">
        <v>6590773.46</v>
      </c>
      <c r="M105" s="292">
        <v>8798161.4000000004</v>
      </c>
      <c r="N105" s="330">
        <v>7698363.0199999996</v>
      </c>
      <c r="O105" s="191">
        <v>11138750.65</v>
      </c>
      <c r="P105" s="191">
        <v>6452902.7800000003</v>
      </c>
      <c r="Q105" s="188">
        <v>5795289.6600000001</v>
      </c>
      <c r="R105" s="188">
        <v>4182440.79</v>
      </c>
      <c r="S105" s="188">
        <v>2205357.6800000002</v>
      </c>
      <c r="T105" s="188">
        <v>1704321.28</v>
      </c>
      <c r="U105" s="188">
        <v>1722446.29</v>
      </c>
      <c r="V105" s="188">
        <v>1729822.99</v>
      </c>
      <c r="W105" s="191">
        <v>2362459.8199999998</v>
      </c>
      <c r="X105" s="293">
        <v>4838680.54</v>
      </c>
      <c r="Y105" s="292">
        <v>7046676</v>
      </c>
      <c r="Z105" s="191">
        <v>9898096.5</v>
      </c>
      <c r="AA105" s="191">
        <v>11508378.59</v>
      </c>
      <c r="AB105" s="191">
        <v>8939218.2100000009</v>
      </c>
      <c r="AC105" s="191">
        <v>5601241.5800000001</v>
      </c>
      <c r="AD105" s="191">
        <v>3956326.05</v>
      </c>
      <c r="AE105" s="191">
        <v>2470160.4500000002</v>
      </c>
      <c r="AF105" s="191">
        <v>2438589.27</v>
      </c>
      <c r="AG105" s="191">
        <v>1945182.27</v>
      </c>
      <c r="AH105" s="191">
        <v>2099945.63</v>
      </c>
      <c r="AI105" s="191">
        <v>3031239.75</v>
      </c>
      <c r="AJ105" s="223">
        <v>7057100</v>
      </c>
      <c r="AK105" s="583">
        <v>8854286.6899999995</v>
      </c>
      <c r="AL105" s="223">
        <v>11867163.539999999</v>
      </c>
      <c r="AM105" s="524">
        <v>14576442.039999999</v>
      </c>
      <c r="AN105" s="223">
        <v>13965600.27</v>
      </c>
      <c r="AO105" s="560"/>
      <c r="AP105" s="560"/>
      <c r="AQ105" s="560"/>
      <c r="AR105" s="560"/>
      <c r="AS105" s="560"/>
      <c r="AT105" s="560"/>
      <c r="AU105" s="560"/>
      <c r="AV105" s="560"/>
      <c r="AW105" s="113">
        <f>O105-C105</f>
        <v>-1464179.1099999994</v>
      </c>
      <c r="AX105" s="58">
        <f>P105-D105</f>
        <v>-4247225.71</v>
      </c>
      <c r="AY105" s="58">
        <f>Q105-E105</f>
        <v>-461390.9299999997</v>
      </c>
      <c r="AZ105" s="58">
        <f>R105-F105</f>
        <v>297724.89999999991</v>
      </c>
      <c r="BA105" s="58">
        <f>S105-G105</f>
        <v>-579395.52</v>
      </c>
      <c r="BB105" s="58">
        <f>T105-H105</f>
        <v>-402000.42999999993</v>
      </c>
      <c r="BC105" s="58">
        <f>U105-I105</f>
        <v>-94587.830000000075</v>
      </c>
      <c r="BD105" s="58">
        <f>V105-J105</f>
        <v>-344801.09000000008</v>
      </c>
      <c r="BE105" s="58">
        <f>W105-K105</f>
        <v>281033.80999999982</v>
      </c>
      <c r="BF105" s="94">
        <f>X105-L105</f>
        <v>-1752092.92</v>
      </c>
      <c r="BG105" s="58">
        <f>Y105-M105</f>
        <v>-1751485.4000000004</v>
      </c>
      <c r="BH105" s="58">
        <f>Z105-N105</f>
        <v>2199733.4800000004</v>
      </c>
      <c r="BI105" s="58">
        <f>AA105-O105</f>
        <v>369627.93999999948</v>
      </c>
      <c r="BJ105" s="58">
        <f>AB105-P105</f>
        <v>2486315.4300000006</v>
      </c>
      <c r="BK105" s="58">
        <f>AC105-Q105</f>
        <v>-194048.08000000007</v>
      </c>
      <c r="BL105" s="58">
        <f>AD105-R105</f>
        <v>-226114.74000000022</v>
      </c>
      <c r="BM105" s="58">
        <f>AE105-S105</f>
        <v>264802.77</v>
      </c>
      <c r="BN105" s="74">
        <f>AF105-T105</f>
        <v>734267.99</v>
      </c>
      <c r="BO105" s="418">
        <f>AG105-U105</f>
        <v>222735.97999999998</v>
      </c>
      <c r="BP105" s="74">
        <f>AH105-V105</f>
        <v>370122.6399999999</v>
      </c>
      <c r="BQ105" s="74">
        <f>AI105-W105</f>
        <v>668779.93000000017</v>
      </c>
      <c r="BR105" s="74">
        <f>AJ105-X105</f>
        <v>2218419.46</v>
      </c>
      <c r="BS105" s="120">
        <f>AK105-Y105</f>
        <v>1807610.6899999995</v>
      </c>
      <c r="BT105" s="74">
        <f>AL105-Z105</f>
        <v>1969067.0399999991</v>
      </c>
      <c r="BU105" s="74">
        <f>AM105-AA105</f>
        <v>3068063.4499999993</v>
      </c>
      <c r="BV105" s="58"/>
      <c r="BW105" s="58"/>
      <c r="BX105" s="58"/>
      <c r="BY105" s="58"/>
      <c r="BZ105" s="74"/>
      <c r="CA105" s="418"/>
      <c r="CB105" s="74"/>
      <c r="CC105" s="74"/>
      <c r="CD105" s="94"/>
    </row>
    <row r="106" spans="1:82" ht="17.25" x14ac:dyDescent="0.4">
      <c r="A106" s="273"/>
      <c r="B106" s="86" t="str">
        <f>$B$15</f>
        <v>Large C&amp;I [5]</v>
      </c>
      <c r="C106" s="192">
        <v>10341387.140000001</v>
      </c>
      <c r="D106" s="189">
        <v>8543866.0099999998</v>
      </c>
      <c r="E106" s="189">
        <v>5762679.5499999998</v>
      </c>
      <c r="F106" s="193">
        <v>4513894.82</v>
      </c>
      <c r="G106" s="189">
        <v>3291035.88</v>
      </c>
      <c r="H106" s="189">
        <v>2403935.58</v>
      </c>
      <c r="I106" s="189">
        <v>2585394.19</v>
      </c>
      <c r="J106" s="189">
        <v>2750143.19</v>
      </c>
      <c r="K106" s="189">
        <v>2522290.58</v>
      </c>
      <c r="L106" s="331">
        <v>6513081.5</v>
      </c>
      <c r="M106" s="297">
        <v>7939687.4699999997</v>
      </c>
      <c r="N106" s="331">
        <v>6477263.6200000001</v>
      </c>
      <c r="O106" s="193">
        <v>9850757.0600000005</v>
      </c>
      <c r="P106" s="193">
        <v>6263925.5999999996</v>
      </c>
      <c r="Q106" s="189">
        <v>6179054.75</v>
      </c>
      <c r="R106" s="189">
        <v>4707605.4800000004</v>
      </c>
      <c r="S106" s="189">
        <v>2539234.35</v>
      </c>
      <c r="T106" s="189">
        <v>2392746.79</v>
      </c>
      <c r="U106" s="189">
        <v>2785223.98</v>
      </c>
      <c r="V106" s="189">
        <v>2490908.9500000002</v>
      </c>
      <c r="W106" s="193">
        <v>2916648.96</v>
      </c>
      <c r="X106" s="298">
        <v>4756790.62</v>
      </c>
      <c r="Y106" s="297">
        <v>6973965.5499999998</v>
      </c>
      <c r="Z106" s="193">
        <v>8494978.75</v>
      </c>
      <c r="AA106" s="193">
        <v>10408857</v>
      </c>
      <c r="AB106" s="193">
        <v>8412276.6699999999</v>
      </c>
      <c r="AC106" s="193">
        <v>6614169.5999999996</v>
      </c>
      <c r="AD106" s="193">
        <v>4657032.67</v>
      </c>
      <c r="AE106" s="193">
        <v>3047191.52</v>
      </c>
      <c r="AF106" s="193">
        <v>2502667.71</v>
      </c>
      <c r="AG106" s="193">
        <v>2646987.56</v>
      </c>
      <c r="AH106" s="193">
        <v>2877956.45</v>
      </c>
      <c r="AI106" s="193">
        <v>4205045.1900000004</v>
      </c>
      <c r="AJ106" s="480">
        <v>6838088.4500000002</v>
      </c>
      <c r="AK106" s="587">
        <v>7874150.3600000003</v>
      </c>
      <c r="AL106" s="480">
        <v>9498818.4199999999</v>
      </c>
      <c r="AM106" s="524">
        <v>11017743.130000001</v>
      </c>
      <c r="AN106" s="480">
        <v>7076409.9000000004</v>
      </c>
      <c r="AO106" s="560"/>
      <c r="AP106" s="560"/>
      <c r="AQ106" s="560"/>
      <c r="AR106" s="560"/>
      <c r="AS106" s="560"/>
      <c r="AT106" s="560"/>
      <c r="AU106" s="560"/>
      <c r="AV106" s="560"/>
      <c r="AW106" s="114">
        <f>O106-C106</f>
        <v>-490630.08000000007</v>
      </c>
      <c r="AX106" s="59">
        <f>P106-D106</f>
        <v>-2279940.41</v>
      </c>
      <c r="AY106" s="59">
        <f>Q106-E106</f>
        <v>416375.20000000019</v>
      </c>
      <c r="AZ106" s="59">
        <f>R106-F106</f>
        <v>193710.66000000015</v>
      </c>
      <c r="BA106" s="59">
        <f>S106-G106</f>
        <v>-751801.5299999998</v>
      </c>
      <c r="BB106" s="59">
        <f>T106-H106</f>
        <v>-11188.790000000037</v>
      </c>
      <c r="BC106" s="59">
        <f>U106-I106</f>
        <v>199829.79000000004</v>
      </c>
      <c r="BD106" s="59">
        <f>V106-J106</f>
        <v>-259234.23999999976</v>
      </c>
      <c r="BE106" s="59">
        <f>W106-K106</f>
        <v>394358.37999999989</v>
      </c>
      <c r="BF106" s="95">
        <f>X106-L106</f>
        <v>-1756290.88</v>
      </c>
      <c r="BG106" s="59">
        <f>Y106-M106</f>
        <v>-965721.91999999993</v>
      </c>
      <c r="BH106" s="59">
        <f>Z106-N106</f>
        <v>2017715.13</v>
      </c>
      <c r="BI106" s="59">
        <f>AA106-O106</f>
        <v>558099.93999999948</v>
      </c>
      <c r="BJ106" s="59">
        <f>AB106-P106</f>
        <v>2148351.0700000003</v>
      </c>
      <c r="BK106" s="59">
        <f>AC106-Q106</f>
        <v>435114.84999999963</v>
      </c>
      <c r="BL106" s="59">
        <f>AD106-R106</f>
        <v>-50572.810000000522</v>
      </c>
      <c r="BM106" s="59">
        <f>AE106-S106</f>
        <v>507957.16999999993</v>
      </c>
      <c r="BN106" s="316">
        <f>AF106-T106</f>
        <v>109920.91999999993</v>
      </c>
      <c r="BO106" s="430">
        <f>AG106-U106</f>
        <v>-138236.41999999993</v>
      </c>
      <c r="BP106" s="316">
        <f>AH106-V106</f>
        <v>387047.5</v>
      </c>
      <c r="BQ106" s="316">
        <f>AI106-W106</f>
        <v>1288396.2300000004</v>
      </c>
      <c r="BR106" s="316">
        <f>AJ106-X106</f>
        <v>2081297.83</v>
      </c>
      <c r="BS106" s="493">
        <f>AK106-Y106</f>
        <v>900184.81000000052</v>
      </c>
      <c r="BT106" s="316">
        <f>AL106-Z106</f>
        <v>1003839.6699999999</v>
      </c>
      <c r="BU106" s="316">
        <f>AM106-AA106</f>
        <v>608886.13000000082</v>
      </c>
      <c r="BV106" s="59"/>
      <c r="BW106" s="59"/>
      <c r="BX106" s="59"/>
      <c r="BY106" s="59"/>
      <c r="BZ106" s="316"/>
      <c r="CA106" s="430"/>
      <c r="CB106" s="316"/>
      <c r="CC106" s="316"/>
      <c r="CD106" s="95"/>
    </row>
    <row r="107" spans="1:82" x14ac:dyDescent="0.25">
      <c r="A107" s="273"/>
      <c r="B107" s="86" t="str">
        <f>$B$16</f>
        <v>Total</v>
      </c>
      <c r="C107" s="65">
        <f>SUM(C102:C106)</f>
        <v>85311915.650000006</v>
      </c>
      <c r="D107" s="58">
        <f t="shared" ref="D107:BE107" si="194">SUM(D102:D106)</f>
        <v>74629389.950000003</v>
      </c>
      <c r="E107" s="74">
        <f t="shared" si="194"/>
        <v>47844788.629999995</v>
      </c>
      <c r="F107" s="74">
        <f t="shared" si="194"/>
        <v>34630138.549999997</v>
      </c>
      <c r="G107" s="58">
        <f t="shared" si="194"/>
        <v>28744005.689999998</v>
      </c>
      <c r="H107" s="74">
        <f t="shared" si="194"/>
        <v>23007579.469999999</v>
      </c>
      <c r="I107" s="74">
        <f t="shared" si="194"/>
        <v>21098383.91</v>
      </c>
      <c r="J107" s="74">
        <f t="shared" si="194"/>
        <v>22848904.84</v>
      </c>
      <c r="K107" s="74">
        <f t="shared" si="194"/>
        <v>21992436.830000006</v>
      </c>
      <c r="L107" s="74">
        <f t="shared" si="194"/>
        <v>51295495.840000004</v>
      </c>
      <c r="M107" s="113">
        <f t="shared" si="194"/>
        <v>62713759.940000005</v>
      </c>
      <c r="N107" s="332">
        <f t="shared" si="194"/>
        <v>58052472.759999998</v>
      </c>
      <c r="O107" s="223">
        <f t="shared" si="194"/>
        <v>73341179.149999991</v>
      </c>
      <c r="P107" s="223">
        <f t="shared" si="194"/>
        <v>50245559.190000005</v>
      </c>
      <c r="Q107" s="223">
        <f t="shared" si="194"/>
        <v>43934198.579999998</v>
      </c>
      <c r="R107" s="223">
        <f t="shared" si="194"/>
        <v>37443570.719999999</v>
      </c>
      <c r="S107" s="240">
        <f t="shared" si="194"/>
        <v>22740826.190000001</v>
      </c>
      <c r="T107" s="240">
        <f t="shared" si="194"/>
        <v>18995060.609999999</v>
      </c>
      <c r="U107" s="240">
        <f t="shared" si="194"/>
        <v>19285032.390000001</v>
      </c>
      <c r="V107" s="240">
        <f t="shared" si="194"/>
        <v>19783272.859999999</v>
      </c>
      <c r="W107" s="240">
        <f t="shared" si="194"/>
        <v>23317559.480000004</v>
      </c>
      <c r="X107" s="299">
        <f t="shared" ref="X107" si="195">SUM(X102:X106)</f>
        <v>40948608.199999996</v>
      </c>
      <c r="Y107" s="386">
        <f t="shared" ref="Y107:AE107" si="196">SUM(Y102:Y106)</f>
        <v>54232712.679999992</v>
      </c>
      <c r="Z107" s="240">
        <f t="shared" si="196"/>
        <v>71202097.730000004</v>
      </c>
      <c r="AA107" s="240">
        <f t="shared" si="196"/>
        <v>82586511.790000007</v>
      </c>
      <c r="AB107" s="240">
        <f t="shared" si="196"/>
        <v>61043327.890000008</v>
      </c>
      <c r="AC107" s="240">
        <f t="shared" si="196"/>
        <v>42209935.530000001</v>
      </c>
      <c r="AD107" s="240">
        <f t="shared" si="196"/>
        <v>33945747.710000001</v>
      </c>
      <c r="AE107" s="240">
        <f t="shared" si="196"/>
        <v>23852643.329999998</v>
      </c>
      <c r="AF107" s="240">
        <f t="shared" ref="AF107" si="197">SUM(AF102:AF106)</f>
        <v>23422271.719999999</v>
      </c>
      <c r="AG107" s="448">
        <v>21159980.960000001</v>
      </c>
      <c r="AH107" s="448">
        <f t="shared" ref="AH107" si="198">SUM(AH102:AH106)</f>
        <v>23505409.609999999</v>
      </c>
      <c r="AI107" s="448">
        <f>SUM(AI102:AI106)</f>
        <v>30805919.530000001</v>
      </c>
      <c r="AJ107" s="461">
        <v>54038779.659999996</v>
      </c>
      <c r="AK107" s="588">
        <f>SUM(AK102:AK106)</f>
        <v>66520011.449999996</v>
      </c>
      <c r="AL107" s="461">
        <f>SUM(AL102:AL106)</f>
        <v>84284023.510000005</v>
      </c>
      <c r="AM107" s="526">
        <f>SUM(AM102:AM106)</f>
        <v>98929373.819999993</v>
      </c>
      <c r="AN107" s="461">
        <f>SUM(AN102:AN106)</f>
        <v>81290354</v>
      </c>
      <c r="AO107" s="561"/>
      <c r="AP107" s="561"/>
      <c r="AQ107" s="561"/>
      <c r="AR107" s="561"/>
      <c r="AS107" s="561"/>
      <c r="AT107" s="561"/>
      <c r="AU107" s="561"/>
      <c r="AV107" s="561"/>
      <c r="AW107" s="120">
        <f t="shared" si="194"/>
        <v>-11970736.5</v>
      </c>
      <c r="AX107" s="58">
        <f t="shared" si="194"/>
        <v>-24383830.760000002</v>
      </c>
      <c r="AY107" s="75">
        <f t="shared" si="194"/>
        <v>-3910590.05</v>
      </c>
      <c r="AZ107" s="75">
        <f t="shared" si="194"/>
        <v>2813432.1699999995</v>
      </c>
      <c r="BA107" s="75">
        <f t="shared" si="194"/>
        <v>-6003179.4999999963</v>
      </c>
      <c r="BB107" s="75">
        <f t="shared" si="194"/>
        <v>-4012518.8599999994</v>
      </c>
      <c r="BC107" s="75">
        <f t="shared" si="194"/>
        <v>-1813351.5199999996</v>
      </c>
      <c r="BD107" s="75">
        <f t="shared" si="194"/>
        <v>-3065631.9799999981</v>
      </c>
      <c r="BE107" s="75">
        <f t="shared" si="194"/>
        <v>1325122.6499999999</v>
      </c>
      <c r="BF107" s="80">
        <f t="shared" ref="BF107:BG107" si="199">SUM(BF102:BF106)</f>
        <v>-10346887.640000001</v>
      </c>
      <c r="BG107" s="58">
        <f t="shared" si="199"/>
        <v>-8481047.2600000016</v>
      </c>
      <c r="BH107" s="58">
        <f t="shared" ref="BH107:BI107" si="200">SUM(BH102:BH106)</f>
        <v>13149624.969999999</v>
      </c>
      <c r="BI107" s="75">
        <f t="shared" si="200"/>
        <v>9245332.6400000025</v>
      </c>
      <c r="BJ107" s="75">
        <f t="shared" ref="BJ107:BK107" si="201">SUM(BJ102:BJ106)</f>
        <v>10797768.699999997</v>
      </c>
      <c r="BK107" s="75">
        <f t="shared" si="201"/>
        <v>-1724263.0500000031</v>
      </c>
      <c r="BL107" s="75">
        <f t="shared" ref="BL107:BM107" si="202">SUM(BL102:BL106)</f>
        <v>-3497823.0100000021</v>
      </c>
      <c r="BM107" s="75">
        <f t="shared" si="202"/>
        <v>1111817.1400000001</v>
      </c>
      <c r="BN107" s="418">
        <f t="shared" ref="BN107" si="203">SUM(BN102:BN106)</f>
        <v>4427211.1100000013</v>
      </c>
      <c r="BO107" s="418">
        <f t="shared" ref="BO107:BP107" si="204">SUM(BO102:BO106)</f>
        <v>1874948.5699999989</v>
      </c>
      <c r="BP107" s="74">
        <f t="shared" si="204"/>
        <v>3722136.7499999991</v>
      </c>
      <c r="BQ107" s="74">
        <f t="shared" ref="BQ107" si="205">SUM(BQ102:BQ106)</f>
        <v>7488360.0499999989</v>
      </c>
      <c r="BR107" s="74">
        <f t="shared" ref="BR107:BS107" si="206">SUM(BR102:BR106)</f>
        <v>13090171.460000003</v>
      </c>
      <c r="BS107" s="120">
        <f t="shared" si="206"/>
        <v>12287298.769999998</v>
      </c>
      <c r="BT107" s="74">
        <f t="shared" ref="BT107:BU107" si="207">SUM(BT102:BT106)</f>
        <v>13081925.779999996</v>
      </c>
      <c r="BU107" s="74">
        <f t="shared" si="207"/>
        <v>16342862.029999997</v>
      </c>
      <c r="BV107" s="75"/>
      <c r="BW107" s="75" t="s">
        <v>122</v>
      </c>
      <c r="BX107" s="75"/>
      <c r="BY107" s="75" t="s">
        <v>122</v>
      </c>
      <c r="BZ107" s="418"/>
      <c r="CA107" s="418"/>
      <c r="CB107" s="74"/>
      <c r="CC107" s="74"/>
      <c r="CD107" s="94"/>
    </row>
    <row r="108" spans="1:82" x14ac:dyDescent="0.25">
      <c r="A108" s="273">
        <f>+A101+1</f>
        <v>15</v>
      </c>
      <c r="B108" s="97" t="s">
        <v>25</v>
      </c>
      <c r="C108" s="25"/>
      <c r="D108" s="47"/>
      <c r="E108" s="47"/>
      <c r="F108" s="46"/>
      <c r="G108" s="47"/>
      <c r="H108" s="47"/>
      <c r="I108" s="47"/>
      <c r="J108" s="47"/>
      <c r="K108" s="47"/>
      <c r="L108" s="333"/>
      <c r="M108" s="360"/>
      <c r="N108" s="333"/>
      <c r="O108" s="344"/>
      <c r="P108" s="344"/>
      <c r="Q108" s="224"/>
      <c r="R108" s="224"/>
      <c r="S108" s="241"/>
      <c r="T108" s="241"/>
      <c r="U108" s="241"/>
      <c r="V108" s="241"/>
      <c r="W108" s="265"/>
      <c r="X108" s="300"/>
      <c r="Y108" s="387"/>
      <c r="Z108" s="265"/>
      <c r="AA108" s="265"/>
      <c r="AB108" s="265"/>
      <c r="AC108" s="265"/>
      <c r="AD108" s="265"/>
      <c r="AE108" s="265"/>
      <c r="AF108" s="265"/>
      <c r="AG108" s="403"/>
      <c r="AH108" s="403"/>
      <c r="AI108" s="403"/>
      <c r="AJ108" s="403"/>
      <c r="AK108" s="589"/>
      <c r="AL108" s="403"/>
      <c r="AM108" s="527"/>
      <c r="AN108" s="630"/>
      <c r="AO108" s="562"/>
      <c r="AP108" s="562"/>
      <c r="AQ108" s="562"/>
      <c r="AR108" s="562"/>
      <c r="AS108" s="562"/>
      <c r="AT108" s="562"/>
      <c r="AU108" s="562"/>
      <c r="AV108" s="562"/>
      <c r="AW108" s="121"/>
      <c r="AX108" s="26"/>
      <c r="AY108" s="27"/>
      <c r="AZ108" s="27"/>
      <c r="BA108" s="27"/>
      <c r="BB108" s="27"/>
      <c r="BC108" s="27"/>
      <c r="BD108" s="27"/>
      <c r="BE108" s="27"/>
      <c r="BF108" s="101"/>
      <c r="BG108" s="26"/>
      <c r="BH108" s="26"/>
      <c r="BI108" s="27"/>
      <c r="BJ108" s="27"/>
      <c r="BK108" s="27"/>
      <c r="BL108" s="27"/>
      <c r="BM108" s="27"/>
      <c r="BN108" s="419"/>
      <c r="BO108" s="419"/>
      <c r="BP108" s="443"/>
      <c r="BQ108" s="443"/>
      <c r="BR108" s="443"/>
      <c r="BS108" s="500"/>
      <c r="BT108" s="443"/>
      <c r="BU108" s="443"/>
      <c r="BV108" s="27"/>
      <c r="BW108" s="27" t="s">
        <v>122</v>
      </c>
      <c r="BX108" s="27"/>
      <c r="BY108" s="27" t="s">
        <v>122</v>
      </c>
      <c r="BZ108" s="419" t="s">
        <v>122</v>
      </c>
      <c r="CA108" s="419"/>
      <c r="CB108" s="443"/>
      <c r="CC108" s="443"/>
      <c r="CD108" s="520"/>
    </row>
    <row r="109" spans="1:82" x14ac:dyDescent="0.25">
      <c r="A109" s="273"/>
      <c r="B109" s="86" t="str">
        <f>$B$11</f>
        <v>Residential [1]</v>
      </c>
      <c r="C109" s="146">
        <v>231986</v>
      </c>
      <c r="D109" s="147">
        <v>245035</v>
      </c>
      <c r="E109" s="147">
        <v>213287</v>
      </c>
      <c r="F109" s="148">
        <v>207448</v>
      </c>
      <c r="G109" s="147">
        <v>231275</v>
      </c>
      <c r="H109" s="147">
        <v>216075</v>
      </c>
      <c r="I109" s="147">
        <v>204036</v>
      </c>
      <c r="J109" s="147">
        <v>222658</v>
      </c>
      <c r="K109" s="147">
        <v>180621</v>
      </c>
      <c r="L109" s="334">
        <v>257182</v>
      </c>
      <c r="M109" s="361">
        <v>225979</v>
      </c>
      <c r="N109" s="334">
        <v>204466</v>
      </c>
      <c r="O109" s="169">
        <v>245425</v>
      </c>
      <c r="P109" s="169">
        <v>216423</v>
      </c>
      <c r="Q109" s="168">
        <v>203417</v>
      </c>
      <c r="R109" s="168">
        <v>239028</v>
      </c>
      <c r="S109" s="168">
        <v>215132</v>
      </c>
      <c r="T109" s="168">
        <v>203295</v>
      </c>
      <c r="U109" s="168">
        <v>208439</v>
      </c>
      <c r="V109" s="168">
        <v>212025</v>
      </c>
      <c r="W109" s="168">
        <v>1279988.72</v>
      </c>
      <c r="X109" s="362">
        <v>228198</v>
      </c>
      <c r="Y109" s="143">
        <v>195904</v>
      </c>
      <c r="Z109" s="227">
        <v>216591</v>
      </c>
      <c r="AA109" s="168">
        <v>246904</v>
      </c>
      <c r="AB109" s="168">
        <v>213958</v>
      </c>
      <c r="AC109" s="168">
        <v>201754</v>
      </c>
      <c r="AD109" s="168">
        <v>222972</v>
      </c>
      <c r="AE109" s="168">
        <v>199271</v>
      </c>
      <c r="AF109" s="168">
        <v>222500</v>
      </c>
      <c r="AG109" s="168">
        <v>207168</v>
      </c>
      <c r="AH109" s="168">
        <v>210789</v>
      </c>
      <c r="AI109" s="168">
        <v>223508</v>
      </c>
      <c r="AJ109" s="481">
        <v>230415</v>
      </c>
      <c r="AK109" s="590">
        <v>210635</v>
      </c>
      <c r="AL109" s="481">
        <v>207740</v>
      </c>
      <c r="AM109" s="530">
        <v>230699</v>
      </c>
      <c r="AN109" s="481">
        <v>242117</v>
      </c>
      <c r="AO109" s="551"/>
      <c r="AP109" s="551"/>
      <c r="AQ109" s="551"/>
      <c r="AR109" s="551"/>
      <c r="AS109" s="551"/>
      <c r="AT109" s="551"/>
      <c r="AU109" s="551"/>
      <c r="AV109" s="551"/>
      <c r="AW109" s="142">
        <f>O109-C109</f>
        <v>13439</v>
      </c>
      <c r="AX109" s="143">
        <f>P109-D109</f>
        <v>-28612</v>
      </c>
      <c r="AY109" s="143">
        <f>Q109-E109</f>
        <v>-9870</v>
      </c>
      <c r="AZ109" s="143">
        <f>R109-F109</f>
        <v>31580</v>
      </c>
      <c r="BA109" s="143">
        <f>S109-G109</f>
        <v>-16143</v>
      </c>
      <c r="BB109" s="143">
        <f>T109-H109</f>
        <v>-12780</v>
      </c>
      <c r="BC109" s="143">
        <f>U109-I109</f>
        <v>4403</v>
      </c>
      <c r="BD109" s="143">
        <f>V109-J109</f>
        <v>-10633</v>
      </c>
      <c r="BE109" s="143">
        <f>W109-K109</f>
        <v>1099367.72</v>
      </c>
      <c r="BF109" s="257">
        <f>X109-L109</f>
        <v>-28984</v>
      </c>
      <c r="BG109" s="143">
        <f>Y109-M109</f>
        <v>-30075</v>
      </c>
      <c r="BH109" s="143">
        <f>Z109-N109</f>
        <v>12125</v>
      </c>
      <c r="BI109" s="143">
        <f>AA109-O109</f>
        <v>1479</v>
      </c>
      <c r="BJ109" s="143">
        <f>AB109-P109</f>
        <v>-2465</v>
      </c>
      <c r="BK109" s="143">
        <f>AC109-Q109</f>
        <v>-1663</v>
      </c>
      <c r="BL109" s="143">
        <f>AD109-R109</f>
        <v>-16056</v>
      </c>
      <c r="BM109" s="143">
        <f>AE109-S109</f>
        <v>-15861</v>
      </c>
      <c r="BN109" s="339">
        <f>AF109-T109</f>
        <v>19205</v>
      </c>
      <c r="BO109" s="347">
        <f>AG109-U109</f>
        <v>-1271</v>
      </c>
      <c r="BP109" s="339">
        <f>AH109-V109</f>
        <v>-1236</v>
      </c>
      <c r="BQ109" s="339">
        <f>AI109-W109</f>
        <v>-1056480.72</v>
      </c>
      <c r="BR109" s="339">
        <f>AJ109-X109</f>
        <v>2217</v>
      </c>
      <c r="BS109" s="501">
        <f>AK109-Y109</f>
        <v>14731</v>
      </c>
      <c r="BT109" s="339">
        <f>AL109-Z109</f>
        <v>-8851</v>
      </c>
      <c r="BU109" s="339">
        <f>AM109-AA109</f>
        <v>-16205</v>
      </c>
      <c r="BV109" s="143"/>
      <c r="BW109" s="143" t="s">
        <v>122</v>
      </c>
      <c r="BX109" s="143"/>
      <c r="BY109" s="143" t="s">
        <v>122</v>
      </c>
      <c r="BZ109" s="339"/>
      <c r="CA109" s="347"/>
      <c r="CB109" s="339"/>
      <c r="CC109" s="339"/>
      <c r="CD109" s="257"/>
    </row>
    <row r="110" spans="1:82" x14ac:dyDescent="0.25">
      <c r="A110" s="273"/>
      <c r="B110" s="86" t="str">
        <f>$B$12</f>
        <v>Low Income Residential [2]</v>
      </c>
      <c r="C110" s="146">
        <v>17880</v>
      </c>
      <c r="D110" s="147">
        <v>17853</v>
      </c>
      <c r="E110" s="147">
        <v>18317</v>
      </c>
      <c r="F110" s="148">
        <v>17066</v>
      </c>
      <c r="G110" s="147">
        <v>19012</v>
      </c>
      <c r="H110" s="147">
        <v>18419</v>
      </c>
      <c r="I110" s="147">
        <v>18494</v>
      </c>
      <c r="J110" s="147">
        <v>19228</v>
      </c>
      <c r="K110" s="147">
        <v>15351</v>
      </c>
      <c r="L110" s="334">
        <v>18029</v>
      </c>
      <c r="M110" s="361">
        <v>16715</v>
      </c>
      <c r="N110" s="334">
        <v>14908</v>
      </c>
      <c r="O110" s="169">
        <v>16262</v>
      </c>
      <c r="P110" s="169">
        <v>15835</v>
      </c>
      <c r="Q110" s="168">
        <v>15657</v>
      </c>
      <c r="R110" s="168">
        <v>16864</v>
      </c>
      <c r="S110" s="168">
        <v>15237</v>
      </c>
      <c r="T110" s="168">
        <v>15272</v>
      </c>
      <c r="U110" s="168">
        <v>16600</v>
      </c>
      <c r="V110" s="168">
        <v>16731</v>
      </c>
      <c r="W110" s="168">
        <v>67444.259999999995</v>
      </c>
      <c r="X110" s="362">
        <v>17329</v>
      </c>
      <c r="Y110" s="143">
        <v>18148</v>
      </c>
      <c r="Z110" s="227">
        <v>18552</v>
      </c>
      <c r="AA110" s="168">
        <v>23403</v>
      </c>
      <c r="AB110" s="168">
        <v>19388</v>
      </c>
      <c r="AC110" s="168">
        <v>16720</v>
      </c>
      <c r="AD110" s="168">
        <v>17998</v>
      </c>
      <c r="AE110" s="168">
        <v>16556</v>
      </c>
      <c r="AF110" s="168">
        <v>17778</v>
      </c>
      <c r="AG110" s="168">
        <v>17169</v>
      </c>
      <c r="AH110" s="168">
        <v>17730</v>
      </c>
      <c r="AI110" s="168">
        <v>19191</v>
      </c>
      <c r="AJ110" s="481">
        <v>18193</v>
      </c>
      <c r="AK110" s="590">
        <v>17138</v>
      </c>
      <c r="AL110" s="481">
        <v>18050</v>
      </c>
      <c r="AM110" s="530">
        <v>21027</v>
      </c>
      <c r="AN110" s="481">
        <v>18621</v>
      </c>
      <c r="AO110" s="551"/>
      <c r="AP110" s="551"/>
      <c r="AQ110" s="551"/>
      <c r="AR110" s="551"/>
      <c r="AS110" s="551"/>
      <c r="AT110" s="551"/>
      <c r="AU110" s="551"/>
      <c r="AV110" s="551"/>
      <c r="AW110" s="142">
        <f>O110-C110</f>
        <v>-1618</v>
      </c>
      <c r="AX110" s="143">
        <f>P110-D110</f>
        <v>-2018</v>
      </c>
      <c r="AY110" s="143">
        <f>Q110-E110</f>
        <v>-2660</v>
      </c>
      <c r="AZ110" s="143">
        <f>R110-F110</f>
        <v>-202</v>
      </c>
      <c r="BA110" s="143">
        <f>S110-G110</f>
        <v>-3775</v>
      </c>
      <c r="BB110" s="143">
        <f>T110-H110</f>
        <v>-3147</v>
      </c>
      <c r="BC110" s="143">
        <f>U110-I110</f>
        <v>-1894</v>
      </c>
      <c r="BD110" s="143">
        <f>V110-J110</f>
        <v>-2497</v>
      </c>
      <c r="BE110" s="143">
        <f>W110-K110</f>
        <v>52093.259999999995</v>
      </c>
      <c r="BF110" s="257">
        <f>X110-L110</f>
        <v>-700</v>
      </c>
      <c r="BG110" s="143">
        <f>Y110-M110</f>
        <v>1433</v>
      </c>
      <c r="BH110" s="143">
        <f>Z110-N110</f>
        <v>3644</v>
      </c>
      <c r="BI110" s="143">
        <f>AA110-O110</f>
        <v>7141</v>
      </c>
      <c r="BJ110" s="143">
        <f>AB110-P110</f>
        <v>3553</v>
      </c>
      <c r="BK110" s="143">
        <f>AC110-Q110</f>
        <v>1063</v>
      </c>
      <c r="BL110" s="143">
        <f>AD110-R110</f>
        <v>1134</v>
      </c>
      <c r="BM110" s="143">
        <f>AE110-S110</f>
        <v>1319</v>
      </c>
      <c r="BN110" s="339">
        <f>AF110-T110</f>
        <v>2506</v>
      </c>
      <c r="BO110" s="347">
        <f>AG110-U110</f>
        <v>569</v>
      </c>
      <c r="BP110" s="339">
        <f>AH110-V110</f>
        <v>999</v>
      </c>
      <c r="BQ110" s="339">
        <f>AI110-W110</f>
        <v>-48253.259999999995</v>
      </c>
      <c r="BR110" s="339">
        <f>AJ110-X110</f>
        <v>864</v>
      </c>
      <c r="BS110" s="501">
        <f>AK110-Y110</f>
        <v>-1010</v>
      </c>
      <c r="BT110" s="339">
        <f>AL110-Z110</f>
        <v>-502</v>
      </c>
      <c r="BU110" s="339">
        <f>AM110-AA110</f>
        <v>-2376</v>
      </c>
      <c r="BV110" s="143"/>
      <c r="BW110" s="143"/>
      <c r="BX110" s="143"/>
      <c r="BY110" s="143"/>
      <c r="BZ110" s="339"/>
      <c r="CA110" s="347"/>
      <c r="CB110" s="339"/>
      <c r="CC110" s="339"/>
      <c r="CD110" s="257"/>
    </row>
    <row r="111" spans="1:82" x14ac:dyDescent="0.25">
      <c r="A111" s="273"/>
      <c r="B111" s="86" t="str">
        <f>$B$13</f>
        <v>Small C&amp;I [3]</v>
      </c>
      <c r="C111" s="146">
        <v>22447</v>
      </c>
      <c r="D111" s="147">
        <v>23456</v>
      </c>
      <c r="E111" s="147">
        <v>20754</v>
      </c>
      <c r="F111" s="148">
        <v>19581</v>
      </c>
      <c r="G111" s="147">
        <v>21275</v>
      </c>
      <c r="H111" s="147">
        <v>20265</v>
      </c>
      <c r="I111" s="147">
        <v>19118</v>
      </c>
      <c r="J111" s="147">
        <v>20784</v>
      </c>
      <c r="K111" s="147">
        <v>16326</v>
      </c>
      <c r="L111" s="334">
        <v>24995</v>
      </c>
      <c r="M111" s="361">
        <v>21224</v>
      </c>
      <c r="N111" s="334">
        <v>18057</v>
      </c>
      <c r="O111" s="169">
        <v>23760</v>
      </c>
      <c r="P111" s="169">
        <v>18109</v>
      </c>
      <c r="Q111" s="168">
        <v>18485</v>
      </c>
      <c r="R111" s="168">
        <v>22042</v>
      </c>
      <c r="S111" s="168">
        <v>19074</v>
      </c>
      <c r="T111" s="168">
        <v>18327</v>
      </c>
      <c r="U111" s="168">
        <v>18686</v>
      </c>
      <c r="V111" s="168">
        <v>18920</v>
      </c>
      <c r="W111" s="168">
        <v>105246.04</v>
      </c>
      <c r="X111" s="362">
        <v>20751</v>
      </c>
      <c r="Y111" s="143">
        <v>18846</v>
      </c>
      <c r="Z111" s="227">
        <v>20844</v>
      </c>
      <c r="AA111" s="168">
        <v>24301</v>
      </c>
      <c r="AB111" s="168">
        <v>21173</v>
      </c>
      <c r="AC111" s="168">
        <v>19715</v>
      </c>
      <c r="AD111" s="168">
        <v>21432</v>
      </c>
      <c r="AE111" s="168">
        <v>18914</v>
      </c>
      <c r="AF111" s="168">
        <v>21237</v>
      </c>
      <c r="AG111" s="168">
        <v>19291</v>
      </c>
      <c r="AH111" s="168">
        <v>19737</v>
      </c>
      <c r="AI111" s="168">
        <v>20912</v>
      </c>
      <c r="AJ111" s="481">
        <v>22709</v>
      </c>
      <c r="AK111" s="590">
        <v>20356</v>
      </c>
      <c r="AL111" s="481">
        <v>19916</v>
      </c>
      <c r="AM111" s="530">
        <v>23011</v>
      </c>
      <c r="AN111" s="481">
        <v>21656</v>
      </c>
      <c r="AO111" s="551"/>
      <c r="AP111" s="551"/>
      <c r="AQ111" s="551"/>
      <c r="AR111" s="551"/>
      <c r="AS111" s="551"/>
      <c r="AT111" s="551"/>
      <c r="AU111" s="551"/>
      <c r="AV111" s="551"/>
      <c r="AW111" s="142">
        <f>O111-C111</f>
        <v>1313</v>
      </c>
      <c r="AX111" s="143">
        <f>P111-D111</f>
        <v>-5347</v>
      </c>
      <c r="AY111" s="143">
        <f>Q111-E111</f>
        <v>-2269</v>
      </c>
      <c r="AZ111" s="143">
        <f>R111-F111</f>
        <v>2461</v>
      </c>
      <c r="BA111" s="143">
        <f>S111-G111</f>
        <v>-2201</v>
      </c>
      <c r="BB111" s="143">
        <f>T111-H111</f>
        <v>-1938</v>
      </c>
      <c r="BC111" s="143">
        <f>U111-I111</f>
        <v>-432</v>
      </c>
      <c r="BD111" s="143">
        <f>V111-J111</f>
        <v>-1864</v>
      </c>
      <c r="BE111" s="143">
        <f>W111-K111</f>
        <v>88920.04</v>
      </c>
      <c r="BF111" s="257">
        <f>X111-L111</f>
        <v>-4244</v>
      </c>
      <c r="BG111" s="143">
        <f>Y111-M111</f>
        <v>-2378</v>
      </c>
      <c r="BH111" s="143">
        <f>Z111-N111</f>
        <v>2787</v>
      </c>
      <c r="BI111" s="143">
        <f>AA111-O111</f>
        <v>541</v>
      </c>
      <c r="BJ111" s="143">
        <f>AB111-P111</f>
        <v>3064</v>
      </c>
      <c r="BK111" s="143">
        <f>AC111-Q111</f>
        <v>1230</v>
      </c>
      <c r="BL111" s="143">
        <f>AD111-R111</f>
        <v>-610</v>
      </c>
      <c r="BM111" s="143">
        <f>AE111-S111</f>
        <v>-160</v>
      </c>
      <c r="BN111" s="339">
        <f>AF111-T111</f>
        <v>2910</v>
      </c>
      <c r="BO111" s="347">
        <f>AG111-U111</f>
        <v>605</v>
      </c>
      <c r="BP111" s="339">
        <f>AH111-V111</f>
        <v>817</v>
      </c>
      <c r="BQ111" s="339">
        <f>AI111-W111</f>
        <v>-84334.04</v>
      </c>
      <c r="BR111" s="339">
        <f>AJ111-X111</f>
        <v>1958</v>
      </c>
      <c r="BS111" s="501">
        <f>AK111-Y111</f>
        <v>1510</v>
      </c>
      <c r="BT111" s="339">
        <f>AL111-Z111</f>
        <v>-928</v>
      </c>
      <c r="BU111" s="339">
        <f>AM111-AA111</f>
        <v>-1290</v>
      </c>
      <c r="BV111" s="143"/>
      <c r="BW111" s="143"/>
      <c r="BX111" s="143"/>
      <c r="BY111" s="143"/>
      <c r="BZ111" s="339"/>
      <c r="CA111" s="347"/>
      <c r="CB111" s="339"/>
      <c r="CC111" s="339"/>
      <c r="CD111" s="257"/>
    </row>
    <row r="112" spans="1:82" x14ac:dyDescent="0.25">
      <c r="A112" s="273"/>
      <c r="B112" s="86" t="str">
        <f>$B$14</f>
        <v>Medium C&amp;I [4]</v>
      </c>
      <c r="C112" s="146">
        <v>7009</v>
      </c>
      <c r="D112" s="147">
        <v>7439</v>
      </c>
      <c r="E112" s="147">
        <v>6597</v>
      </c>
      <c r="F112" s="148">
        <v>6148</v>
      </c>
      <c r="G112" s="147">
        <v>6984</v>
      </c>
      <c r="H112" s="147">
        <v>6641</v>
      </c>
      <c r="I112" s="147">
        <v>6240</v>
      </c>
      <c r="J112" s="147">
        <v>6751</v>
      </c>
      <c r="K112" s="147">
        <v>5102</v>
      </c>
      <c r="L112" s="334">
        <v>8148</v>
      </c>
      <c r="M112" s="361">
        <v>6842</v>
      </c>
      <c r="N112" s="334">
        <v>5553</v>
      </c>
      <c r="O112" s="169">
        <v>7939</v>
      </c>
      <c r="P112" s="169">
        <v>5795</v>
      </c>
      <c r="Q112" s="168">
        <v>6152</v>
      </c>
      <c r="R112" s="168">
        <v>7051</v>
      </c>
      <c r="S112" s="168">
        <v>6462</v>
      </c>
      <c r="T112" s="168">
        <v>6088</v>
      </c>
      <c r="U112" s="168">
        <v>6295</v>
      </c>
      <c r="V112" s="168">
        <v>6257</v>
      </c>
      <c r="W112" s="168">
        <v>157976.25</v>
      </c>
      <c r="X112" s="362">
        <v>6300</v>
      </c>
      <c r="Y112" s="143">
        <v>5761</v>
      </c>
      <c r="Z112" s="227">
        <v>6104</v>
      </c>
      <c r="AA112" s="168">
        <v>7176</v>
      </c>
      <c r="AB112" s="168">
        <v>6579</v>
      </c>
      <c r="AC112" s="168">
        <v>6080</v>
      </c>
      <c r="AD112" s="168">
        <v>6676</v>
      </c>
      <c r="AE112" s="168">
        <v>5805</v>
      </c>
      <c r="AF112" s="168">
        <v>6620</v>
      </c>
      <c r="AG112" s="168">
        <v>5891</v>
      </c>
      <c r="AH112" s="168">
        <v>6046</v>
      </c>
      <c r="AI112" s="168">
        <v>6207</v>
      </c>
      <c r="AJ112" s="481">
        <v>6930</v>
      </c>
      <c r="AK112" s="590">
        <v>5907</v>
      </c>
      <c r="AL112" s="481">
        <v>5728</v>
      </c>
      <c r="AM112" s="530">
        <v>6616</v>
      </c>
      <c r="AN112" s="481">
        <v>6908</v>
      </c>
      <c r="AO112" s="551"/>
      <c r="AP112" s="551"/>
      <c r="AQ112" s="551"/>
      <c r="AR112" s="551"/>
      <c r="AS112" s="551"/>
      <c r="AT112" s="551"/>
      <c r="AU112" s="551"/>
      <c r="AV112" s="551"/>
      <c r="AW112" s="142">
        <f>O112-C112</f>
        <v>930</v>
      </c>
      <c r="AX112" s="143">
        <f>P112-D112</f>
        <v>-1644</v>
      </c>
      <c r="AY112" s="143">
        <f>Q112-E112</f>
        <v>-445</v>
      </c>
      <c r="AZ112" s="143">
        <f>R112-F112</f>
        <v>903</v>
      </c>
      <c r="BA112" s="143">
        <f>S112-G112</f>
        <v>-522</v>
      </c>
      <c r="BB112" s="143">
        <f>T112-H112</f>
        <v>-553</v>
      </c>
      <c r="BC112" s="143">
        <f>U112-I112</f>
        <v>55</v>
      </c>
      <c r="BD112" s="143">
        <f>V112-J112</f>
        <v>-494</v>
      </c>
      <c r="BE112" s="143">
        <f>W112-K112</f>
        <v>152874.25</v>
      </c>
      <c r="BF112" s="257">
        <f>X112-L112</f>
        <v>-1848</v>
      </c>
      <c r="BG112" s="143">
        <f>Y112-M112</f>
        <v>-1081</v>
      </c>
      <c r="BH112" s="143">
        <f>Z112-N112</f>
        <v>551</v>
      </c>
      <c r="BI112" s="143">
        <f>AA112-O112</f>
        <v>-763</v>
      </c>
      <c r="BJ112" s="143">
        <f>AB112-P112</f>
        <v>784</v>
      </c>
      <c r="BK112" s="143">
        <f>AC112-Q112</f>
        <v>-72</v>
      </c>
      <c r="BL112" s="143">
        <f>AD112-R112</f>
        <v>-375</v>
      </c>
      <c r="BM112" s="143">
        <f>AE112-S112</f>
        <v>-657</v>
      </c>
      <c r="BN112" s="339">
        <f>AF112-T112</f>
        <v>532</v>
      </c>
      <c r="BO112" s="347">
        <f>AG112-U112</f>
        <v>-404</v>
      </c>
      <c r="BP112" s="339">
        <f>AH112-V112</f>
        <v>-211</v>
      </c>
      <c r="BQ112" s="339">
        <f>AI112-W112</f>
        <v>-151769.25</v>
      </c>
      <c r="BR112" s="339">
        <f>AJ112-X112</f>
        <v>630</v>
      </c>
      <c r="BS112" s="501">
        <f>AK112-Y112</f>
        <v>146</v>
      </c>
      <c r="BT112" s="339">
        <f>AL112-Z112</f>
        <v>-376</v>
      </c>
      <c r="BU112" s="339">
        <f>AM112-AA112</f>
        <v>-560</v>
      </c>
      <c r="BV112" s="143"/>
      <c r="BW112" s="143"/>
      <c r="BX112" s="143"/>
      <c r="BY112" s="143"/>
      <c r="BZ112" s="339"/>
      <c r="CA112" s="347"/>
      <c r="CB112" s="339"/>
      <c r="CC112" s="339"/>
      <c r="CD112" s="257"/>
    </row>
    <row r="113" spans="1:82" ht="17.25" x14ac:dyDescent="0.4">
      <c r="A113" s="273"/>
      <c r="B113" s="86" t="str">
        <f>$B$15</f>
        <v>Large C&amp;I [5]</v>
      </c>
      <c r="C113" s="149">
        <v>1057</v>
      </c>
      <c r="D113" s="150">
        <v>1087</v>
      </c>
      <c r="E113" s="150">
        <v>974</v>
      </c>
      <c r="F113" s="151">
        <v>904</v>
      </c>
      <c r="G113" s="150">
        <v>1071</v>
      </c>
      <c r="H113" s="150">
        <v>979</v>
      </c>
      <c r="I113" s="150">
        <v>954</v>
      </c>
      <c r="J113" s="150">
        <v>1015</v>
      </c>
      <c r="K113" s="150">
        <v>778</v>
      </c>
      <c r="L113" s="335">
        <v>1224</v>
      </c>
      <c r="M113" s="363">
        <v>1048</v>
      </c>
      <c r="N113" s="335">
        <v>796</v>
      </c>
      <c r="O113" s="172">
        <v>1274</v>
      </c>
      <c r="P113" s="172">
        <v>856</v>
      </c>
      <c r="Q113" s="171">
        <v>920</v>
      </c>
      <c r="R113" s="171">
        <v>1096</v>
      </c>
      <c r="S113" s="171">
        <v>956</v>
      </c>
      <c r="T113" s="171">
        <v>938</v>
      </c>
      <c r="U113" s="171">
        <v>988</v>
      </c>
      <c r="V113" s="171">
        <v>958</v>
      </c>
      <c r="W113" s="171">
        <v>324900.8</v>
      </c>
      <c r="X113" s="364">
        <v>905</v>
      </c>
      <c r="Y113" s="145">
        <v>823</v>
      </c>
      <c r="Z113" s="397">
        <v>879</v>
      </c>
      <c r="AA113" s="171">
        <v>1045</v>
      </c>
      <c r="AB113" s="171">
        <v>962</v>
      </c>
      <c r="AC113" s="171">
        <v>907</v>
      </c>
      <c r="AD113" s="171">
        <v>966</v>
      </c>
      <c r="AE113" s="171">
        <v>868</v>
      </c>
      <c r="AF113" s="171">
        <v>948</v>
      </c>
      <c r="AG113" s="171">
        <v>830</v>
      </c>
      <c r="AH113" s="171">
        <v>894</v>
      </c>
      <c r="AI113" s="171">
        <v>943</v>
      </c>
      <c r="AJ113" s="482">
        <v>979</v>
      </c>
      <c r="AK113" s="591">
        <v>884</v>
      </c>
      <c r="AL113" s="482">
        <v>865</v>
      </c>
      <c r="AM113" s="530">
        <v>942</v>
      </c>
      <c r="AN113" s="482">
        <v>364</v>
      </c>
      <c r="AO113" s="551"/>
      <c r="AP113" s="551"/>
      <c r="AQ113" s="551"/>
      <c r="AR113" s="551"/>
      <c r="AS113" s="551"/>
      <c r="AT113" s="551"/>
      <c r="AU113" s="551"/>
      <c r="AV113" s="551"/>
      <c r="AW113" s="144">
        <f>O113-C113</f>
        <v>217</v>
      </c>
      <c r="AX113" s="145">
        <f>P113-D113</f>
        <v>-231</v>
      </c>
      <c r="AY113" s="145">
        <f>Q113-E113</f>
        <v>-54</v>
      </c>
      <c r="AZ113" s="145">
        <f>R113-F113</f>
        <v>192</v>
      </c>
      <c r="BA113" s="145">
        <f>S113-G113</f>
        <v>-115</v>
      </c>
      <c r="BB113" s="145">
        <f>T113-H113</f>
        <v>-41</v>
      </c>
      <c r="BC113" s="145">
        <f>U113-I113</f>
        <v>34</v>
      </c>
      <c r="BD113" s="145">
        <f>V113-J113</f>
        <v>-57</v>
      </c>
      <c r="BE113" s="145">
        <f>W113-K113</f>
        <v>324122.8</v>
      </c>
      <c r="BF113" s="258">
        <f>X113-L113</f>
        <v>-319</v>
      </c>
      <c r="BG113" s="145">
        <f>Y113-M113</f>
        <v>-225</v>
      </c>
      <c r="BH113" s="145">
        <f>Z113-N113</f>
        <v>83</v>
      </c>
      <c r="BI113" s="145">
        <f>AA113-O113</f>
        <v>-229</v>
      </c>
      <c r="BJ113" s="145">
        <f>AB113-P113</f>
        <v>106</v>
      </c>
      <c r="BK113" s="145">
        <f>AC113-Q113</f>
        <v>-13</v>
      </c>
      <c r="BL113" s="145">
        <f>AD113-R113</f>
        <v>-130</v>
      </c>
      <c r="BM113" s="145">
        <f>AE113-S113</f>
        <v>-88</v>
      </c>
      <c r="BN113" s="420">
        <f>AF113-T113</f>
        <v>10</v>
      </c>
      <c r="BO113" s="434">
        <f>AG113-U113</f>
        <v>-158</v>
      </c>
      <c r="BP113" s="420">
        <f>AH113-V113</f>
        <v>-64</v>
      </c>
      <c r="BQ113" s="420">
        <f>AI113-W113</f>
        <v>-323957.8</v>
      </c>
      <c r="BR113" s="420">
        <f>AJ113-X113</f>
        <v>74</v>
      </c>
      <c r="BS113" s="502">
        <f>AK113-Y113</f>
        <v>61</v>
      </c>
      <c r="BT113" s="420">
        <f>AL113-Z113</f>
        <v>-14</v>
      </c>
      <c r="BU113" s="420">
        <f>AM113-AA113</f>
        <v>-103</v>
      </c>
      <c r="BV113" s="145"/>
      <c r="BW113" s="145"/>
      <c r="BX113" s="145"/>
      <c r="BY113" s="145"/>
      <c r="BZ113" s="420"/>
      <c r="CA113" s="434"/>
      <c r="CB113" s="420"/>
      <c r="CC113" s="420"/>
      <c r="CD113" s="258"/>
    </row>
    <row r="114" spans="1:82" ht="15.75" thickBot="1" x14ac:dyDescent="0.3">
      <c r="A114" s="273"/>
      <c r="B114" s="89" t="str">
        <f>$B$16</f>
        <v>Total</v>
      </c>
      <c r="C114" s="152">
        <f>SUM(C109:C113)</f>
        <v>280379</v>
      </c>
      <c r="D114" s="153">
        <f>SUM(D109:D113)</f>
        <v>294870</v>
      </c>
      <c r="E114" s="153">
        <f t="shared" ref="E114:BE114" si="208">SUM(E109:E113)</f>
        <v>259929</v>
      </c>
      <c r="F114" s="153">
        <f t="shared" si="208"/>
        <v>251147</v>
      </c>
      <c r="G114" s="153">
        <f t="shared" si="208"/>
        <v>279617</v>
      </c>
      <c r="H114" s="153">
        <f t="shared" si="208"/>
        <v>262379</v>
      </c>
      <c r="I114" s="153">
        <f t="shared" si="208"/>
        <v>248842</v>
      </c>
      <c r="J114" s="153">
        <f t="shared" si="208"/>
        <v>270436</v>
      </c>
      <c r="K114" s="153">
        <f t="shared" si="208"/>
        <v>218178</v>
      </c>
      <c r="L114" s="336">
        <f t="shared" si="208"/>
        <v>309578</v>
      </c>
      <c r="M114" s="154">
        <f t="shared" si="208"/>
        <v>271808</v>
      </c>
      <c r="N114" s="336">
        <f t="shared" si="208"/>
        <v>243780</v>
      </c>
      <c r="O114" s="175">
        <f t="shared" si="208"/>
        <v>294660</v>
      </c>
      <c r="P114" s="175">
        <f t="shared" si="208"/>
        <v>257018</v>
      </c>
      <c r="Q114" s="175">
        <f t="shared" si="208"/>
        <v>244631</v>
      </c>
      <c r="R114" s="175">
        <f t="shared" si="208"/>
        <v>286081</v>
      </c>
      <c r="S114" s="175">
        <f t="shared" si="208"/>
        <v>256861</v>
      </c>
      <c r="T114" s="175">
        <f t="shared" si="208"/>
        <v>243920</v>
      </c>
      <c r="U114" s="175">
        <f t="shared" si="208"/>
        <v>251008</v>
      </c>
      <c r="V114" s="175">
        <f t="shared" si="208"/>
        <v>254891</v>
      </c>
      <c r="W114" s="175">
        <f t="shared" si="208"/>
        <v>1935556.07</v>
      </c>
      <c r="X114" s="301">
        <f t="shared" ref="X114" si="209">SUM(X109:X113)</f>
        <v>273483</v>
      </c>
      <c r="Y114" s="153">
        <f t="shared" ref="Y114:AE114" si="210">SUM(Y109:Y113)</f>
        <v>239482</v>
      </c>
      <c r="Z114" s="175">
        <f t="shared" si="210"/>
        <v>262970</v>
      </c>
      <c r="AA114" s="175">
        <f t="shared" si="210"/>
        <v>302829</v>
      </c>
      <c r="AB114" s="175">
        <f t="shared" si="210"/>
        <v>262060</v>
      </c>
      <c r="AC114" s="175">
        <f t="shared" si="210"/>
        <v>245176</v>
      </c>
      <c r="AD114" s="175">
        <f t="shared" si="210"/>
        <v>270044</v>
      </c>
      <c r="AE114" s="175">
        <f t="shared" si="210"/>
        <v>241414</v>
      </c>
      <c r="AF114" s="175">
        <f t="shared" ref="AF114" si="211">SUM(AF109:AF113)</f>
        <v>269083</v>
      </c>
      <c r="AG114" s="175">
        <v>250349</v>
      </c>
      <c r="AH114" s="175">
        <f t="shared" ref="AH114" si="212">SUM(AH109:AH113)</f>
        <v>255196</v>
      </c>
      <c r="AI114" s="175">
        <f>SUM(AI109:AI113)</f>
        <v>270761</v>
      </c>
      <c r="AJ114" s="483">
        <v>279226</v>
      </c>
      <c r="AK114" s="592">
        <f t="shared" ref="AK114" si="213">SUM(AK109:AK113)</f>
        <v>254920</v>
      </c>
      <c r="AL114" s="483">
        <f t="shared" ref="AL114" si="214">SUM(AL109:AL113)</f>
        <v>252299</v>
      </c>
      <c r="AM114" s="537">
        <f>SUM(AM109:AM113)</f>
        <v>282295</v>
      </c>
      <c r="AN114" s="483">
        <f>SUM(AN109:AN113)</f>
        <v>289666</v>
      </c>
      <c r="AO114" s="563"/>
      <c r="AP114" s="563"/>
      <c r="AQ114" s="563"/>
      <c r="AR114" s="563"/>
      <c r="AS114" s="563"/>
      <c r="AT114" s="563"/>
      <c r="AU114" s="563"/>
      <c r="AV114" s="563"/>
      <c r="AW114" s="154">
        <f t="shared" si="208"/>
        <v>14281</v>
      </c>
      <c r="AX114" s="153">
        <f t="shared" si="208"/>
        <v>-37852</v>
      </c>
      <c r="AY114" s="153">
        <f t="shared" si="208"/>
        <v>-15298</v>
      </c>
      <c r="AZ114" s="153">
        <f t="shared" si="208"/>
        <v>34934</v>
      </c>
      <c r="BA114" s="153">
        <f t="shared" si="208"/>
        <v>-22756</v>
      </c>
      <c r="BB114" s="153">
        <f t="shared" si="208"/>
        <v>-18459</v>
      </c>
      <c r="BC114" s="153">
        <f t="shared" si="208"/>
        <v>2166</v>
      </c>
      <c r="BD114" s="153">
        <f t="shared" si="208"/>
        <v>-15545</v>
      </c>
      <c r="BE114" s="153">
        <f t="shared" si="208"/>
        <v>1717378.07</v>
      </c>
      <c r="BF114" s="259">
        <f t="shared" ref="BF114:BG114" si="215">SUM(BF109:BF113)</f>
        <v>-36095</v>
      </c>
      <c r="BG114" s="153">
        <f t="shared" si="215"/>
        <v>-32326</v>
      </c>
      <c r="BH114" s="153">
        <f t="shared" ref="BH114:BI114" si="216">SUM(BH109:BH113)</f>
        <v>19190</v>
      </c>
      <c r="BI114" s="153">
        <f t="shared" si="216"/>
        <v>8169</v>
      </c>
      <c r="BJ114" s="153">
        <f t="shared" ref="BJ114:BK114" si="217">SUM(BJ109:BJ113)</f>
        <v>5042</v>
      </c>
      <c r="BK114" s="153">
        <f t="shared" si="217"/>
        <v>545</v>
      </c>
      <c r="BL114" s="153">
        <f t="shared" ref="BL114:BM114" si="218">SUM(BL109:BL113)</f>
        <v>-16037</v>
      </c>
      <c r="BM114" s="153">
        <f t="shared" si="218"/>
        <v>-15447</v>
      </c>
      <c r="BN114" s="336">
        <f t="shared" ref="BN114" si="219">SUM(BN109:BN113)</f>
        <v>25163</v>
      </c>
      <c r="BO114" s="435">
        <f t="shared" ref="BO114:BP114" si="220">SUM(BO109:BO113)</f>
        <v>-659</v>
      </c>
      <c r="BP114" s="336">
        <f t="shared" si="220"/>
        <v>305</v>
      </c>
      <c r="BQ114" s="336">
        <f t="shared" ref="BQ114" si="221">SUM(BQ109:BQ113)</f>
        <v>-1664795.07</v>
      </c>
      <c r="BR114" s="336">
        <f t="shared" ref="BR114:BS114" si="222">SUM(BR109:BR113)</f>
        <v>5743</v>
      </c>
      <c r="BS114" s="503">
        <f t="shared" si="222"/>
        <v>15438</v>
      </c>
      <c r="BT114" s="336">
        <f t="shared" ref="BT114:BU114" si="223">SUM(BT109:BT113)</f>
        <v>-10671</v>
      </c>
      <c r="BU114" s="336">
        <f t="shared" si="223"/>
        <v>-20534</v>
      </c>
      <c r="BV114" s="153"/>
      <c r="BW114" s="153"/>
      <c r="BX114" s="153"/>
      <c r="BY114" s="153"/>
      <c r="BZ114" s="336"/>
      <c r="CA114" s="435"/>
      <c r="CB114" s="336"/>
      <c r="CC114" s="336"/>
      <c r="CD114" s="259"/>
    </row>
    <row r="115" spans="1:82" x14ac:dyDescent="0.25">
      <c r="A115" s="273">
        <f>+A108+1</f>
        <v>16</v>
      </c>
      <c r="B115" s="102" t="s">
        <v>29</v>
      </c>
      <c r="C115" s="76"/>
      <c r="D115" s="71"/>
      <c r="E115" s="71"/>
      <c r="F115" s="77"/>
      <c r="G115" s="71"/>
      <c r="H115" s="71"/>
      <c r="I115" s="71"/>
      <c r="J115" s="71"/>
      <c r="K115" s="71"/>
      <c r="L115" s="337"/>
      <c r="M115" s="123"/>
      <c r="N115" s="337"/>
      <c r="O115" s="264"/>
      <c r="P115" s="264"/>
      <c r="Q115" s="225"/>
      <c r="R115" s="225"/>
      <c r="S115" s="225"/>
      <c r="T115" s="225"/>
      <c r="U115" s="225"/>
      <c r="V115" s="225"/>
      <c r="W115" s="264"/>
      <c r="X115" s="296"/>
      <c r="Y115" s="123"/>
      <c r="Z115" s="78"/>
      <c r="AA115" s="264"/>
      <c r="AB115" s="264"/>
      <c r="AC115" s="264"/>
      <c r="AD115" s="264"/>
      <c r="AE115" s="264"/>
      <c r="AF115" s="264"/>
      <c r="AG115" s="404"/>
      <c r="AH115" s="404"/>
      <c r="AI115" s="404"/>
      <c r="AJ115" s="404"/>
      <c r="AK115" s="593"/>
      <c r="AL115" s="404"/>
      <c r="AM115" s="404"/>
      <c r="AN115" s="631"/>
      <c r="AO115" s="564"/>
      <c r="AP115" s="564"/>
      <c r="AQ115" s="564"/>
      <c r="AR115" s="564"/>
      <c r="AS115" s="564"/>
      <c r="AT115" s="564"/>
      <c r="AU115" s="564"/>
      <c r="AV115" s="564"/>
      <c r="AW115" s="123"/>
      <c r="AX115" s="78"/>
      <c r="AY115" s="79"/>
      <c r="AZ115" s="79"/>
      <c r="BA115" s="79"/>
      <c r="BB115" s="79"/>
      <c r="BC115" s="79"/>
      <c r="BD115" s="79"/>
      <c r="BE115" s="79"/>
      <c r="BF115" s="260"/>
      <c r="BG115" s="78"/>
      <c r="BH115" s="78"/>
      <c r="BI115" s="79"/>
      <c r="BJ115" s="79"/>
      <c r="BK115" s="79"/>
      <c r="BL115" s="79"/>
      <c r="BM115" s="79"/>
      <c r="BN115" s="421"/>
      <c r="BO115" s="421"/>
      <c r="BP115" s="444"/>
      <c r="BQ115" s="444"/>
      <c r="BR115" s="444"/>
      <c r="BS115" s="504"/>
      <c r="BT115" s="444"/>
      <c r="BU115" s="444"/>
      <c r="BV115" s="79"/>
      <c r="BW115" s="79"/>
      <c r="BX115" s="79"/>
      <c r="BY115" s="79"/>
      <c r="BZ115" s="421"/>
      <c r="CA115" s="421"/>
      <c r="CB115" s="444"/>
      <c r="CC115" s="444"/>
      <c r="CD115" s="521"/>
    </row>
    <row r="116" spans="1:82" x14ac:dyDescent="0.25">
      <c r="A116" s="273"/>
      <c r="B116" s="86" t="str">
        <f>$B$11</f>
        <v>Residential [1]</v>
      </c>
      <c r="C116" s="65">
        <f>C95-C102</f>
        <v>644305.95000000298</v>
      </c>
      <c r="D116" s="66">
        <f>D95-D102</f>
        <v>-12988918.370000005</v>
      </c>
      <c r="E116" s="66">
        <f t="shared" ref="E116:W120" si="224">E95-E102</f>
        <v>-8457232.3900000006</v>
      </c>
      <c r="F116" s="66">
        <f t="shared" si="224"/>
        <v>-10611698.890000001</v>
      </c>
      <c r="G116" s="66">
        <f t="shared" si="224"/>
        <v>-10871110.199999999</v>
      </c>
      <c r="H116" s="66">
        <f t="shared" si="224"/>
        <v>-8271509.71</v>
      </c>
      <c r="I116" s="66">
        <f t="shared" si="224"/>
        <v>-6065818.0699999994</v>
      </c>
      <c r="J116" s="66">
        <f t="shared" si="224"/>
        <v>-4228537.379999999</v>
      </c>
      <c r="K116" s="66">
        <f t="shared" si="224"/>
        <v>9412239.0700000003</v>
      </c>
      <c r="L116" s="332">
        <f t="shared" si="224"/>
        <v>12487686.209999997</v>
      </c>
      <c r="M116" s="357">
        <f t="shared" si="224"/>
        <v>11863950.57</v>
      </c>
      <c r="N116" s="326">
        <f t="shared" si="224"/>
        <v>14178996.169999994</v>
      </c>
      <c r="O116" s="191">
        <f t="shared" si="224"/>
        <v>-3910278.1799999997</v>
      </c>
      <c r="P116" s="191">
        <f t="shared" si="224"/>
        <v>1775085.3699999973</v>
      </c>
      <c r="Q116" s="191">
        <f t="shared" si="224"/>
        <v>-1928034.4200000018</v>
      </c>
      <c r="R116" s="191">
        <f t="shared" si="224"/>
        <v>-12914466.6</v>
      </c>
      <c r="S116" s="191">
        <f t="shared" si="224"/>
        <v>-7151563.290000001</v>
      </c>
      <c r="T116" s="191">
        <f t="shared" si="224"/>
        <v>-5495112.75</v>
      </c>
      <c r="U116" s="191">
        <f t="shared" si="224"/>
        <v>-4742743.2</v>
      </c>
      <c r="V116" s="191">
        <f t="shared" si="224"/>
        <v>-2882549.7200000007</v>
      </c>
      <c r="W116" s="191">
        <f t="shared" si="224"/>
        <v>7068131.8299999982</v>
      </c>
      <c r="X116" s="293">
        <f t="shared" ref="X116:AA120" si="225">X95-X102</f>
        <v>11663543.959999997</v>
      </c>
      <c r="Y116" s="113">
        <f t="shared" si="225"/>
        <v>24553832.009999998</v>
      </c>
      <c r="Z116" s="191">
        <f t="shared" si="225"/>
        <v>11705374.919999994</v>
      </c>
      <c r="AA116" s="191">
        <f t="shared" si="225"/>
        <v>-560546.10000000149</v>
      </c>
      <c r="AB116" s="191">
        <f t="shared" ref="AB116:AC116" si="226">AB95-AB102</f>
        <v>-3088601.4099999964</v>
      </c>
      <c r="AC116" s="191">
        <f t="shared" si="226"/>
        <v>-5344170.9799999967</v>
      </c>
      <c r="AD116" s="191">
        <f t="shared" ref="AD116:AE116" si="227">AD95-AD102</f>
        <v>-9767094.879999999</v>
      </c>
      <c r="AE116" s="191">
        <f t="shared" si="227"/>
        <v>-6660357.7300000004</v>
      </c>
      <c r="AF116" s="191">
        <f t="shared" ref="AF116" si="228">AF95-AF102</f>
        <v>-7222059.7600000016</v>
      </c>
      <c r="AG116" s="134">
        <v>-5254704.66</v>
      </c>
      <c r="AH116" s="134">
        <f t="shared" ref="AH116:AI120" si="229">AH95-AH102</f>
        <v>-4500245.5399999991</v>
      </c>
      <c r="AI116" s="134">
        <f t="shared" si="229"/>
        <v>7570665.4200000018</v>
      </c>
      <c r="AJ116" s="324">
        <v>16524410.689999999</v>
      </c>
      <c r="AK116" s="137">
        <f t="shared" ref="AK116:AN120" si="230">AK95-AK102</f>
        <v>23656167.140000001</v>
      </c>
      <c r="AL116" s="324">
        <f t="shared" si="230"/>
        <v>21369450.99000001</v>
      </c>
      <c r="AM116" s="528">
        <f t="shared" si="230"/>
        <v>4026709.950000003</v>
      </c>
      <c r="AN116" s="528">
        <f t="shared" si="230"/>
        <v>-6306382.3299999982</v>
      </c>
      <c r="AO116" s="565"/>
      <c r="AP116" s="565"/>
      <c r="AQ116" s="565"/>
      <c r="AR116" s="565"/>
      <c r="AS116" s="565"/>
      <c r="AT116" s="565"/>
      <c r="AU116" s="565"/>
      <c r="AV116" s="565"/>
      <c r="AW116" s="113">
        <f>O116-C116</f>
        <v>-4554584.1300000027</v>
      </c>
      <c r="AX116" s="58">
        <f>P116-D116</f>
        <v>14764003.740000002</v>
      </c>
      <c r="AY116" s="58">
        <f>Q116-E116</f>
        <v>6529197.9699999988</v>
      </c>
      <c r="AZ116" s="58">
        <f>R116-F116</f>
        <v>-2302767.709999999</v>
      </c>
      <c r="BA116" s="58">
        <f>S116-G116</f>
        <v>3719546.9099999983</v>
      </c>
      <c r="BB116" s="58">
        <f>T116-H116</f>
        <v>2776396.96</v>
      </c>
      <c r="BC116" s="58">
        <f>U116-I116</f>
        <v>1323074.8699999992</v>
      </c>
      <c r="BD116" s="58">
        <f>V116-J116</f>
        <v>1345987.6599999983</v>
      </c>
      <c r="BE116" s="58">
        <f>W116-K116</f>
        <v>-2344107.2400000021</v>
      </c>
      <c r="BF116" s="94">
        <f>X116-L116</f>
        <v>-824142.25</v>
      </c>
      <c r="BG116" s="58">
        <f>Y116-M116</f>
        <v>12689881.439999998</v>
      </c>
      <c r="BH116" s="58">
        <f>Z116-N116</f>
        <v>-2473621.25</v>
      </c>
      <c r="BI116" s="58">
        <f>AA116-O116</f>
        <v>3349732.0799999982</v>
      </c>
      <c r="BJ116" s="58">
        <f>AB116-P116</f>
        <v>-4863686.7799999937</v>
      </c>
      <c r="BK116" s="58">
        <f>AC116-Q116</f>
        <v>-3416136.5599999949</v>
      </c>
      <c r="BL116" s="58">
        <f>AD116-R116</f>
        <v>3147371.7200000007</v>
      </c>
      <c r="BM116" s="58">
        <f>AE116-S116</f>
        <v>491205.56000000052</v>
      </c>
      <c r="BN116" s="74">
        <f>AF116-T116</f>
        <v>-1726947.0100000016</v>
      </c>
      <c r="BO116" s="418">
        <f>AG116-U116</f>
        <v>-511961.45999999996</v>
      </c>
      <c r="BP116" s="74">
        <f>AH116-V116</f>
        <v>-1617695.8199999984</v>
      </c>
      <c r="BQ116" s="74">
        <f>AI116-W116</f>
        <v>502533.59000000358</v>
      </c>
      <c r="BR116" s="74">
        <f>AJ116-X116</f>
        <v>4860866.7300000023</v>
      </c>
      <c r="BS116" s="120">
        <f>AK116-Y116</f>
        <v>-897664.86999999732</v>
      </c>
      <c r="BT116" s="74">
        <f>AL116-Z116</f>
        <v>9664076.0700000152</v>
      </c>
      <c r="BU116" s="74">
        <f>AM116-AA116</f>
        <v>4587256.0500000045</v>
      </c>
      <c r="BV116" s="58"/>
      <c r="BW116" s="58"/>
      <c r="BX116" s="58"/>
      <c r="BY116" s="58"/>
      <c r="BZ116" s="74"/>
      <c r="CA116" s="418"/>
      <c r="CB116" s="74"/>
      <c r="CC116" s="74"/>
      <c r="CD116" s="94"/>
    </row>
    <row r="117" spans="1:82" x14ac:dyDescent="0.25">
      <c r="A117" s="273"/>
      <c r="B117" s="86" t="str">
        <f>$B$12</f>
        <v>Low Income Residential [2]</v>
      </c>
      <c r="C117" s="65">
        <f t="shared" ref="C117:D120" si="231">C96-C103</f>
        <v>4020028.1299999994</v>
      </c>
      <c r="D117" s="66">
        <f t="shared" si="231"/>
        <v>1861134.3000000003</v>
      </c>
      <c r="E117" s="66">
        <f t="shared" si="224"/>
        <v>829263</v>
      </c>
      <c r="F117" s="66">
        <f t="shared" si="224"/>
        <v>161749.06000000006</v>
      </c>
      <c r="G117" s="66">
        <f t="shared" si="224"/>
        <v>-566277.32000000007</v>
      </c>
      <c r="H117" s="66">
        <f t="shared" si="224"/>
        <v>-461552.69999999984</v>
      </c>
      <c r="I117" s="66">
        <f t="shared" si="224"/>
        <v>-396996.88</v>
      </c>
      <c r="J117" s="66">
        <f t="shared" si="224"/>
        <v>-5758.089999999851</v>
      </c>
      <c r="K117" s="66">
        <f t="shared" si="224"/>
        <v>1805928.2000000002</v>
      </c>
      <c r="L117" s="332">
        <f t="shared" si="224"/>
        <v>3545058.58</v>
      </c>
      <c r="M117" s="357">
        <f t="shared" si="224"/>
        <v>4107107.36</v>
      </c>
      <c r="N117" s="326">
        <f t="shared" si="224"/>
        <v>4361526.17</v>
      </c>
      <c r="O117" s="191">
        <f t="shared" si="224"/>
        <v>2967220.8099999996</v>
      </c>
      <c r="P117" s="191">
        <f t="shared" si="224"/>
        <v>2003184.46</v>
      </c>
      <c r="Q117" s="191">
        <f t="shared" si="224"/>
        <v>1279044.81</v>
      </c>
      <c r="R117" s="191">
        <f t="shared" si="224"/>
        <v>-133677.35999999987</v>
      </c>
      <c r="S117" s="191">
        <f t="shared" si="224"/>
        <v>-10375.659999999916</v>
      </c>
      <c r="T117" s="191">
        <f t="shared" si="224"/>
        <v>26416.040000000037</v>
      </c>
      <c r="U117" s="191">
        <f t="shared" si="224"/>
        <v>32583.489999999991</v>
      </c>
      <c r="V117" s="191">
        <f t="shared" si="224"/>
        <v>435109.48</v>
      </c>
      <c r="W117" s="191">
        <f t="shared" si="224"/>
        <v>1889297.7200000002</v>
      </c>
      <c r="X117" s="293">
        <f t="shared" ref="X117" si="232">X96-X103</f>
        <v>3591317.3200000003</v>
      </c>
      <c r="Y117" s="113">
        <f t="shared" si="225"/>
        <v>5407638.8799999999</v>
      </c>
      <c r="Z117" s="191">
        <f t="shared" si="225"/>
        <v>4847196.58</v>
      </c>
      <c r="AA117" s="191">
        <f t="shared" si="225"/>
        <v>3226857.86</v>
      </c>
      <c r="AB117" s="191">
        <f t="shared" ref="AB117:AC117" si="233">AB96-AB103</f>
        <v>1758523.0099999998</v>
      </c>
      <c r="AC117" s="191">
        <f t="shared" si="233"/>
        <v>1114512.75</v>
      </c>
      <c r="AD117" s="191">
        <f t="shared" ref="AD117:AE117" si="234">AD96-AD103</f>
        <v>217294.27000000002</v>
      </c>
      <c r="AE117" s="191">
        <f t="shared" si="234"/>
        <v>312402.21999999997</v>
      </c>
      <c r="AF117" s="191">
        <f t="shared" ref="AF117" si="235">AF96-AF103</f>
        <v>46581.300000000047</v>
      </c>
      <c r="AG117" s="134">
        <v>189189.2</v>
      </c>
      <c r="AH117" s="134">
        <f t="shared" si="229"/>
        <v>443700.14999999991</v>
      </c>
      <c r="AI117" s="134">
        <f t="shared" si="229"/>
        <v>2296465.9000000004</v>
      </c>
      <c r="AJ117" s="324">
        <v>5171711.59</v>
      </c>
      <c r="AK117" s="137">
        <f t="shared" si="230"/>
        <v>7018332.3799999999</v>
      </c>
      <c r="AL117" s="324">
        <f t="shared" si="230"/>
        <v>7862957.4299999997</v>
      </c>
      <c r="AM117" s="528">
        <f t="shared" si="230"/>
        <v>5304124.9600000009</v>
      </c>
      <c r="AN117" s="528">
        <f t="shared" si="230"/>
        <v>3174017.9200000004</v>
      </c>
      <c r="AO117" s="565"/>
      <c r="AP117" s="565"/>
      <c r="AQ117" s="565"/>
      <c r="AR117" s="565"/>
      <c r="AS117" s="565"/>
      <c r="AT117" s="565"/>
      <c r="AU117" s="565"/>
      <c r="AV117" s="565"/>
      <c r="AW117" s="113">
        <f>O117-C117</f>
        <v>-1052807.3199999998</v>
      </c>
      <c r="AX117" s="58">
        <f>P117-D117</f>
        <v>142050.15999999968</v>
      </c>
      <c r="AY117" s="58">
        <f>Q117-E117</f>
        <v>449781.81000000006</v>
      </c>
      <c r="AZ117" s="58">
        <f>R117-F117</f>
        <v>-295426.41999999993</v>
      </c>
      <c r="BA117" s="58">
        <f>S117-G117</f>
        <v>555901.66000000015</v>
      </c>
      <c r="BB117" s="58">
        <f>T117-H117</f>
        <v>487968.73999999987</v>
      </c>
      <c r="BC117" s="58">
        <f>U117-I117</f>
        <v>429580.37</v>
      </c>
      <c r="BD117" s="58">
        <f>V117-J117</f>
        <v>440867.56999999983</v>
      </c>
      <c r="BE117" s="58">
        <f>W117-K117</f>
        <v>83369.520000000019</v>
      </c>
      <c r="BF117" s="94">
        <f>X117-L117</f>
        <v>46258.740000000224</v>
      </c>
      <c r="BG117" s="58">
        <f>Y117-M117</f>
        <v>1300531.52</v>
      </c>
      <c r="BH117" s="58">
        <f>Z117-N117</f>
        <v>485670.41000000015</v>
      </c>
      <c r="BI117" s="58">
        <f>AA117-O117</f>
        <v>259637.05000000028</v>
      </c>
      <c r="BJ117" s="58">
        <f>AB117-P117</f>
        <v>-244661.45000000019</v>
      </c>
      <c r="BK117" s="58">
        <f>AC117-Q117</f>
        <v>-164532.06000000006</v>
      </c>
      <c r="BL117" s="58">
        <f>AD117-R117</f>
        <v>350971.62999999989</v>
      </c>
      <c r="BM117" s="58">
        <f>AE117-S117</f>
        <v>322777.87999999989</v>
      </c>
      <c r="BN117" s="74">
        <f>AF117-T117</f>
        <v>20165.260000000009</v>
      </c>
      <c r="BO117" s="418">
        <f>AG117-U117</f>
        <v>156605.71000000002</v>
      </c>
      <c r="BP117" s="74">
        <f>AH117-V117</f>
        <v>8590.6699999999255</v>
      </c>
      <c r="BQ117" s="74">
        <f>AI117-W117</f>
        <v>407168.18000000017</v>
      </c>
      <c r="BR117" s="74">
        <f>AJ117-X117</f>
        <v>1580394.2699999996</v>
      </c>
      <c r="BS117" s="120">
        <f>AK117-Y117</f>
        <v>1610693.5</v>
      </c>
      <c r="BT117" s="74">
        <f>AL117-Z117</f>
        <v>3015760.8499999996</v>
      </c>
      <c r="BU117" s="74">
        <f>AM117-AA117</f>
        <v>2077267.100000001</v>
      </c>
      <c r="BV117" s="58"/>
      <c r="BW117" s="58"/>
      <c r="BX117" s="58"/>
      <c r="BY117" s="58"/>
      <c r="BZ117" s="74"/>
      <c r="CA117" s="418"/>
      <c r="CB117" s="74"/>
      <c r="CC117" s="74"/>
      <c r="CD117" s="94"/>
    </row>
    <row r="118" spans="1:82" x14ac:dyDescent="0.25">
      <c r="A118" s="273"/>
      <c r="B118" s="86" t="str">
        <f>$B$13</f>
        <v>Small C&amp;I [3]</v>
      </c>
      <c r="C118" s="65">
        <f>C97-C104</f>
        <v>-1235302.8499999996</v>
      </c>
      <c r="D118" s="66">
        <f t="shared" si="231"/>
        <v>-2753739.1399999997</v>
      </c>
      <c r="E118" s="66">
        <f t="shared" si="224"/>
        <v>-1553827.08</v>
      </c>
      <c r="F118" s="66">
        <f>F97-F104</f>
        <v>-1264883.2400000002</v>
      </c>
      <c r="G118" s="66">
        <f t="shared" si="224"/>
        <v>-736841.22000000009</v>
      </c>
      <c r="H118" s="66">
        <f t="shared" si="224"/>
        <v>-362728.55999999982</v>
      </c>
      <c r="I118" s="66">
        <f t="shared" si="224"/>
        <v>-161976.97999999998</v>
      </c>
      <c r="J118" s="66">
        <f t="shared" si="224"/>
        <v>-5678.1100000001024</v>
      </c>
      <c r="K118" s="66">
        <f t="shared" si="224"/>
        <v>1410580.3999999997</v>
      </c>
      <c r="L118" s="332">
        <f t="shared" si="224"/>
        <v>2025273.5799999996</v>
      </c>
      <c r="M118" s="357">
        <f t="shared" si="224"/>
        <v>1328003.6399999997</v>
      </c>
      <c r="N118" s="326">
        <f t="shared" si="224"/>
        <v>1707854.67</v>
      </c>
      <c r="O118" s="191">
        <f t="shared" si="224"/>
        <v>-1930598.7400000002</v>
      </c>
      <c r="P118" s="191">
        <f t="shared" si="224"/>
        <v>-55624.799999999814</v>
      </c>
      <c r="Q118" s="191">
        <f t="shared" si="224"/>
        <v>-900670.25999999978</v>
      </c>
      <c r="R118" s="191">
        <f t="shared" si="224"/>
        <v>-1838594.5699999998</v>
      </c>
      <c r="S118" s="191">
        <f t="shared" si="224"/>
        <v>-511984.68999999994</v>
      </c>
      <c r="T118" s="191">
        <f t="shared" si="224"/>
        <v>-223254.20000000007</v>
      </c>
      <c r="U118" s="191">
        <f t="shared" si="224"/>
        <v>-192305.58999999985</v>
      </c>
      <c r="V118" s="191">
        <f t="shared" si="224"/>
        <v>17747.110000000102</v>
      </c>
      <c r="W118" s="191">
        <f t="shared" si="224"/>
        <v>1239636.5799999996</v>
      </c>
      <c r="X118" s="293">
        <f t="shared" ref="X118" si="236">X97-X104</f>
        <v>2287437.75</v>
      </c>
      <c r="Y118" s="113">
        <f t="shared" si="225"/>
        <v>3080650.5000000009</v>
      </c>
      <c r="Z118" s="191">
        <f t="shared" si="225"/>
        <v>1490522.9299999988</v>
      </c>
      <c r="AA118" s="191">
        <f t="shared" si="225"/>
        <v>-1400644.9499999993</v>
      </c>
      <c r="AB118" s="191">
        <f t="shared" ref="AB118:AC118" si="237">AB97-AB104</f>
        <v>-1943640.48</v>
      </c>
      <c r="AC118" s="191">
        <f t="shared" si="237"/>
        <v>-1285710.6299999999</v>
      </c>
      <c r="AD118" s="191">
        <f t="shared" ref="AD118:AE118" si="238">AD97-AD104</f>
        <v>-1105286.5900000001</v>
      </c>
      <c r="AE118" s="191">
        <f t="shared" si="238"/>
        <v>-519676.86999999988</v>
      </c>
      <c r="AF118" s="191">
        <f t="shared" ref="AF118" si="239">AF97-AF104</f>
        <v>-583707.91999999993</v>
      </c>
      <c r="AG118" s="134">
        <v>-222155.54</v>
      </c>
      <c r="AH118" s="134">
        <f t="shared" si="229"/>
        <v>-48257.219999999972</v>
      </c>
      <c r="AI118" s="134">
        <f t="shared" si="229"/>
        <v>1326875.2099999997</v>
      </c>
      <c r="AJ118" s="324">
        <v>2495354.0299999998</v>
      </c>
      <c r="AK118" s="137">
        <f t="shared" si="230"/>
        <v>3320814.1100000003</v>
      </c>
      <c r="AL118" s="324">
        <f t="shared" si="230"/>
        <v>3559113.8000000007</v>
      </c>
      <c r="AM118" s="528">
        <f t="shared" si="230"/>
        <v>-1867424.040000001</v>
      </c>
      <c r="AN118" s="528">
        <f t="shared" si="230"/>
        <v>-2268593.3299999982</v>
      </c>
      <c r="AO118" s="565"/>
      <c r="AP118" s="565"/>
      <c r="AQ118" s="565"/>
      <c r="AR118" s="565"/>
      <c r="AS118" s="565"/>
      <c r="AT118" s="565"/>
      <c r="AU118" s="565"/>
      <c r="AV118" s="565"/>
      <c r="AW118" s="113">
        <f>O118-C118</f>
        <v>-695295.8900000006</v>
      </c>
      <c r="AX118" s="58">
        <f>P118-D118</f>
        <v>2698114.34</v>
      </c>
      <c r="AY118" s="58">
        <f>Q118-E118</f>
        <v>653156.8200000003</v>
      </c>
      <c r="AZ118" s="58">
        <f>R118-F118</f>
        <v>-573711.32999999961</v>
      </c>
      <c r="BA118" s="58">
        <f>S118-G118</f>
        <v>224856.53000000014</v>
      </c>
      <c r="BB118" s="58">
        <f>T118-H118</f>
        <v>139474.35999999975</v>
      </c>
      <c r="BC118" s="58">
        <f>U118-I118</f>
        <v>-30328.60999999987</v>
      </c>
      <c r="BD118" s="58">
        <f>V118-J118</f>
        <v>23425.220000000205</v>
      </c>
      <c r="BE118" s="58">
        <f>W118-K118</f>
        <v>-170943.82000000007</v>
      </c>
      <c r="BF118" s="94">
        <f>X118-L118</f>
        <v>262164.17000000039</v>
      </c>
      <c r="BG118" s="58">
        <f>Y118-M118</f>
        <v>1752646.8600000013</v>
      </c>
      <c r="BH118" s="58">
        <f>Z118-N118</f>
        <v>-217331.74000000115</v>
      </c>
      <c r="BI118" s="58">
        <f>AA118-O118</f>
        <v>529953.79000000097</v>
      </c>
      <c r="BJ118" s="58">
        <f>AB118-P118</f>
        <v>-1888015.6800000002</v>
      </c>
      <c r="BK118" s="58">
        <f>AC118-Q118</f>
        <v>-385040.37000000011</v>
      </c>
      <c r="BL118" s="58">
        <f>AD118-R118</f>
        <v>733307.97999999975</v>
      </c>
      <c r="BM118" s="58">
        <f>AE118-S118</f>
        <v>-7692.1799999999348</v>
      </c>
      <c r="BN118" s="74">
        <f>AF118-T118</f>
        <v>-360453.71999999986</v>
      </c>
      <c r="BO118" s="418">
        <f>AG118-U118</f>
        <v>-29849.950000000157</v>
      </c>
      <c r="BP118" s="74">
        <f>AH118-V118</f>
        <v>-66004.330000000075</v>
      </c>
      <c r="BQ118" s="74">
        <f>AI118-W118</f>
        <v>87238.630000000121</v>
      </c>
      <c r="BR118" s="74">
        <f>AJ118-X118</f>
        <v>207916.2799999998</v>
      </c>
      <c r="BS118" s="120">
        <f>AK118-Y118</f>
        <v>240163.6099999994</v>
      </c>
      <c r="BT118" s="74">
        <f>AL118-Z118</f>
        <v>2068590.870000002</v>
      </c>
      <c r="BU118" s="74">
        <f>AM118-AA118</f>
        <v>-466779.09000000171</v>
      </c>
      <c r="BV118" s="58"/>
      <c r="BW118" s="58"/>
      <c r="BX118" s="58"/>
      <c r="BY118" s="58"/>
      <c r="BZ118" s="74"/>
      <c r="CA118" s="418"/>
      <c r="CB118" s="74"/>
      <c r="CC118" s="74"/>
      <c r="CD118" s="94"/>
    </row>
    <row r="119" spans="1:82" x14ac:dyDescent="0.25">
      <c r="A119" s="273"/>
      <c r="B119" s="86" t="str">
        <f>$B$14</f>
        <v>Medium C&amp;I [4]</v>
      </c>
      <c r="C119" s="65">
        <f t="shared" si="231"/>
        <v>-1799602.6099999994</v>
      </c>
      <c r="D119" s="66">
        <f t="shared" si="231"/>
        <v>-3777011.37</v>
      </c>
      <c r="E119" s="66">
        <f t="shared" si="224"/>
        <v>-1945740.9299999997</v>
      </c>
      <c r="F119" s="66">
        <f t="shared" si="224"/>
        <v>-1497716.1300000004</v>
      </c>
      <c r="G119" s="66">
        <f t="shared" si="224"/>
        <v>-1047616.31</v>
      </c>
      <c r="H119" s="66">
        <f t="shared" si="224"/>
        <v>-509330</v>
      </c>
      <c r="I119" s="66">
        <f t="shared" si="224"/>
        <v>-108522.2200000002</v>
      </c>
      <c r="J119" s="66">
        <f t="shared" si="224"/>
        <v>156853.74000000022</v>
      </c>
      <c r="K119" s="66">
        <f t="shared" si="224"/>
        <v>2559217.4699999997</v>
      </c>
      <c r="L119" s="332">
        <f t="shared" si="224"/>
        <v>2278419.7600000007</v>
      </c>
      <c r="M119" s="357">
        <f t="shared" si="224"/>
        <v>1399954.5599999987</v>
      </c>
      <c r="N119" s="326">
        <f t="shared" si="224"/>
        <v>2590386.3599999994</v>
      </c>
      <c r="O119" s="191">
        <f t="shared" si="224"/>
        <v>-3107381.1400000006</v>
      </c>
      <c r="P119" s="191">
        <f t="shared" si="224"/>
        <v>-418779.66000000015</v>
      </c>
      <c r="Q119" s="191">
        <f t="shared" si="224"/>
        <v>-1579044.5</v>
      </c>
      <c r="R119" s="191">
        <f t="shared" si="224"/>
        <v>-2292010.33</v>
      </c>
      <c r="S119" s="191">
        <f t="shared" si="224"/>
        <v>-720667.66000000015</v>
      </c>
      <c r="T119" s="191">
        <f t="shared" si="224"/>
        <v>-288437.74</v>
      </c>
      <c r="U119" s="191">
        <f t="shared" si="224"/>
        <v>-235330.01</v>
      </c>
      <c r="V119" s="191">
        <f t="shared" si="224"/>
        <v>243493.70999999996</v>
      </c>
      <c r="W119" s="191">
        <f t="shared" si="224"/>
        <v>1854788.4500000007</v>
      </c>
      <c r="X119" s="293">
        <f t="shared" ref="X119" si="240">X98-X105</f>
        <v>2702513.29</v>
      </c>
      <c r="Y119" s="113">
        <f t="shared" si="225"/>
        <v>4089026.4000000004</v>
      </c>
      <c r="Z119" s="191">
        <f t="shared" si="225"/>
        <v>900407.70000000112</v>
      </c>
      <c r="AA119" s="191">
        <f t="shared" si="225"/>
        <v>-1804391.9800000004</v>
      </c>
      <c r="AB119" s="191">
        <f t="shared" ref="AB119:AC119" si="241">AB98-AB105</f>
        <v>-2678009.2700000005</v>
      </c>
      <c r="AC119" s="191">
        <f t="shared" si="241"/>
        <v>-1740370.77</v>
      </c>
      <c r="AD119" s="191">
        <f t="shared" ref="AD119:AE119" si="242">AD98-AD105</f>
        <v>-1703918.6999999997</v>
      </c>
      <c r="AE119" s="191">
        <f t="shared" si="242"/>
        <v>-617675.44000000018</v>
      </c>
      <c r="AF119" s="191">
        <f t="shared" ref="AF119" si="243">AF98-AF105</f>
        <v>-655253.39999999991</v>
      </c>
      <c r="AG119" s="134">
        <v>-72380.34</v>
      </c>
      <c r="AH119" s="134">
        <f t="shared" si="229"/>
        <v>383348.71000000043</v>
      </c>
      <c r="AI119" s="134">
        <f t="shared" si="229"/>
        <v>2337179.3200000003</v>
      </c>
      <c r="AJ119" s="324">
        <v>2842743.44</v>
      </c>
      <c r="AK119" s="137">
        <f t="shared" si="230"/>
        <v>3713894.8200000003</v>
      </c>
      <c r="AL119" s="324">
        <f t="shared" si="230"/>
        <v>3196957.16</v>
      </c>
      <c r="AM119" s="528">
        <f t="shared" si="230"/>
        <v>-1918016.8599999994</v>
      </c>
      <c r="AN119" s="528">
        <f t="shared" si="230"/>
        <v>-3257549.6199999973</v>
      </c>
      <c r="AO119" s="565"/>
      <c r="AP119" s="565"/>
      <c r="AQ119" s="565"/>
      <c r="AR119" s="565"/>
      <c r="AS119" s="565"/>
      <c r="AT119" s="565"/>
      <c r="AU119" s="565"/>
      <c r="AV119" s="565"/>
      <c r="AW119" s="113">
        <f>O119-C119</f>
        <v>-1307778.5300000012</v>
      </c>
      <c r="AX119" s="58">
        <f>P119-D119</f>
        <v>3358231.71</v>
      </c>
      <c r="AY119" s="58">
        <f>Q119-E119</f>
        <v>366696.4299999997</v>
      </c>
      <c r="AZ119" s="58">
        <f>R119-F119</f>
        <v>-794294.19999999972</v>
      </c>
      <c r="BA119" s="58">
        <f>S119-G119</f>
        <v>326948.64999999991</v>
      </c>
      <c r="BB119" s="58">
        <f>T119-H119</f>
        <v>220892.26</v>
      </c>
      <c r="BC119" s="58">
        <f>U119-I119</f>
        <v>-126807.7899999998</v>
      </c>
      <c r="BD119" s="58">
        <f>V119-J119</f>
        <v>86639.969999999739</v>
      </c>
      <c r="BE119" s="58">
        <f>W119-K119</f>
        <v>-704429.01999999909</v>
      </c>
      <c r="BF119" s="94">
        <f>X119-L119</f>
        <v>424093.52999999933</v>
      </c>
      <c r="BG119" s="58">
        <f>Y119-M119</f>
        <v>2689071.8400000017</v>
      </c>
      <c r="BH119" s="58">
        <f>Z119-N119</f>
        <v>-1689978.6599999983</v>
      </c>
      <c r="BI119" s="58">
        <f>AA119-O119</f>
        <v>1302989.1600000001</v>
      </c>
      <c r="BJ119" s="58">
        <f>AB119-P119</f>
        <v>-2259229.6100000003</v>
      </c>
      <c r="BK119" s="58">
        <f>AC119-Q119</f>
        <v>-161326.27000000002</v>
      </c>
      <c r="BL119" s="58">
        <f>AD119-R119</f>
        <v>588091.63000000035</v>
      </c>
      <c r="BM119" s="58">
        <f>AE119-S119</f>
        <v>102992.21999999997</v>
      </c>
      <c r="BN119" s="74">
        <f>AF119-T119</f>
        <v>-366815.65999999992</v>
      </c>
      <c r="BO119" s="418">
        <f>AG119-U119</f>
        <v>162949.67000000001</v>
      </c>
      <c r="BP119" s="74">
        <f>AH119-V119</f>
        <v>139855.00000000047</v>
      </c>
      <c r="BQ119" s="74">
        <f>AI119-W119</f>
        <v>482390.86999999965</v>
      </c>
      <c r="BR119" s="74">
        <f>AJ119-X119</f>
        <v>140230.14999999991</v>
      </c>
      <c r="BS119" s="120">
        <f>AK119-Y119</f>
        <v>-375131.58000000007</v>
      </c>
      <c r="BT119" s="74">
        <f>AL119-Z119</f>
        <v>2296549.459999999</v>
      </c>
      <c r="BU119" s="74">
        <f>AM119-AA119</f>
        <v>-113624.87999999896</v>
      </c>
      <c r="BV119" s="58"/>
      <c r="BW119" s="58"/>
      <c r="BX119" s="58"/>
      <c r="BY119" s="58"/>
      <c r="BZ119" s="74"/>
      <c r="CA119" s="418"/>
      <c r="CB119" s="74"/>
      <c r="CC119" s="74"/>
      <c r="CD119" s="94"/>
    </row>
    <row r="120" spans="1:82" ht="17.25" x14ac:dyDescent="0.4">
      <c r="A120" s="273"/>
      <c r="B120" s="86" t="str">
        <f>$B$15</f>
        <v>Large C&amp;I [5]</v>
      </c>
      <c r="C120" s="67">
        <f t="shared" si="231"/>
        <v>-1832621.4600000009</v>
      </c>
      <c r="D120" s="68">
        <f t="shared" si="231"/>
        <v>-1961748.4299999997</v>
      </c>
      <c r="E120" s="68">
        <f t="shared" si="224"/>
        <v>-347020.95999999996</v>
      </c>
      <c r="F120" s="68">
        <f t="shared" si="224"/>
        <v>-1506733.2600000002</v>
      </c>
      <c r="G120" s="68">
        <f t="shared" si="224"/>
        <v>-917062.44</v>
      </c>
      <c r="H120" s="68">
        <f t="shared" si="224"/>
        <v>65621.279999999795</v>
      </c>
      <c r="I120" s="68">
        <f t="shared" si="224"/>
        <v>-123131.66000000015</v>
      </c>
      <c r="J120" s="68">
        <f t="shared" si="224"/>
        <v>-112001.7099999995</v>
      </c>
      <c r="K120" s="68">
        <f t="shared" si="224"/>
        <v>2216187.84</v>
      </c>
      <c r="L120" s="346">
        <f t="shared" si="224"/>
        <v>1643282.79</v>
      </c>
      <c r="M120" s="358">
        <f t="shared" si="224"/>
        <v>575287.53000000026</v>
      </c>
      <c r="N120" s="327">
        <f t="shared" si="224"/>
        <v>2152842.87</v>
      </c>
      <c r="O120" s="193">
        <f t="shared" si="224"/>
        <v>-2597412.2800000012</v>
      </c>
      <c r="P120" s="193">
        <f t="shared" si="224"/>
        <v>554829.15000000037</v>
      </c>
      <c r="Q120" s="193">
        <f t="shared" si="224"/>
        <v>-1196030.5099999998</v>
      </c>
      <c r="R120" s="193">
        <f t="shared" si="224"/>
        <v>-2016779.9900000007</v>
      </c>
      <c r="S120" s="193">
        <f t="shared" si="224"/>
        <v>-282490.26000000024</v>
      </c>
      <c r="T120" s="193">
        <f t="shared" si="224"/>
        <v>-188177.45999999996</v>
      </c>
      <c r="U120" s="193">
        <f t="shared" si="224"/>
        <v>-437303.4299999997</v>
      </c>
      <c r="V120" s="193">
        <f t="shared" si="224"/>
        <v>351308.93999999948</v>
      </c>
      <c r="W120" s="193">
        <f t="shared" si="224"/>
        <v>1255668.42</v>
      </c>
      <c r="X120" s="298">
        <f t="shared" ref="X120" si="244">X99-X106</f>
        <v>2933504.3099999996</v>
      </c>
      <c r="Y120" s="114">
        <f t="shared" si="225"/>
        <v>1887641.9099999992</v>
      </c>
      <c r="Z120" s="193">
        <f t="shared" si="225"/>
        <v>492222.22000000067</v>
      </c>
      <c r="AA120" s="193">
        <f t="shared" si="225"/>
        <v>-2219218.46</v>
      </c>
      <c r="AB120" s="193">
        <f t="shared" ref="AB120:AC120" si="245">AB99-AB106</f>
        <v>-1373122.9100000001</v>
      </c>
      <c r="AC120" s="193">
        <f t="shared" si="245"/>
        <v>-1521327.4000000004</v>
      </c>
      <c r="AD120" s="193">
        <f t="shared" ref="AD120:AE120" si="246">AD99-AD106</f>
        <v>-1576145.3699999996</v>
      </c>
      <c r="AE120" s="193">
        <f t="shared" si="246"/>
        <v>-360165.6799999997</v>
      </c>
      <c r="AF120" s="193">
        <f t="shared" ref="AF120" si="247">AF99-AF106</f>
        <v>252184.33000000007</v>
      </c>
      <c r="AG120" s="134">
        <v>908303.79</v>
      </c>
      <c r="AH120" s="134">
        <f t="shared" si="229"/>
        <v>336282.43999999948</v>
      </c>
      <c r="AI120" s="134">
        <f t="shared" si="229"/>
        <v>139867.33999999985</v>
      </c>
      <c r="AJ120" s="324">
        <v>2915076.95</v>
      </c>
      <c r="AK120" s="137">
        <f t="shared" si="230"/>
        <v>2510826.3899999997</v>
      </c>
      <c r="AL120" s="324">
        <f t="shared" si="230"/>
        <v>418274.63000000082</v>
      </c>
      <c r="AM120" s="528">
        <f t="shared" si="230"/>
        <v>544776.89999999851</v>
      </c>
      <c r="AN120" s="528">
        <f t="shared" si="230"/>
        <v>-969606.11000000034</v>
      </c>
      <c r="AO120" s="565"/>
      <c r="AP120" s="565"/>
      <c r="AQ120" s="565"/>
      <c r="AR120" s="565"/>
      <c r="AS120" s="565"/>
      <c r="AT120" s="565"/>
      <c r="AU120" s="565"/>
      <c r="AV120" s="565"/>
      <c r="AW120" s="114">
        <f>O120-C120</f>
        <v>-764790.8200000003</v>
      </c>
      <c r="AX120" s="59">
        <f>P120-D120</f>
        <v>2516577.58</v>
      </c>
      <c r="AY120" s="59">
        <f>Q120-E120</f>
        <v>-849009.54999999981</v>
      </c>
      <c r="AZ120" s="59">
        <f>R120-F120</f>
        <v>-510046.73000000045</v>
      </c>
      <c r="BA120" s="59">
        <f>S120-G120</f>
        <v>634572.1799999997</v>
      </c>
      <c r="BB120" s="59">
        <f>T120-H120</f>
        <v>-253798.73999999976</v>
      </c>
      <c r="BC120" s="59">
        <f>U120-I120</f>
        <v>-314171.76999999955</v>
      </c>
      <c r="BD120" s="59">
        <f>V120-J120</f>
        <v>463310.64999999898</v>
      </c>
      <c r="BE120" s="59">
        <f>W120-K120</f>
        <v>-960519.41999999993</v>
      </c>
      <c r="BF120" s="95">
        <f>X120-L120</f>
        <v>1290221.5199999996</v>
      </c>
      <c r="BG120" s="59">
        <f>Y120-M120</f>
        <v>1312354.379999999</v>
      </c>
      <c r="BH120" s="59">
        <f>Z120-N120</f>
        <v>-1660620.6499999994</v>
      </c>
      <c r="BI120" s="59">
        <f>AA120-O120</f>
        <v>378193.82000000123</v>
      </c>
      <c r="BJ120" s="59">
        <f>AB120-P120</f>
        <v>-1927952.0600000005</v>
      </c>
      <c r="BK120" s="59">
        <f>AC120-Q120</f>
        <v>-325296.8900000006</v>
      </c>
      <c r="BL120" s="59">
        <f>AD120-R120</f>
        <v>440634.62000000104</v>
      </c>
      <c r="BM120" s="59">
        <f>AE120-S120</f>
        <v>-77675.41999999946</v>
      </c>
      <c r="BN120" s="316">
        <f>AF120-T120</f>
        <v>440361.79000000004</v>
      </c>
      <c r="BO120" s="430">
        <f>AG120-U120</f>
        <v>1345607.2199999997</v>
      </c>
      <c r="BP120" s="316">
        <f>AH120-V120</f>
        <v>-15026.5</v>
      </c>
      <c r="BQ120" s="316">
        <f>AI120-W120</f>
        <v>-1115801.08</v>
      </c>
      <c r="BR120" s="316">
        <f>AJ120-X120</f>
        <v>-18427.359999999404</v>
      </c>
      <c r="BS120" s="493">
        <f>AK120-Y120</f>
        <v>623184.48000000045</v>
      </c>
      <c r="BT120" s="316">
        <f>AL120-Z120</f>
        <v>-73947.589999999851</v>
      </c>
      <c r="BU120" s="316">
        <f>AM120-AA120</f>
        <v>2763995.3599999985</v>
      </c>
      <c r="BV120" s="59"/>
      <c r="BW120" s="59"/>
      <c r="BX120" s="59"/>
      <c r="BY120" s="59"/>
      <c r="BZ120" s="316"/>
      <c r="CA120" s="430"/>
      <c r="CB120" s="316"/>
      <c r="CC120" s="316"/>
      <c r="CD120" s="95"/>
    </row>
    <row r="121" spans="1:82" ht="15.75" thickBot="1" x14ac:dyDescent="0.3">
      <c r="A121" s="273"/>
      <c r="B121" s="89" t="str">
        <f>$B$16</f>
        <v>Total</v>
      </c>
      <c r="C121" s="64">
        <f>SUM(C116:C120)</f>
        <v>-203192.83999999799</v>
      </c>
      <c r="D121" s="60">
        <f>SUM(D116:D120)</f>
        <v>-19620283.010000005</v>
      </c>
      <c r="E121" s="60">
        <f t="shared" ref="E121:W121" si="248">SUM(E116:E120)</f>
        <v>-11474558.359999999</v>
      </c>
      <c r="F121" s="60">
        <f t="shared" si="248"/>
        <v>-14719282.460000001</v>
      </c>
      <c r="G121" s="60">
        <f t="shared" si="248"/>
        <v>-14138907.49</v>
      </c>
      <c r="H121" s="60">
        <f t="shared" si="248"/>
        <v>-9539499.6900000013</v>
      </c>
      <c r="I121" s="60">
        <f t="shared" si="248"/>
        <v>-6856445.8100000005</v>
      </c>
      <c r="J121" s="60">
        <f t="shared" si="248"/>
        <v>-4195121.5499999989</v>
      </c>
      <c r="K121" s="60">
        <f t="shared" si="248"/>
        <v>17404152.98</v>
      </c>
      <c r="L121" s="317">
        <f t="shared" si="248"/>
        <v>21979720.919999998</v>
      </c>
      <c r="M121" s="115">
        <f t="shared" si="248"/>
        <v>19274303.66</v>
      </c>
      <c r="N121" s="328">
        <f t="shared" si="248"/>
        <v>24991606.239999998</v>
      </c>
      <c r="O121" s="212">
        <f t="shared" si="248"/>
        <v>-8578449.5300000012</v>
      </c>
      <c r="P121" s="212">
        <f t="shared" si="248"/>
        <v>3858694.5199999977</v>
      </c>
      <c r="Q121" s="212">
        <f t="shared" si="248"/>
        <v>-4324734.8800000008</v>
      </c>
      <c r="R121" s="212">
        <f t="shared" si="248"/>
        <v>-19195528.850000001</v>
      </c>
      <c r="S121" s="212">
        <f t="shared" si="248"/>
        <v>-8677081.5600000005</v>
      </c>
      <c r="T121" s="212">
        <f t="shared" si="248"/>
        <v>-6168566.1100000003</v>
      </c>
      <c r="U121" s="212">
        <f t="shared" si="248"/>
        <v>-5575098.7399999993</v>
      </c>
      <c r="V121" s="212">
        <f t="shared" si="248"/>
        <v>-1834890.4800000014</v>
      </c>
      <c r="W121" s="212">
        <f t="shared" si="248"/>
        <v>13307523</v>
      </c>
      <c r="X121" s="295">
        <f t="shared" ref="X121" si="249">SUM(X116:X120)</f>
        <v>23178316.629999995</v>
      </c>
      <c r="Y121" s="115">
        <f t="shared" ref="Y121:AW121" si="250">SUM(Y116:Y120)</f>
        <v>39018789.699999996</v>
      </c>
      <c r="Z121" s="212">
        <f t="shared" si="250"/>
        <v>19435724.349999994</v>
      </c>
      <c r="AA121" s="212">
        <f t="shared" si="250"/>
        <v>-2757943.6300000013</v>
      </c>
      <c r="AB121" s="212">
        <f t="shared" si="250"/>
        <v>-7324851.0599999968</v>
      </c>
      <c r="AC121" s="212">
        <f t="shared" si="250"/>
        <v>-8777067.0299999975</v>
      </c>
      <c r="AD121" s="212">
        <f t="shared" si="250"/>
        <v>-13935151.269999998</v>
      </c>
      <c r="AE121" s="212">
        <f t="shared" ref="AE121:AF121" si="251">SUM(AE116:AE120)</f>
        <v>-7845473.5000000009</v>
      </c>
      <c r="AF121" s="212">
        <f t="shared" si="251"/>
        <v>-8162255.4500000011</v>
      </c>
      <c r="AG121" s="508">
        <v>-4451747.55</v>
      </c>
      <c r="AH121" s="508">
        <f t="shared" ref="AH121" si="252">SUM(AH116:AH120)</f>
        <v>-3385171.4599999995</v>
      </c>
      <c r="AI121" s="508">
        <f t="shared" ref="AI121" si="253">SUM(AI116:AI120)</f>
        <v>13671053.190000001</v>
      </c>
      <c r="AJ121" s="509">
        <v>29949296.699999999</v>
      </c>
      <c r="AK121" s="594">
        <f t="shared" ref="AK121" si="254">SUM(AK116:AK120)</f>
        <v>40220034.840000004</v>
      </c>
      <c r="AL121" s="509">
        <f t="shared" ref="AL121" si="255">SUM(AL116:AL120)</f>
        <v>36406754.010000013</v>
      </c>
      <c r="AM121" s="529">
        <f t="shared" ref="AM121:AN121" si="256">SUM(AM116:AM120)</f>
        <v>6090170.910000002</v>
      </c>
      <c r="AN121" s="529">
        <f t="shared" si="256"/>
        <v>-9628113.4699999951</v>
      </c>
      <c r="AO121" s="566"/>
      <c r="AP121" s="566"/>
      <c r="AQ121" s="566"/>
      <c r="AR121" s="566"/>
      <c r="AS121" s="566"/>
      <c r="AT121" s="566"/>
      <c r="AU121" s="566"/>
      <c r="AV121" s="566"/>
      <c r="AW121" s="115">
        <f t="shared" si="250"/>
        <v>-8375256.6900000051</v>
      </c>
      <c r="AX121" s="60">
        <f t="shared" ref="AX121:BE121" si="257">SUM(AX116:AX120)</f>
        <v>23478977.530000001</v>
      </c>
      <c r="AY121" s="60">
        <f t="shared" si="257"/>
        <v>7149823.4799999995</v>
      </c>
      <c r="AZ121" s="60">
        <f t="shared" si="257"/>
        <v>-4476246.3899999987</v>
      </c>
      <c r="BA121" s="60">
        <f t="shared" si="257"/>
        <v>5461825.9299999978</v>
      </c>
      <c r="BB121" s="60">
        <f t="shared" si="257"/>
        <v>3370933.5799999996</v>
      </c>
      <c r="BC121" s="60">
        <f t="shared" si="257"/>
        <v>1281347.07</v>
      </c>
      <c r="BD121" s="60">
        <f t="shared" si="257"/>
        <v>2360231.069999997</v>
      </c>
      <c r="BE121" s="60">
        <f t="shared" si="257"/>
        <v>-4096629.9800000009</v>
      </c>
      <c r="BF121" s="252">
        <f t="shared" ref="BF121:BG121" si="258">SUM(BF116:BF120)</f>
        <v>1198595.7099999995</v>
      </c>
      <c r="BG121" s="60">
        <f t="shared" si="258"/>
        <v>19744486.039999999</v>
      </c>
      <c r="BH121" s="60">
        <f t="shared" ref="BH121:BI121" si="259">SUM(BH116:BH120)</f>
        <v>-5555881.8899999987</v>
      </c>
      <c r="BI121" s="60">
        <f t="shared" si="259"/>
        <v>5820505.9000000013</v>
      </c>
      <c r="BJ121" s="60">
        <f t="shared" ref="BJ121:BK121" si="260">SUM(BJ116:BJ120)</f>
        <v>-11183545.579999996</v>
      </c>
      <c r="BK121" s="60">
        <f t="shared" si="260"/>
        <v>-4452332.1499999957</v>
      </c>
      <c r="BL121" s="60">
        <f t="shared" ref="BL121:BM121" si="261">SUM(BL116:BL120)</f>
        <v>5260377.5800000019</v>
      </c>
      <c r="BM121" s="60">
        <f t="shared" si="261"/>
        <v>831608.06000000099</v>
      </c>
      <c r="BN121" s="317">
        <f t="shared" ref="BN121" si="262">SUM(BN116:BN120)</f>
        <v>-1993689.3400000017</v>
      </c>
      <c r="BO121" s="328">
        <f t="shared" ref="BO121:BP121" si="263">SUM(BO116:BO120)</f>
        <v>1123351.1899999997</v>
      </c>
      <c r="BP121" s="317">
        <f t="shared" si="263"/>
        <v>-1550280.9799999981</v>
      </c>
      <c r="BQ121" s="317">
        <f t="shared" ref="BQ121" si="264">SUM(BQ116:BQ120)</f>
        <v>363530.19000000344</v>
      </c>
      <c r="BR121" s="317">
        <f t="shared" ref="BR121:BS121" si="265">SUM(BR116:BR120)</f>
        <v>6770980.0700000022</v>
      </c>
      <c r="BS121" s="494">
        <f t="shared" si="265"/>
        <v>1201245.1400000025</v>
      </c>
      <c r="BT121" s="317">
        <f t="shared" ref="BT121:BU121" si="266">SUM(BT116:BT120)</f>
        <v>16971029.660000015</v>
      </c>
      <c r="BU121" s="317">
        <f t="shared" si="266"/>
        <v>8848114.5400000028</v>
      </c>
      <c r="BV121" s="60"/>
      <c r="BW121" s="60"/>
      <c r="BX121" s="60"/>
      <c r="BY121" s="60"/>
      <c r="BZ121" s="317"/>
      <c r="CA121" s="328"/>
      <c r="CB121" s="317"/>
      <c r="CC121" s="317"/>
      <c r="CD121" s="252"/>
    </row>
    <row r="122" spans="1:82" x14ac:dyDescent="0.25">
      <c r="A122" s="273">
        <f>+A115+1</f>
        <v>17</v>
      </c>
      <c r="B122" s="102" t="s">
        <v>16</v>
      </c>
      <c r="C122" s="48"/>
      <c r="D122" s="49"/>
      <c r="E122" s="49"/>
      <c r="F122" s="50"/>
      <c r="G122" s="49"/>
      <c r="H122" s="49"/>
      <c r="I122" s="49"/>
      <c r="J122" s="49"/>
      <c r="K122" s="49"/>
      <c r="L122" s="338"/>
      <c r="M122" s="365"/>
      <c r="N122" s="338"/>
      <c r="O122" s="345"/>
      <c r="P122" s="345"/>
      <c r="Q122" s="226"/>
      <c r="R122" s="226"/>
      <c r="S122" s="242"/>
      <c r="T122" s="242"/>
      <c r="U122" s="242"/>
      <c r="V122" s="242"/>
      <c r="W122" s="266"/>
      <c r="X122" s="302"/>
      <c r="Y122" s="388"/>
      <c r="Z122" s="266"/>
      <c r="AA122" s="266"/>
      <c r="AB122" s="266"/>
      <c r="AC122" s="266"/>
      <c r="AD122" s="266"/>
      <c r="AE122" s="266"/>
      <c r="AF122" s="266"/>
      <c r="AG122" s="400"/>
      <c r="AH122" s="400"/>
      <c r="AI122" s="400"/>
      <c r="AJ122" s="400"/>
      <c r="AK122" s="495"/>
      <c r="AL122" s="400"/>
      <c r="AM122" s="543"/>
      <c r="AN122" s="318"/>
      <c r="AO122" s="474"/>
      <c r="AP122" s="474"/>
      <c r="AQ122" s="474"/>
      <c r="AR122" s="474"/>
      <c r="AS122" s="474"/>
      <c r="AT122" s="474"/>
      <c r="AU122" s="474"/>
      <c r="AV122" s="474"/>
      <c r="AW122" s="122"/>
      <c r="AX122" s="56"/>
      <c r="AY122" s="57"/>
      <c r="AZ122" s="57"/>
      <c r="BA122" s="57"/>
      <c r="BB122" s="57"/>
      <c r="BC122" s="57"/>
      <c r="BD122" s="57"/>
      <c r="BE122" s="57"/>
      <c r="BF122" s="103"/>
      <c r="BG122" s="56"/>
      <c r="BH122" s="56"/>
      <c r="BI122" s="57"/>
      <c r="BJ122" s="57"/>
      <c r="BK122" s="57"/>
      <c r="BL122" s="57"/>
      <c r="BM122" s="57"/>
      <c r="BN122" s="422"/>
      <c r="BO122" s="422"/>
      <c r="BP122" s="445"/>
      <c r="BQ122" s="445"/>
      <c r="BR122" s="445"/>
      <c r="BS122" s="505"/>
      <c r="BT122" s="445"/>
      <c r="BU122" s="445"/>
      <c r="BV122" s="57"/>
      <c r="BW122" s="57"/>
      <c r="BX122" s="57"/>
      <c r="BY122" s="57"/>
      <c r="BZ122" s="422"/>
      <c r="CA122" s="422"/>
      <c r="CB122" s="445"/>
      <c r="CC122" s="445"/>
      <c r="CD122" s="522"/>
    </row>
    <row r="123" spans="1:82" x14ac:dyDescent="0.25">
      <c r="A123" s="273"/>
      <c r="B123" s="86" t="str">
        <f>$B$11</f>
        <v>Residential [1]</v>
      </c>
      <c r="C123" s="163">
        <v>43</v>
      </c>
      <c r="D123" s="155">
        <v>45</v>
      </c>
      <c r="E123" s="155">
        <v>54</v>
      </c>
      <c r="F123" s="143">
        <v>52</v>
      </c>
      <c r="G123" s="155">
        <v>47</v>
      </c>
      <c r="H123" s="143">
        <v>60</v>
      </c>
      <c r="I123" s="155">
        <v>60</v>
      </c>
      <c r="J123" s="143">
        <v>66</v>
      </c>
      <c r="K123" s="155">
        <v>67</v>
      </c>
      <c r="L123" s="339">
        <v>63</v>
      </c>
      <c r="M123" s="142">
        <v>50</v>
      </c>
      <c r="N123" s="339">
        <v>46</v>
      </c>
      <c r="O123" s="227">
        <v>44</v>
      </c>
      <c r="P123" s="227">
        <v>40</v>
      </c>
      <c r="Q123" s="227">
        <v>49</v>
      </c>
      <c r="R123" s="227">
        <v>38</v>
      </c>
      <c r="S123" s="243">
        <v>44</v>
      </c>
      <c r="T123" s="243">
        <v>41</v>
      </c>
      <c r="U123" s="243">
        <v>41</v>
      </c>
      <c r="V123" s="243">
        <v>42</v>
      </c>
      <c r="W123" s="243">
        <v>27</v>
      </c>
      <c r="X123" s="366">
        <v>25</v>
      </c>
      <c r="Y123" s="389">
        <v>28</v>
      </c>
      <c r="Z123" s="227">
        <v>30</v>
      </c>
      <c r="AA123" s="243">
        <v>30</v>
      </c>
      <c r="AB123" s="243">
        <v>31</v>
      </c>
      <c r="AC123" s="243">
        <v>36</v>
      </c>
      <c r="AD123" s="243">
        <v>43</v>
      </c>
      <c r="AE123" s="243">
        <v>49</v>
      </c>
      <c r="AF123" s="243">
        <v>53</v>
      </c>
      <c r="AG123" s="243">
        <v>55</v>
      </c>
      <c r="AH123" s="243">
        <v>103</v>
      </c>
      <c r="AI123" s="243">
        <v>127</v>
      </c>
      <c r="AJ123" s="462">
        <v>114</v>
      </c>
      <c r="AK123" s="595">
        <v>103</v>
      </c>
      <c r="AL123" s="462">
        <v>91</v>
      </c>
      <c r="AM123" s="544">
        <v>89</v>
      </c>
      <c r="AN123" s="462">
        <v>44</v>
      </c>
      <c r="AO123" s="544"/>
      <c r="AP123" s="544"/>
      <c r="AQ123" s="544"/>
      <c r="AR123" s="544"/>
      <c r="AS123" s="544"/>
      <c r="AT123" s="544"/>
      <c r="AU123" s="544"/>
      <c r="AV123" s="544"/>
      <c r="AW123" s="142">
        <f>O123-C123</f>
        <v>1</v>
      </c>
      <c r="AX123" s="143">
        <f>P123-D123</f>
        <v>-5</v>
      </c>
      <c r="AY123" s="143">
        <f>Q123-E123</f>
        <v>-5</v>
      </c>
      <c r="AZ123" s="143">
        <f>R123-F123</f>
        <v>-14</v>
      </c>
      <c r="BA123" s="143">
        <f>S123-G123</f>
        <v>-3</v>
      </c>
      <c r="BB123" s="143">
        <f>T123-H123</f>
        <v>-19</v>
      </c>
      <c r="BC123" s="143">
        <f>U123-I123</f>
        <v>-19</v>
      </c>
      <c r="BD123" s="143">
        <f>V123-J123</f>
        <v>-24</v>
      </c>
      <c r="BE123" s="143">
        <f>W123-K123</f>
        <v>-40</v>
      </c>
      <c r="BF123" s="257">
        <f>X123-L123</f>
        <v>-38</v>
      </c>
      <c r="BG123" s="143">
        <f>Y123-M123</f>
        <v>-22</v>
      </c>
      <c r="BH123" s="143">
        <f>Z123-N123</f>
        <v>-16</v>
      </c>
      <c r="BI123" s="143">
        <f>AA123-O123</f>
        <v>-14</v>
      </c>
      <c r="BJ123" s="143">
        <f>AB123-P123</f>
        <v>-9</v>
      </c>
      <c r="BK123" s="143">
        <f>AC123-Q123</f>
        <v>-13</v>
      </c>
      <c r="BL123" s="143">
        <f>AD123-R123</f>
        <v>5</v>
      </c>
      <c r="BM123" s="143">
        <f>AE123-S123</f>
        <v>5</v>
      </c>
      <c r="BN123" s="339">
        <f>AF123-T123</f>
        <v>12</v>
      </c>
      <c r="BO123" s="347">
        <f>AG123-U123</f>
        <v>14</v>
      </c>
      <c r="BP123" s="339">
        <f>AH123-V123</f>
        <v>61</v>
      </c>
      <c r="BQ123" s="339">
        <f>AI123-W123</f>
        <v>100</v>
      </c>
      <c r="BR123" s="339">
        <f>AJ123-X123</f>
        <v>89</v>
      </c>
      <c r="BS123" s="501">
        <f>AK123-Y123</f>
        <v>75</v>
      </c>
      <c r="BT123" s="339">
        <f>AL123-Z123</f>
        <v>61</v>
      </c>
      <c r="BU123" s="339">
        <f>AM123-AA123</f>
        <v>59</v>
      </c>
      <c r="BV123" s="143"/>
      <c r="BW123" s="143"/>
      <c r="BX123" s="143"/>
      <c r="BY123" s="143"/>
      <c r="BZ123" s="339"/>
      <c r="CA123" s="347"/>
      <c r="CB123" s="339"/>
      <c r="CC123" s="339"/>
      <c r="CD123" s="257"/>
    </row>
    <row r="124" spans="1:82" x14ac:dyDescent="0.25">
      <c r="A124" s="273"/>
      <c r="B124" s="86" t="str">
        <f>$B$12</f>
        <v>Low Income Residential [2]</v>
      </c>
      <c r="C124" s="163">
        <v>997</v>
      </c>
      <c r="D124" s="155">
        <v>1085</v>
      </c>
      <c r="E124" s="155">
        <v>1511</v>
      </c>
      <c r="F124" s="143">
        <v>1541</v>
      </c>
      <c r="G124" s="155">
        <v>1363</v>
      </c>
      <c r="H124" s="143">
        <v>1465</v>
      </c>
      <c r="I124" s="155">
        <v>1467</v>
      </c>
      <c r="J124" s="143">
        <v>1345</v>
      </c>
      <c r="K124" s="155">
        <v>1184</v>
      </c>
      <c r="L124" s="339">
        <v>1035</v>
      </c>
      <c r="M124" s="142">
        <v>887</v>
      </c>
      <c r="N124" s="339">
        <v>814</v>
      </c>
      <c r="O124" s="227">
        <v>723</v>
      </c>
      <c r="P124" s="227">
        <v>654</v>
      </c>
      <c r="Q124" s="227">
        <v>625</v>
      </c>
      <c r="R124" s="227">
        <v>613</v>
      </c>
      <c r="S124" s="243">
        <v>642</v>
      </c>
      <c r="T124" s="243">
        <v>667</v>
      </c>
      <c r="U124" s="243">
        <v>680</v>
      </c>
      <c r="V124" s="243">
        <v>694</v>
      </c>
      <c r="W124" s="243">
        <v>114</v>
      </c>
      <c r="X124" s="366">
        <v>111</v>
      </c>
      <c r="Y124" s="389">
        <v>119</v>
      </c>
      <c r="Z124" s="227">
        <v>157</v>
      </c>
      <c r="AA124" s="243">
        <v>281</v>
      </c>
      <c r="AB124" s="243">
        <v>396</v>
      </c>
      <c r="AC124" s="243">
        <v>517</v>
      </c>
      <c r="AD124" s="243">
        <v>736</v>
      </c>
      <c r="AE124" s="243">
        <v>914</v>
      </c>
      <c r="AF124" s="243">
        <v>1000</v>
      </c>
      <c r="AG124" s="243">
        <v>1260</v>
      </c>
      <c r="AH124" s="243">
        <v>1905</v>
      </c>
      <c r="AI124" s="243">
        <v>2035</v>
      </c>
      <c r="AJ124" s="462">
        <v>1615</v>
      </c>
      <c r="AK124" s="595">
        <v>1326</v>
      </c>
      <c r="AL124" s="462">
        <v>1302</v>
      </c>
      <c r="AM124" s="544">
        <v>1305</v>
      </c>
      <c r="AN124" s="462">
        <v>1333</v>
      </c>
      <c r="AO124" s="544"/>
      <c r="AP124" s="544"/>
      <c r="AQ124" s="544"/>
      <c r="AR124" s="544"/>
      <c r="AS124" s="544"/>
      <c r="AT124" s="544"/>
      <c r="AU124" s="544"/>
      <c r="AV124" s="544"/>
      <c r="AW124" s="142">
        <f>O124-C124</f>
        <v>-274</v>
      </c>
      <c r="AX124" s="143">
        <f>P124-D124</f>
        <v>-431</v>
      </c>
      <c r="AY124" s="143">
        <f>Q124-E124</f>
        <v>-886</v>
      </c>
      <c r="AZ124" s="143">
        <f>R124-F124</f>
        <v>-928</v>
      </c>
      <c r="BA124" s="143">
        <f>S124-G124</f>
        <v>-721</v>
      </c>
      <c r="BB124" s="143">
        <f>T124-H124</f>
        <v>-798</v>
      </c>
      <c r="BC124" s="143">
        <f>U124-I124</f>
        <v>-787</v>
      </c>
      <c r="BD124" s="143">
        <f>V124-J124</f>
        <v>-651</v>
      </c>
      <c r="BE124" s="143">
        <f>W124-K124</f>
        <v>-1070</v>
      </c>
      <c r="BF124" s="257">
        <f>X124-L124</f>
        <v>-924</v>
      </c>
      <c r="BG124" s="143">
        <f>Y124-M124</f>
        <v>-768</v>
      </c>
      <c r="BH124" s="143">
        <f>Z124-N124</f>
        <v>-657</v>
      </c>
      <c r="BI124" s="143">
        <f>AA124-O124</f>
        <v>-442</v>
      </c>
      <c r="BJ124" s="143">
        <f>AB124-P124</f>
        <v>-258</v>
      </c>
      <c r="BK124" s="143">
        <f>AC124-Q124</f>
        <v>-108</v>
      </c>
      <c r="BL124" s="143">
        <f>AD124-R124</f>
        <v>123</v>
      </c>
      <c r="BM124" s="143">
        <f>AE124-S124</f>
        <v>272</v>
      </c>
      <c r="BN124" s="339">
        <f>AF124-T124</f>
        <v>333</v>
      </c>
      <c r="BO124" s="347">
        <f>AG124-U124</f>
        <v>580</v>
      </c>
      <c r="BP124" s="339">
        <f>AH124-V124</f>
        <v>1211</v>
      </c>
      <c r="BQ124" s="339">
        <f>AI124-W124</f>
        <v>1921</v>
      </c>
      <c r="BR124" s="339">
        <f>AJ124-X124</f>
        <v>1504</v>
      </c>
      <c r="BS124" s="501">
        <f>AK124-Y124</f>
        <v>1207</v>
      </c>
      <c r="BT124" s="339">
        <f>AL124-Z124</f>
        <v>1145</v>
      </c>
      <c r="BU124" s="339">
        <f>AM124-AA124</f>
        <v>1024</v>
      </c>
      <c r="BV124" s="143"/>
      <c r="BW124" s="143"/>
      <c r="BX124" s="143"/>
      <c r="BY124" s="143"/>
      <c r="BZ124" s="339"/>
      <c r="CA124" s="347"/>
      <c r="CB124" s="339"/>
      <c r="CC124" s="339"/>
      <c r="CD124" s="257"/>
    </row>
    <row r="125" spans="1:82" x14ac:dyDescent="0.25">
      <c r="A125" s="273"/>
      <c r="B125" s="86" t="str">
        <f>$B$13</f>
        <v>Small C&amp;I [3]</v>
      </c>
      <c r="C125" s="163">
        <v>0</v>
      </c>
      <c r="D125" s="155">
        <v>0</v>
      </c>
      <c r="E125" s="155">
        <v>0</v>
      </c>
      <c r="F125" s="155">
        <v>0</v>
      </c>
      <c r="G125" s="155">
        <v>0</v>
      </c>
      <c r="H125" s="155">
        <v>0</v>
      </c>
      <c r="I125" s="155">
        <v>1</v>
      </c>
      <c r="J125" s="155">
        <v>0</v>
      </c>
      <c r="K125" s="155">
        <v>0</v>
      </c>
      <c r="L125" s="347">
        <v>0</v>
      </c>
      <c r="M125" s="142">
        <v>0</v>
      </c>
      <c r="N125" s="339">
        <v>0</v>
      </c>
      <c r="O125" s="227">
        <v>0</v>
      </c>
      <c r="P125" s="227">
        <v>0</v>
      </c>
      <c r="Q125" s="227">
        <v>0</v>
      </c>
      <c r="R125" s="227">
        <v>0</v>
      </c>
      <c r="S125" s="243">
        <v>0</v>
      </c>
      <c r="T125" s="243">
        <v>0</v>
      </c>
      <c r="U125" s="243">
        <v>0</v>
      </c>
      <c r="V125" s="243">
        <v>0</v>
      </c>
      <c r="W125" s="243">
        <v>0</v>
      </c>
      <c r="X125" s="366">
        <v>0</v>
      </c>
      <c r="Y125" s="389">
        <v>0</v>
      </c>
      <c r="Z125" s="227">
        <v>1</v>
      </c>
      <c r="AA125" s="243">
        <v>0</v>
      </c>
      <c r="AB125" s="243">
        <v>0</v>
      </c>
      <c r="AC125" s="243">
        <v>0</v>
      </c>
      <c r="AD125" s="243">
        <v>0</v>
      </c>
      <c r="AE125" s="243">
        <v>0</v>
      </c>
      <c r="AF125" s="243">
        <v>0</v>
      </c>
      <c r="AG125" s="243">
        <v>0</v>
      </c>
      <c r="AH125" s="243"/>
      <c r="AI125" s="243"/>
      <c r="AJ125" s="462"/>
      <c r="AK125" s="595"/>
      <c r="AL125" s="462"/>
      <c r="AM125" s="467"/>
      <c r="AN125" s="407"/>
      <c r="AO125" s="467"/>
      <c r="AP125" s="467"/>
      <c r="AQ125" s="467"/>
      <c r="AR125" s="467"/>
      <c r="AS125" s="467"/>
      <c r="AT125" s="467"/>
      <c r="AU125" s="467"/>
      <c r="AV125" s="467"/>
      <c r="AW125" s="142">
        <f>O125-C125</f>
        <v>0</v>
      </c>
      <c r="AX125" s="143">
        <f>P125-D125</f>
        <v>0</v>
      </c>
      <c r="AY125" s="143">
        <f>Q125-E125</f>
        <v>0</v>
      </c>
      <c r="AZ125" s="143">
        <f>R125-F125</f>
        <v>0</v>
      </c>
      <c r="BA125" s="143">
        <f>S125-G125</f>
        <v>0</v>
      </c>
      <c r="BB125" s="143">
        <f>T125-H125</f>
        <v>0</v>
      </c>
      <c r="BC125" s="143">
        <f>U125-I125</f>
        <v>-1</v>
      </c>
      <c r="BD125" s="143">
        <f>V125-J125</f>
        <v>0</v>
      </c>
      <c r="BE125" s="143">
        <f>W125-K125</f>
        <v>0</v>
      </c>
      <c r="BF125" s="257">
        <f>X125-L125</f>
        <v>0</v>
      </c>
      <c r="BG125" s="143">
        <f>Y125-M125</f>
        <v>0</v>
      </c>
      <c r="BH125" s="143">
        <f>Z125-N125</f>
        <v>1</v>
      </c>
      <c r="BI125" s="143">
        <f>AA125-O125</f>
        <v>0</v>
      </c>
      <c r="BJ125" s="143">
        <f>AB125-P125</f>
        <v>0</v>
      </c>
      <c r="BK125" s="143">
        <f>AC125-Q125</f>
        <v>0</v>
      </c>
      <c r="BL125" s="143">
        <f>AD125-R125</f>
        <v>0</v>
      </c>
      <c r="BM125" s="143">
        <f>AE125-S125</f>
        <v>0</v>
      </c>
      <c r="BN125" s="339">
        <f>AF125-T125</f>
        <v>0</v>
      </c>
      <c r="BO125" s="347">
        <f>AG125-U125</f>
        <v>0</v>
      </c>
      <c r="BP125" s="339">
        <f>AH125-V125</f>
        <v>0</v>
      </c>
      <c r="BQ125" s="339">
        <f>AI125-W125</f>
        <v>0</v>
      </c>
      <c r="BR125" s="339">
        <f>AJ125-X125</f>
        <v>0</v>
      </c>
      <c r="BS125" s="501">
        <f>AK125-Y125</f>
        <v>0</v>
      </c>
      <c r="BT125" s="339">
        <f>AL125-Z125</f>
        <v>-1</v>
      </c>
      <c r="BU125" s="339">
        <f>AM125-AA125</f>
        <v>0</v>
      </c>
      <c r="BV125" s="143"/>
      <c r="BW125" s="143"/>
      <c r="BX125" s="143"/>
      <c r="BY125" s="143"/>
      <c r="BZ125" s="339"/>
      <c r="CA125" s="347"/>
      <c r="CB125" s="339"/>
      <c r="CC125" s="339"/>
      <c r="CD125" s="257"/>
    </row>
    <row r="126" spans="1:82" x14ac:dyDescent="0.25">
      <c r="A126" s="273"/>
      <c r="B126" s="86" t="str">
        <f>$B$14</f>
        <v>Medium C&amp;I [4]</v>
      </c>
      <c r="C126" s="163">
        <v>0</v>
      </c>
      <c r="D126" s="155">
        <v>0</v>
      </c>
      <c r="E126" s="155">
        <v>0</v>
      </c>
      <c r="F126" s="155">
        <v>0</v>
      </c>
      <c r="G126" s="155">
        <v>0</v>
      </c>
      <c r="H126" s="155">
        <v>0</v>
      </c>
      <c r="I126" s="155">
        <v>0</v>
      </c>
      <c r="J126" s="155">
        <v>0</v>
      </c>
      <c r="K126" s="155">
        <v>0</v>
      </c>
      <c r="L126" s="347">
        <v>0</v>
      </c>
      <c r="M126" s="142">
        <v>0</v>
      </c>
      <c r="N126" s="339">
        <v>0</v>
      </c>
      <c r="O126" s="227">
        <v>0</v>
      </c>
      <c r="P126" s="227">
        <v>0</v>
      </c>
      <c r="Q126" s="227">
        <v>0</v>
      </c>
      <c r="R126" s="227">
        <v>0</v>
      </c>
      <c r="S126" s="243">
        <v>0</v>
      </c>
      <c r="T126" s="243">
        <v>0</v>
      </c>
      <c r="U126" s="243">
        <v>0</v>
      </c>
      <c r="V126" s="243">
        <v>0</v>
      </c>
      <c r="W126" s="243">
        <v>0</v>
      </c>
      <c r="X126" s="366">
        <v>0</v>
      </c>
      <c r="Y126" s="389">
        <v>0</v>
      </c>
      <c r="Z126" s="227">
        <v>0</v>
      </c>
      <c r="AA126" s="243">
        <v>0</v>
      </c>
      <c r="AB126" s="243">
        <v>0</v>
      </c>
      <c r="AC126" s="243">
        <v>0</v>
      </c>
      <c r="AD126" s="243">
        <v>0</v>
      </c>
      <c r="AE126" s="243">
        <v>0</v>
      </c>
      <c r="AF126" s="243">
        <v>0</v>
      </c>
      <c r="AG126" s="243">
        <v>0</v>
      </c>
      <c r="AH126" s="243"/>
      <c r="AI126" s="243"/>
      <c r="AJ126" s="462"/>
      <c r="AK126" s="595"/>
      <c r="AL126" s="462"/>
      <c r="AM126" s="484"/>
      <c r="AN126" s="484"/>
      <c r="AO126" s="484"/>
      <c r="AP126" s="484"/>
      <c r="AQ126" s="484"/>
      <c r="AR126" s="484"/>
      <c r="AS126" s="484"/>
      <c r="AT126" s="484"/>
      <c r="AU126" s="484"/>
      <c r="AV126" s="484"/>
      <c r="AW126" s="142">
        <f>O126-C126</f>
        <v>0</v>
      </c>
      <c r="AX126" s="143">
        <f>P126-D126</f>
        <v>0</v>
      </c>
      <c r="AY126" s="143">
        <f>Q126-E126</f>
        <v>0</v>
      </c>
      <c r="AZ126" s="143">
        <f>R126-F126</f>
        <v>0</v>
      </c>
      <c r="BA126" s="143">
        <f>S126-G126</f>
        <v>0</v>
      </c>
      <c r="BB126" s="143">
        <f>T126-H126</f>
        <v>0</v>
      </c>
      <c r="BC126" s="143">
        <f>U126-I126</f>
        <v>0</v>
      </c>
      <c r="BD126" s="143">
        <f>V126-J126</f>
        <v>0</v>
      </c>
      <c r="BE126" s="143">
        <f>W126-K126</f>
        <v>0</v>
      </c>
      <c r="BF126" s="257">
        <f>X126-L126</f>
        <v>0</v>
      </c>
      <c r="BG126" s="143">
        <f>Y126-M126</f>
        <v>0</v>
      </c>
      <c r="BH126" s="143">
        <f>Z126-N126</f>
        <v>0</v>
      </c>
      <c r="BI126" s="143">
        <f>AA126-O126</f>
        <v>0</v>
      </c>
      <c r="BJ126" s="143">
        <f>AB126-P126</f>
        <v>0</v>
      </c>
      <c r="BK126" s="143">
        <f>AC126-Q126</f>
        <v>0</v>
      </c>
      <c r="BL126" s="143">
        <f>AD126-R126</f>
        <v>0</v>
      </c>
      <c r="BM126" s="143">
        <f>AE126-S126</f>
        <v>0</v>
      </c>
      <c r="BN126" s="339">
        <f>AF126-T126</f>
        <v>0</v>
      </c>
      <c r="BO126" s="347">
        <f>AG126-U126</f>
        <v>0</v>
      </c>
      <c r="BP126" s="339">
        <f>AH126-V126</f>
        <v>0</v>
      </c>
      <c r="BQ126" s="339">
        <f>AI126-W126</f>
        <v>0</v>
      </c>
      <c r="BR126" s="339">
        <f>AJ126-X126</f>
        <v>0</v>
      </c>
      <c r="BS126" s="501">
        <f>AK126-Y126</f>
        <v>0</v>
      </c>
      <c r="BT126" s="339">
        <f>AL126-Z126</f>
        <v>0</v>
      </c>
      <c r="BU126" s="339">
        <f>AM126-AA126</f>
        <v>0</v>
      </c>
      <c r="BV126" s="143"/>
      <c r="BW126" s="143"/>
      <c r="BX126" s="143"/>
      <c r="BY126" s="143"/>
      <c r="BZ126" s="339"/>
      <c r="CA126" s="347"/>
      <c r="CB126" s="339"/>
      <c r="CC126" s="339"/>
      <c r="CD126" s="257"/>
    </row>
    <row r="127" spans="1:82" ht="17.25" x14ac:dyDescent="0.4">
      <c r="A127" s="273"/>
      <c r="B127" s="86" t="str">
        <f>$B$15</f>
        <v>Large C&amp;I [5]</v>
      </c>
      <c r="C127" s="164">
        <v>0</v>
      </c>
      <c r="D127" s="156">
        <v>0</v>
      </c>
      <c r="E127" s="156">
        <v>0</v>
      </c>
      <c r="F127" s="156">
        <v>0</v>
      </c>
      <c r="G127" s="156">
        <v>0</v>
      </c>
      <c r="H127" s="156">
        <v>0</v>
      </c>
      <c r="I127" s="156">
        <v>0</v>
      </c>
      <c r="J127" s="156">
        <v>0</v>
      </c>
      <c r="K127" s="156">
        <v>0</v>
      </c>
      <c r="L127" s="348">
        <v>0</v>
      </c>
      <c r="M127" s="158">
        <v>0</v>
      </c>
      <c r="N127" s="340">
        <v>0</v>
      </c>
      <c r="O127" s="228">
        <v>0</v>
      </c>
      <c r="P127" s="228">
        <v>0</v>
      </c>
      <c r="Q127" s="228">
        <v>0</v>
      </c>
      <c r="R127" s="228">
        <v>0</v>
      </c>
      <c r="S127" s="244">
        <v>0</v>
      </c>
      <c r="T127" s="244">
        <v>0</v>
      </c>
      <c r="U127" s="244">
        <v>0</v>
      </c>
      <c r="V127" s="244">
        <v>0</v>
      </c>
      <c r="W127" s="244">
        <v>0</v>
      </c>
      <c r="X127" s="367">
        <v>0</v>
      </c>
      <c r="Y127" s="390">
        <v>0</v>
      </c>
      <c r="Z127" s="228">
        <v>0</v>
      </c>
      <c r="AA127" s="244">
        <v>0</v>
      </c>
      <c r="AB127" s="244">
        <v>0</v>
      </c>
      <c r="AC127" s="244">
        <v>0</v>
      </c>
      <c r="AD127" s="244">
        <v>0</v>
      </c>
      <c r="AE127" s="244">
        <v>0</v>
      </c>
      <c r="AF127" s="244">
        <v>0</v>
      </c>
      <c r="AG127" s="244">
        <v>0</v>
      </c>
      <c r="AH127" s="244"/>
      <c r="AI127" s="244"/>
      <c r="AJ127" s="463"/>
      <c r="AK127" s="596"/>
      <c r="AL127" s="463"/>
      <c r="AM127" s="523"/>
      <c r="AN127" s="523"/>
      <c r="AO127" s="523"/>
      <c r="AP127" s="523"/>
      <c r="AQ127" s="523"/>
      <c r="AR127" s="523"/>
      <c r="AS127" s="523"/>
      <c r="AT127" s="523"/>
      <c r="AU127" s="523"/>
      <c r="AV127" s="523"/>
      <c r="AW127" s="158">
        <f>O127-C127</f>
        <v>0</v>
      </c>
      <c r="AX127" s="157">
        <f>P127-D127</f>
        <v>0</v>
      </c>
      <c r="AY127" s="157">
        <f>Q127-E127</f>
        <v>0</v>
      </c>
      <c r="AZ127" s="157">
        <f>R127-F127</f>
        <v>0</v>
      </c>
      <c r="BA127" s="157">
        <f>S127-G127</f>
        <v>0</v>
      </c>
      <c r="BB127" s="157">
        <f>T127-H127</f>
        <v>0</v>
      </c>
      <c r="BC127" s="157">
        <f>U127-I127</f>
        <v>0</v>
      </c>
      <c r="BD127" s="157">
        <f>V127-J127</f>
        <v>0</v>
      </c>
      <c r="BE127" s="157">
        <f>W127-K127</f>
        <v>0</v>
      </c>
      <c r="BF127" s="261">
        <f>X127-L127</f>
        <v>0</v>
      </c>
      <c r="BG127" s="157">
        <f>Y127-M127</f>
        <v>0</v>
      </c>
      <c r="BH127" s="157">
        <f>Z127-N127</f>
        <v>0</v>
      </c>
      <c r="BI127" s="157">
        <f>AA127-O127</f>
        <v>0</v>
      </c>
      <c r="BJ127" s="157">
        <f>AB127-P127</f>
        <v>0</v>
      </c>
      <c r="BK127" s="157">
        <f>AC127-Q127</f>
        <v>0</v>
      </c>
      <c r="BL127" s="157">
        <f>AD127-R127</f>
        <v>0</v>
      </c>
      <c r="BM127" s="157">
        <f>AE127-S127</f>
        <v>0</v>
      </c>
      <c r="BN127" s="340">
        <f>AF127-T127</f>
        <v>0</v>
      </c>
      <c r="BO127" s="348">
        <f>AG127-U127</f>
        <v>0</v>
      </c>
      <c r="BP127" s="340">
        <f>AH127-V127</f>
        <v>0</v>
      </c>
      <c r="BQ127" s="340">
        <f>AI127-W127</f>
        <v>0</v>
      </c>
      <c r="BR127" s="340">
        <f>AJ127-X127</f>
        <v>0</v>
      </c>
      <c r="BS127" s="506">
        <f>AK127-Y127</f>
        <v>0</v>
      </c>
      <c r="BT127" s="340">
        <f>AL127-Z127</f>
        <v>0</v>
      </c>
      <c r="BU127" s="340">
        <f>AM127-AA127</f>
        <v>0</v>
      </c>
      <c r="BV127" s="157"/>
      <c r="BW127" s="157"/>
      <c r="BX127" s="157"/>
      <c r="BY127" s="157"/>
      <c r="BZ127" s="340"/>
      <c r="CA127" s="348"/>
      <c r="CB127" s="340"/>
      <c r="CC127" s="340"/>
      <c r="CD127" s="261"/>
    </row>
    <row r="128" spans="1:82" x14ac:dyDescent="0.25">
      <c r="A128" s="273"/>
      <c r="B128" s="86" t="str">
        <f>$B$16</f>
        <v>Total</v>
      </c>
      <c r="C128" s="146">
        <f>SUM(C123:C127)</f>
        <v>1040</v>
      </c>
      <c r="D128" s="147">
        <f>SUM(D123:D127)</f>
        <v>1130</v>
      </c>
      <c r="E128" s="147">
        <f t="shared" ref="E128:BE128" si="267">SUM(E123:E127)</f>
        <v>1565</v>
      </c>
      <c r="F128" s="148">
        <f t="shared" si="267"/>
        <v>1593</v>
      </c>
      <c r="G128" s="147">
        <f t="shared" si="267"/>
        <v>1410</v>
      </c>
      <c r="H128" s="147">
        <f t="shared" si="267"/>
        <v>1525</v>
      </c>
      <c r="I128" s="147">
        <f t="shared" si="267"/>
        <v>1528</v>
      </c>
      <c r="J128" s="147">
        <f t="shared" si="267"/>
        <v>1411</v>
      </c>
      <c r="K128" s="147">
        <f t="shared" si="267"/>
        <v>1251</v>
      </c>
      <c r="L128" s="334">
        <f t="shared" si="267"/>
        <v>1098</v>
      </c>
      <c r="M128" s="361">
        <f t="shared" si="267"/>
        <v>937</v>
      </c>
      <c r="N128" s="334">
        <f t="shared" si="267"/>
        <v>860</v>
      </c>
      <c r="O128" s="227">
        <f t="shared" si="267"/>
        <v>767</v>
      </c>
      <c r="P128" s="227">
        <f t="shared" si="267"/>
        <v>694</v>
      </c>
      <c r="Q128" s="227">
        <f t="shared" si="267"/>
        <v>674</v>
      </c>
      <c r="R128" s="227">
        <f t="shared" si="267"/>
        <v>651</v>
      </c>
      <c r="S128" s="227">
        <f t="shared" si="267"/>
        <v>686</v>
      </c>
      <c r="T128" s="227">
        <f t="shared" si="267"/>
        <v>708</v>
      </c>
      <c r="U128" s="227">
        <f t="shared" si="267"/>
        <v>721</v>
      </c>
      <c r="V128" s="227">
        <f t="shared" si="267"/>
        <v>736</v>
      </c>
      <c r="W128" s="227">
        <f t="shared" si="267"/>
        <v>141</v>
      </c>
      <c r="X128" s="303">
        <f t="shared" ref="X128" si="268">SUM(X123:X127)</f>
        <v>136</v>
      </c>
      <c r="Y128" s="389">
        <f t="shared" ref="Y128:AE128" si="269">SUM(Y123:Y127)</f>
        <v>147</v>
      </c>
      <c r="Z128" s="227">
        <f t="shared" si="269"/>
        <v>188</v>
      </c>
      <c r="AA128" s="227">
        <f t="shared" si="269"/>
        <v>311</v>
      </c>
      <c r="AB128" s="227">
        <f t="shared" si="269"/>
        <v>427</v>
      </c>
      <c r="AC128" s="227">
        <f t="shared" si="269"/>
        <v>553</v>
      </c>
      <c r="AD128" s="227">
        <f t="shared" si="269"/>
        <v>779</v>
      </c>
      <c r="AE128" s="227">
        <f t="shared" si="269"/>
        <v>963</v>
      </c>
      <c r="AF128" s="227">
        <f t="shared" ref="AF128" si="270">SUM(AF123:AF127)</f>
        <v>1053</v>
      </c>
      <c r="AG128" s="227">
        <v>1315</v>
      </c>
      <c r="AH128" s="227">
        <f t="shared" ref="AH128" si="271">SUM(AH123:AH127)</f>
        <v>2008</v>
      </c>
      <c r="AI128" s="227">
        <f t="shared" ref="AI128" si="272">SUM(AI123:AI127)</f>
        <v>2162</v>
      </c>
      <c r="AJ128" s="484">
        <v>1729</v>
      </c>
      <c r="AK128" s="595">
        <f t="shared" ref="AK128" si="273">SUM(AK123:AK127)</f>
        <v>1429</v>
      </c>
      <c r="AL128" s="484">
        <f t="shared" ref="AL128" si="274">SUM(AL123:AL127)</f>
        <v>1393</v>
      </c>
      <c r="AM128" s="545">
        <f t="shared" ref="AM128" si="275">SUM(AM123:AM127)</f>
        <v>1394</v>
      </c>
      <c r="AN128" s="51">
        <f>SUM(AN123:AN124)</f>
        <v>1377</v>
      </c>
      <c r="AO128" s="246"/>
      <c r="AP128" s="246"/>
      <c r="AQ128" s="246"/>
      <c r="AR128" s="246"/>
      <c r="AS128" s="246"/>
      <c r="AT128" s="246"/>
      <c r="AU128" s="246"/>
      <c r="AV128" s="246"/>
      <c r="AW128" s="142">
        <f t="shared" si="267"/>
        <v>-273</v>
      </c>
      <c r="AX128" s="143">
        <f t="shared" si="267"/>
        <v>-436</v>
      </c>
      <c r="AY128" s="143">
        <f t="shared" si="267"/>
        <v>-891</v>
      </c>
      <c r="AZ128" s="143">
        <f t="shared" si="267"/>
        <v>-942</v>
      </c>
      <c r="BA128" s="143">
        <f t="shared" si="267"/>
        <v>-724</v>
      </c>
      <c r="BB128" s="143">
        <f t="shared" si="267"/>
        <v>-817</v>
      </c>
      <c r="BC128" s="143">
        <f t="shared" si="267"/>
        <v>-807</v>
      </c>
      <c r="BD128" s="143">
        <f t="shared" si="267"/>
        <v>-675</v>
      </c>
      <c r="BE128" s="143">
        <f t="shared" si="267"/>
        <v>-1110</v>
      </c>
      <c r="BF128" s="257">
        <f t="shared" ref="BF128:BG128" si="276">SUM(BF123:BF127)</f>
        <v>-962</v>
      </c>
      <c r="BG128" s="143">
        <f t="shared" si="276"/>
        <v>-790</v>
      </c>
      <c r="BH128" s="143">
        <f t="shared" ref="BH128:BI128" si="277">SUM(BH123:BH127)</f>
        <v>-672</v>
      </c>
      <c r="BI128" s="143">
        <f t="shared" si="277"/>
        <v>-456</v>
      </c>
      <c r="BJ128" s="143">
        <f t="shared" ref="BJ128:BK128" si="278">SUM(BJ123:BJ127)</f>
        <v>-267</v>
      </c>
      <c r="BK128" s="143">
        <f t="shared" si="278"/>
        <v>-121</v>
      </c>
      <c r="BL128" s="143">
        <f t="shared" ref="BL128:BM128" si="279">SUM(BL123:BL127)</f>
        <v>128</v>
      </c>
      <c r="BM128" s="143">
        <f t="shared" si="279"/>
        <v>277</v>
      </c>
      <c r="BN128" s="339">
        <f t="shared" ref="BN128" si="280">SUM(BN123:BN127)</f>
        <v>345</v>
      </c>
      <c r="BO128" s="347">
        <f t="shared" ref="BO128:BP128" si="281">SUM(BO123:BO127)</f>
        <v>594</v>
      </c>
      <c r="BP128" s="339">
        <f t="shared" si="281"/>
        <v>1272</v>
      </c>
      <c r="BQ128" s="339">
        <f t="shared" ref="BQ128" si="282">SUM(BQ123:BQ127)</f>
        <v>2021</v>
      </c>
      <c r="BR128" s="339">
        <f t="shared" ref="BR128:BS128" si="283">SUM(BR123:BR127)</f>
        <v>1593</v>
      </c>
      <c r="BS128" s="501">
        <f t="shared" si="283"/>
        <v>1282</v>
      </c>
      <c r="BT128" s="339">
        <f t="shared" ref="BT128:BU128" si="284">SUM(BT123:BT127)</f>
        <v>1205</v>
      </c>
      <c r="BU128" s="339">
        <f t="shared" si="284"/>
        <v>1083</v>
      </c>
      <c r="BV128" s="143"/>
      <c r="BW128" s="143"/>
      <c r="BX128" s="143"/>
      <c r="BY128" s="143"/>
      <c r="BZ128" s="339"/>
      <c r="CA128" s="347"/>
      <c r="CB128" s="339"/>
      <c r="CC128" s="339"/>
      <c r="CD128" s="257"/>
    </row>
    <row r="129" spans="1:82" x14ac:dyDescent="0.25">
      <c r="A129" s="273">
        <f>+A122+1</f>
        <v>18</v>
      </c>
      <c r="B129" s="104" t="s">
        <v>20</v>
      </c>
      <c r="C129" s="146"/>
      <c r="D129" s="147"/>
      <c r="E129" s="147"/>
      <c r="F129" s="148"/>
      <c r="G129" s="147"/>
      <c r="H129" s="147"/>
      <c r="I129" s="147"/>
      <c r="J129" s="147"/>
      <c r="K129" s="147"/>
      <c r="L129" s="334"/>
      <c r="M129" s="361"/>
      <c r="N129" s="334"/>
      <c r="O129" s="227"/>
      <c r="P129" s="227"/>
      <c r="Q129" s="227"/>
      <c r="R129" s="227"/>
      <c r="S129" s="243"/>
      <c r="T129" s="243"/>
      <c r="U129" s="243"/>
      <c r="V129" s="243"/>
      <c r="W129" s="243"/>
      <c r="X129" s="366"/>
      <c r="Y129" s="389"/>
      <c r="Z129" s="227"/>
      <c r="AA129" s="243"/>
      <c r="AB129" s="243"/>
      <c r="AC129" s="243"/>
      <c r="AD129" s="243"/>
      <c r="AE129" s="243"/>
      <c r="AF129" s="243"/>
      <c r="AG129" s="405"/>
      <c r="AH129" s="405"/>
      <c r="AI129" s="405"/>
      <c r="AJ129" s="405"/>
      <c r="AK129" s="597"/>
      <c r="AL129" s="405"/>
      <c r="AM129" s="546"/>
      <c r="AN129" s="405"/>
      <c r="AO129" s="547"/>
      <c r="AP129" s="547"/>
      <c r="AQ129" s="547"/>
      <c r="AR129" s="547"/>
      <c r="AS129" s="547"/>
      <c r="AT129" s="547"/>
      <c r="AU129" s="547"/>
      <c r="AV129" s="547"/>
      <c r="AW129" s="159"/>
      <c r="AX129" s="160"/>
      <c r="AY129" s="160"/>
      <c r="AZ129" s="160"/>
      <c r="BA129" s="160"/>
      <c r="BB129" s="160"/>
      <c r="BC129" s="160"/>
      <c r="BD129" s="160"/>
      <c r="BE129" s="160"/>
      <c r="BF129" s="262"/>
      <c r="BG129" s="160"/>
      <c r="BH129" s="160"/>
      <c r="BI129" s="160"/>
      <c r="BJ129" s="160"/>
      <c r="BK129" s="160"/>
      <c r="BL129" s="160"/>
      <c r="BM129" s="160"/>
      <c r="BN129" s="423"/>
      <c r="BO129" s="436"/>
      <c r="BP129" s="423"/>
      <c r="BQ129" s="423"/>
      <c r="BR129" s="423"/>
      <c r="BS129" s="507"/>
      <c r="BT129" s="423"/>
      <c r="BU129" s="423"/>
      <c r="BV129" s="160"/>
      <c r="BW129" s="160"/>
      <c r="BX129" s="160"/>
      <c r="BY129" s="160"/>
      <c r="BZ129" s="423"/>
      <c r="CA129" s="436"/>
      <c r="CB129" s="423"/>
      <c r="CC129" s="423"/>
      <c r="CD129" s="262"/>
    </row>
    <row r="130" spans="1:82" x14ac:dyDescent="0.25">
      <c r="A130" s="273"/>
      <c r="B130" s="86" t="str">
        <f>$B$11</f>
        <v>Residential [1]</v>
      </c>
      <c r="C130" s="146">
        <v>80</v>
      </c>
      <c r="D130" s="147">
        <v>917</v>
      </c>
      <c r="E130" s="147">
        <v>665</v>
      </c>
      <c r="F130" s="148">
        <v>639</v>
      </c>
      <c r="G130" s="147">
        <v>983</v>
      </c>
      <c r="H130" s="147">
        <v>766</v>
      </c>
      <c r="I130" s="147">
        <v>1256</v>
      </c>
      <c r="J130" s="147">
        <v>181</v>
      </c>
      <c r="K130" s="147">
        <v>2</v>
      </c>
      <c r="L130" s="334">
        <v>3</v>
      </c>
      <c r="M130" s="361">
        <v>16</v>
      </c>
      <c r="N130" s="334">
        <v>6</v>
      </c>
      <c r="O130" s="227">
        <v>2</v>
      </c>
      <c r="P130" s="227">
        <v>0</v>
      </c>
      <c r="Q130" s="227">
        <v>0</v>
      </c>
      <c r="R130" s="227">
        <v>0</v>
      </c>
      <c r="S130" s="243">
        <v>0</v>
      </c>
      <c r="T130" s="243">
        <v>0</v>
      </c>
      <c r="U130" s="243">
        <v>0</v>
      </c>
      <c r="V130" s="243">
        <v>0</v>
      </c>
      <c r="W130" s="243">
        <v>0</v>
      </c>
      <c r="X130" s="366">
        <v>0</v>
      </c>
      <c r="Y130" s="389">
        <v>0</v>
      </c>
      <c r="Z130" s="227">
        <v>0</v>
      </c>
      <c r="AA130" s="243">
        <v>0</v>
      </c>
      <c r="AB130" s="243">
        <v>0</v>
      </c>
      <c r="AC130" s="243">
        <v>0</v>
      </c>
      <c r="AD130" s="243">
        <v>0</v>
      </c>
      <c r="AE130" s="243">
        <v>0</v>
      </c>
      <c r="AF130" s="243">
        <v>0</v>
      </c>
      <c r="AG130" s="243">
        <v>10</v>
      </c>
      <c r="AH130" s="243">
        <v>477</v>
      </c>
      <c r="AI130" s="243">
        <v>314</v>
      </c>
      <c r="AJ130" s="462">
        <v>3</v>
      </c>
      <c r="AK130" s="595">
        <v>4</v>
      </c>
      <c r="AL130" s="462">
        <v>3</v>
      </c>
      <c r="AM130" s="538">
        <v>0</v>
      </c>
      <c r="AN130" s="484">
        <v>0</v>
      </c>
      <c r="AO130" s="484"/>
      <c r="AP130" s="484"/>
      <c r="AQ130" s="484"/>
      <c r="AR130" s="484"/>
      <c r="AS130" s="484"/>
      <c r="AT130" s="484"/>
      <c r="AU130" s="484"/>
      <c r="AV130" s="484"/>
      <c r="AW130" s="142">
        <f>O130-C130</f>
        <v>-78</v>
      </c>
      <c r="AX130" s="143">
        <f>P130-D130</f>
        <v>-917</v>
      </c>
      <c r="AY130" s="143">
        <f>Q130-E130</f>
        <v>-665</v>
      </c>
      <c r="AZ130" s="143">
        <f>R130-F130</f>
        <v>-639</v>
      </c>
      <c r="BA130" s="143">
        <f>S130-G130</f>
        <v>-983</v>
      </c>
      <c r="BB130" s="143">
        <f>T130-H130</f>
        <v>-766</v>
      </c>
      <c r="BC130" s="143">
        <f>U130-I130</f>
        <v>-1256</v>
      </c>
      <c r="BD130" s="143">
        <f>V130-J130</f>
        <v>-181</v>
      </c>
      <c r="BE130" s="143">
        <f>W130-K130</f>
        <v>-2</v>
      </c>
      <c r="BF130" s="257">
        <f>X130-L130</f>
        <v>-3</v>
      </c>
      <c r="BG130" s="143">
        <f>Y130-M130</f>
        <v>-16</v>
      </c>
      <c r="BH130" s="143">
        <f>Z130-N130</f>
        <v>-6</v>
      </c>
      <c r="BI130" s="143">
        <f>AA130-O130</f>
        <v>-2</v>
      </c>
      <c r="BJ130" s="143">
        <f>AB130-P130</f>
        <v>0</v>
      </c>
      <c r="BK130" s="143">
        <f>AC130-Q130</f>
        <v>0</v>
      </c>
      <c r="BL130" s="143">
        <f>AD130-R130</f>
        <v>0</v>
      </c>
      <c r="BM130" s="143">
        <f>AE130-S130</f>
        <v>0</v>
      </c>
      <c r="BN130" s="339">
        <f>AF130-T130</f>
        <v>0</v>
      </c>
      <c r="BO130" s="347">
        <f>AG130-U130</f>
        <v>10</v>
      </c>
      <c r="BP130" s="339">
        <f>AH130-V130</f>
        <v>477</v>
      </c>
      <c r="BQ130" s="339">
        <f>AI130-W130</f>
        <v>314</v>
      </c>
      <c r="BR130" s="339">
        <f>AJ130-X130</f>
        <v>3</v>
      </c>
      <c r="BS130" s="501">
        <v>4</v>
      </c>
      <c r="BT130" s="339">
        <v>3</v>
      </c>
      <c r="BU130" s="339">
        <v>3</v>
      </c>
      <c r="BV130" s="143"/>
      <c r="BW130" s="143"/>
      <c r="BX130" s="143"/>
      <c r="BY130" s="143"/>
      <c r="BZ130" s="339"/>
      <c r="CA130" s="347"/>
      <c r="CB130" s="339"/>
      <c r="CC130" s="339"/>
      <c r="CD130" s="257"/>
    </row>
    <row r="131" spans="1:82" x14ac:dyDescent="0.25">
      <c r="A131" s="273"/>
      <c r="B131" s="86" t="str">
        <f>$B$12</f>
        <v>Low Income Residential [2]</v>
      </c>
      <c r="C131" s="146">
        <v>6</v>
      </c>
      <c r="D131" s="147">
        <v>18</v>
      </c>
      <c r="E131" s="147">
        <v>262</v>
      </c>
      <c r="F131" s="148">
        <v>237</v>
      </c>
      <c r="G131" s="147">
        <v>455</v>
      </c>
      <c r="H131" s="147">
        <v>313</v>
      </c>
      <c r="I131" s="147">
        <v>624</v>
      </c>
      <c r="J131" s="147">
        <v>70</v>
      </c>
      <c r="K131" s="147">
        <v>0</v>
      </c>
      <c r="L131" s="334">
        <v>0</v>
      </c>
      <c r="M131" s="361">
        <v>0</v>
      </c>
      <c r="N131" s="334">
        <v>0</v>
      </c>
      <c r="O131" s="227">
        <v>0</v>
      </c>
      <c r="P131" s="227">
        <v>0</v>
      </c>
      <c r="Q131" s="227">
        <v>0</v>
      </c>
      <c r="R131" s="227">
        <v>0</v>
      </c>
      <c r="S131" s="243">
        <v>0</v>
      </c>
      <c r="T131" s="243">
        <v>0</v>
      </c>
      <c r="U131" s="243">
        <v>0</v>
      </c>
      <c r="V131" s="243">
        <v>0</v>
      </c>
      <c r="W131" s="243">
        <v>0</v>
      </c>
      <c r="X131" s="366">
        <v>0</v>
      </c>
      <c r="Y131" s="389">
        <v>0</v>
      </c>
      <c r="Z131" s="227">
        <v>0</v>
      </c>
      <c r="AA131" s="243">
        <v>0</v>
      </c>
      <c r="AB131" s="243">
        <v>0</v>
      </c>
      <c r="AC131" s="243">
        <v>0</v>
      </c>
      <c r="AD131" s="243">
        <v>0</v>
      </c>
      <c r="AE131" s="243">
        <v>0</v>
      </c>
      <c r="AF131" s="243">
        <v>0</v>
      </c>
      <c r="AG131" s="243">
        <v>0</v>
      </c>
      <c r="AH131" s="243">
        <v>75</v>
      </c>
      <c r="AI131" s="243">
        <v>39</v>
      </c>
      <c r="AJ131" s="462">
        <v>0</v>
      </c>
      <c r="AK131" s="595">
        <v>0</v>
      </c>
      <c r="AL131" s="462">
        <v>0</v>
      </c>
      <c r="AM131" s="538">
        <v>0</v>
      </c>
      <c r="AN131" s="484">
        <v>0</v>
      </c>
      <c r="AO131" s="484"/>
      <c r="AP131" s="484"/>
      <c r="AQ131" s="484"/>
      <c r="AR131" s="484"/>
      <c r="AS131" s="484"/>
      <c r="AT131" s="484"/>
      <c r="AU131" s="484"/>
      <c r="AV131" s="484"/>
      <c r="AW131" s="142">
        <f>O131-C131</f>
        <v>-6</v>
      </c>
      <c r="AX131" s="143">
        <f>P131-D131</f>
        <v>-18</v>
      </c>
      <c r="AY131" s="143">
        <f>Q131-E131</f>
        <v>-262</v>
      </c>
      <c r="AZ131" s="143">
        <f>R131-F131</f>
        <v>-237</v>
      </c>
      <c r="BA131" s="143">
        <f>S131-G131</f>
        <v>-455</v>
      </c>
      <c r="BB131" s="143">
        <f>T131-H131</f>
        <v>-313</v>
      </c>
      <c r="BC131" s="143">
        <f>U131-I131</f>
        <v>-624</v>
      </c>
      <c r="BD131" s="143">
        <f>V131-J131</f>
        <v>-70</v>
      </c>
      <c r="BE131" s="143">
        <f>W131-K131</f>
        <v>0</v>
      </c>
      <c r="BF131" s="257">
        <f>X131-L131</f>
        <v>0</v>
      </c>
      <c r="BG131" s="143">
        <f>Y131-M131</f>
        <v>0</v>
      </c>
      <c r="BH131" s="143">
        <f>Z131-N131</f>
        <v>0</v>
      </c>
      <c r="BI131" s="143">
        <f>AA131-O131</f>
        <v>0</v>
      </c>
      <c r="BJ131" s="143">
        <f>AB131-P131</f>
        <v>0</v>
      </c>
      <c r="BK131" s="143">
        <f>AC131-Q131</f>
        <v>0</v>
      </c>
      <c r="BL131" s="143">
        <f>AD131-R131</f>
        <v>0</v>
      </c>
      <c r="BM131" s="143">
        <f>AE131-S131</f>
        <v>0</v>
      </c>
      <c r="BN131" s="339">
        <f>AF131-T131</f>
        <v>0</v>
      </c>
      <c r="BO131" s="347">
        <f>AG131-U131</f>
        <v>0</v>
      </c>
      <c r="BP131" s="339">
        <f>AH131-V131</f>
        <v>75</v>
      </c>
      <c r="BQ131" s="339">
        <f>AI131-W131</f>
        <v>39</v>
      </c>
      <c r="BR131" s="339">
        <f>AJ131-X131</f>
        <v>0</v>
      </c>
      <c r="BS131" s="501">
        <f>AK131-Y131</f>
        <v>0</v>
      </c>
      <c r="BT131" s="339">
        <f>AL131-Z131</f>
        <v>0</v>
      </c>
      <c r="BU131" s="339">
        <f>AM131-AA131</f>
        <v>0</v>
      </c>
      <c r="BV131" s="143"/>
      <c r="BW131" s="143"/>
      <c r="BX131" s="143"/>
      <c r="BY131" s="143"/>
      <c r="BZ131" s="339"/>
      <c r="CA131" s="347"/>
      <c r="CB131" s="339"/>
      <c r="CC131" s="339"/>
      <c r="CD131" s="257"/>
    </row>
    <row r="132" spans="1:82" x14ac:dyDescent="0.25">
      <c r="A132" s="165"/>
      <c r="B132" s="166" t="str">
        <f>$B$13</f>
        <v>Small C&amp;I [3]</v>
      </c>
      <c r="C132" s="167">
        <v>78</v>
      </c>
      <c r="D132" s="168">
        <v>105</v>
      </c>
      <c r="E132" s="168">
        <v>132</v>
      </c>
      <c r="F132" s="169">
        <v>105</v>
      </c>
      <c r="G132" s="168">
        <v>79</v>
      </c>
      <c r="H132" s="147">
        <v>62</v>
      </c>
      <c r="I132" s="147">
        <v>41</v>
      </c>
      <c r="J132" s="147">
        <v>1</v>
      </c>
      <c r="K132" s="147">
        <v>0</v>
      </c>
      <c r="L132" s="334">
        <v>1</v>
      </c>
      <c r="M132" s="361">
        <v>32</v>
      </c>
      <c r="N132" s="334">
        <v>58</v>
      </c>
      <c r="O132" s="227">
        <v>22</v>
      </c>
      <c r="P132" s="227">
        <v>0</v>
      </c>
      <c r="Q132" s="227">
        <v>0</v>
      </c>
      <c r="R132" s="227">
        <v>0</v>
      </c>
      <c r="S132" s="243">
        <v>0</v>
      </c>
      <c r="T132" s="243">
        <v>0</v>
      </c>
      <c r="U132" s="243">
        <v>0</v>
      </c>
      <c r="V132" s="243">
        <v>0</v>
      </c>
      <c r="W132" s="243">
        <v>0</v>
      </c>
      <c r="X132" s="366">
        <v>0</v>
      </c>
      <c r="Y132" s="389">
        <v>0</v>
      </c>
      <c r="Z132" s="227">
        <v>0</v>
      </c>
      <c r="AA132" s="243">
        <v>0</v>
      </c>
      <c r="AB132" s="243">
        <v>0</v>
      </c>
      <c r="AC132" s="243">
        <v>0</v>
      </c>
      <c r="AD132" s="243">
        <v>0</v>
      </c>
      <c r="AE132" s="243">
        <v>0</v>
      </c>
      <c r="AF132" s="243">
        <v>237</v>
      </c>
      <c r="AG132" s="243">
        <v>89</v>
      </c>
      <c r="AH132" s="243">
        <v>43</v>
      </c>
      <c r="AI132" s="243">
        <v>49</v>
      </c>
      <c r="AJ132" s="462">
        <v>28</v>
      </c>
      <c r="AK132" s="595">
        <v>38</v>
      </c>
      <c r="AL132" s="462">
        <v>57</v>
      </c>
      <c r="AM132" s="538">
        <v>0</v>
      </c>
      <c r="AN132" s="484">
        <v>0</v>
      </c>
      <c r="AO132" s="484"/>
      <c r="AP132" s="484"/>
      <c r="AQ132" s="484"/>
      <c r="AR132" s="484"/>
      <c r="AS132" s="484"/>
      <c r="AT132" s="484"/>
      <c r="AU132" s="484"/>
      <c r="AV132" s="484"/>
      <c r="AW132" s="142">
        <f>O132-C132</f>
        <v>-56</v>
      </c>
      <c r="AX132" s="143">
        <f>P132-D132</f>
        <v>-105</v>
      </c>
      <c r="AY132" s="143">
        <f>Q132-E132</f>
        <v>-132</v>
      </c>
      <c r="AZ132" s="143">
        <f>R132-F132</f>
        <v>-105</v>
      </c>
      <c r="BA132" s="143">
        <f>S132-G132</f>
        <v>-79</v>
      </c>
      <c r="BB132" s="143">
        <f>T132-H132</f>
        <v>-62</v>
      </c>
      <c r="BC132" s="143">
        <f>U132-I132</f>
        <v>-41</v>
      </c>
      <c r="BD132" s="143">
        <f>V132-J132</f>
        <v>-1</v>
      </c>
      <c r="BE132" s="143">
        <f>W132-K132</f>
        <v>0</v>
      </c>
      <c r="BF132" s="257">
        <f>X132-L132</f>
        <v>-1</v>
      </c>
      <c r="BG132" s="143">
        <f>Y132-M132</f>
        <v>-32</v>
      </c>
      <c r="BH132" s="143">
        <f>Z132-N132</f>
        <v>-58</v>
      </c>
      <c r="BI132" s="143">
        <f>AA132-O132</f>
        <v>-22</v>
      </c>
      <c r="BJ132" s="143">
        <f>AB132-P132</f>
        <v>0</v>
      </c>
      <c r="BK132" s="143">
        <f>AC132-Q132</f>
        <v>0</v>
      </c>
      <c r="BL132" s="143">
        <f>AD132-R132</f>
        <v>0</v>
      </c>
      <c r="BM132" s="143">
        <f>AE132-S132</f>
        <v>0</v>
      </c>
      <c r="BN132" s="339">
        <f>AF132-T132</f>
        <v>237</v>
      </c>
      <c r="BO132" s="347">
        <f>AG132-U132</f>
        <v>89</v>
      </c>
      <c r="BP132" s="339">
        <f>AH132-V132</f>
        <v>43</v>
      </c>
      <c r="BQ132" s="339">
        <f>AI132-W132</f>
        <v>49</v>
      </c>
      <c r="BR132" s="339">
        <f>AJ132-X132</f>
        <v>28</v>
      </c>
      <c r="BS132" s="501">
        <f>AK132-Y132</f>
        <v>38</v>
      </c>
      <c r="BT132" s="339">
        <f>AL132-Z132</f>
        <v>57</v>
      </c>
      <c r="BU132" s="339">
        <f>AM132-AA132</f>
        <v>0</v>
      </c>
      <c r="BV132" s="143"/>
      <c r="BW132" s="143"/>
      <c r="BX132" s="143"/>
      <c r="BY132" s="143"/>
      <c r="BZ132" s="339"/>
      <c r="CA132" s="347"/>
      <c r="CB132" s="339"/>
      <c r="CC132" s="339"/>
      <c r="CD132" s="257"/>
    </row>
    <row r="133" spans="1:82" x14ac:dyDescent="0.25">
      <c r="A133" s="165"/>
      <c r="B133" s="166" t="str">
        <f>$B$14</f>
        <v>Medium C&amp;I [4]</v>
      </c>
      <c r="C133" s="167">
        <v>6</v>
      </c>
      <c r="D133" s="168">
        <v>10</v>
      </c>
      <c r="E133" s="168">
        <v>9</v>
      </c>
      <c r="F133" s="169">
        <v>9</v>
      </c>
      <c r="G133" s="168">
        <v>7</v>
      </c>
      <c r="H133" s="147">
        <v>5</v>
      </c>
      <c r="I133" s="147">
        <v>7</v>
      </c>
      <c r="J133" s="147">
        <v>0</v>
      </c>
      <c r="K133" s="147">
        <v>0</v>
      </c>
      <c r="L133" s="334">
        <v>0</v>
      </c>
      <c r="M133" s="361">
        <v>3</v>
      </c>
      <c r="N133" s="334">
        <v>3</v>
      </c>
      <c r="O133" s="227">
        <v>1</v>
      </c>
      <c r="P133" s="227">
        <v>0</v>
      </c>
      <c r="Q133" s="227">
        <v>0</v>
      </c>
      <c r="R133" s="227">
        <v>0</v>
      </c>
      <c r="S133" s="243">
        <v>0</v>
      </c>
      <c r="T133" s="243">
        <v>0</v>
      </c>
      <c r="U133" s="243">
        <v>0</v>
      </c>
      <c r="V133" s="243">
        <v>0</v>
      </c>
      <c r="W133" s="243">
        <v>0</v>
      </c>
      <c r="X133" s="366">
        <v>0</v>
      </c>
      <c r="Y133" s="389">
        <v>0</v>
      </c>
      <c r="Z133" s="227">
        <v>0</v>
      </c>
      <c r="AA133" s="243">
        <v>0</v>
      </c>
      <c r="AB133" s="243">
        <v>0</v>
      </c>
      <c r="AC133" s="243">
        <v>0</v>
      </c>
      <c r="AD133" s="243">
        <v>0</v>
      </c>
      <c r="AE133" s="243">
        <v>0</v>
      </c>
      <c r="AF133" s="243">
        <v>10</v>
      </c>
      <c r="AG133" s="243">
        <v>3</v>
      </c>
      <c r="AH133" s="243">
        <v>2</v>
      </c>
      <c r="AI133" s="243">
        <v>0</v>
      </c>
      <c r="AJ133" s="462">
        <v>0</v>
      </c>
      <c r="AK133" s="595">
        <v>2</v>
      </c>
      <c r="AL133" s="462">
        <v>2</v>
      </c>
      <c r="AM133" s="538">
        <v>0</v>
      </c>
      <c r="AN133" s="484">
        <v>0</v>
      </c>
      <c r="AO133" s="484"/>
      <c r="AP133" s="484"/>
      <c r="AQ133" s="484"/>
      <c r="AR133" s="484"/>
      <c r="AS133" s="484"/>
      <c r="AT133" s="484"/>
      <c r="AU133" s="484"/>
      <c r="AV133" s="484"/>
      <c r="AW133" s="142">
        <f>O133-C133</f>
        <v>-5</v>
      </c>
      <c r="AX133" s="143">
        <f>P133-D133</f>
        <v>-10</v>
      </c>
      <c r="AY133" s="143">
        <f>Q133-E133</f>
        <v>-9</v>
      </c>
      <c r="AZ133" s="143">
        <f>R133-F133</f>
        <v>-9</v>
      </c>
      <c r="BA133" s="143">
        <f>S133-G133</f>
        <v>-7</v>
      </c>
      <c r="BB133" s="143">
        <f>T133-H133</f>
        <v>-5</v>
      </c>
      <c r="BC133" s="143">
        <f>U133-I133</f>
        <v>-7</v>
      </c>
      <c r="BD133" s="143">
        <f>V133-J133</f>
        <v>0</v>
      </c>
      <c r="BE133" s="143">
        <f>W133-K133</f>
        <v>0</v>
      </c>
      <c r="BF133" s="257">
        <f>X133-L133</f>
        <v>0</v>
      </c>
      <c r="BG133" s="143">
        <f>Y133-M133</f>
        <v>-3</v>
      </c>
      <c r="BH133" s="143">
        <f>Z133-N133</f>
        <v>-3</v>
      </c>
      <c r="BI133" s="143">
        <f>AA133-O133</f>
        <v>-1</v>
      </c>
      <c r="BJ133" s="143">
        <f>AB133-P133</f>
        <v>0</v>
      </c>
      <c r="BK133" s="143">
        <f>AC133-Q133</f>
        <v>0</v>
      </c>
      <c r="BL133" s="143">
        <f>AD133-R133</f>
        <v>0</v>
      </c>
      <c r="BM133" s="143">
        <f>AE133-S133</f>
        <v>0</v>
      </c>
      <c r="BN133" s="339">
        <f>AF133-T133</f>
        <v>10</v>
      </c>
      <c r="BO133" s="347">
        <f>AG133-U133</f>
        <v>3</v>
      </c>
      <c r="BP133" s="339">
        <f>AH133-V133</f>
        <v>2</v>
      </c>
      <c r="BQ133" s="339">
        <f>AI133-W133</f>
        <v>0</v>
      </c>
      <c r="BR133" s="339">
        <f>AJ133-X133</f>
        <v>0</v>
      </c>
      <c r="BS133" s="501">
        <f>AK133-Y133</f>
        <v>2</v>
      </c>
      <c r="BT133" s="339">
        <f>AL133-Z133</f>
        <v>2</v>
      </c>
      <c r="BU133" s="339">
        <f>AM133-AA133</f>
        <v>0</v>
      </c>
      <c r="BV133" s="143"/>
      <c r="BW133" s="143"/>
      <c r="BX133" s="143"/>
      <c r="BY133" s="143"/>
      <c r="BZ133" s="339"/>
      <c r="CA133" s="347"/>
      <c r="CB133" s="339"/>
      <c r="CC133" s="339"/>
      <c r="CD133" s="257"/>
    </row>
    <row r="134" spans="1:82" ht="17.25" x14ac:dyDescent="0.4">
      <c r="A134" s="165"/>
      <c r="B134" s="166" t="str">
        <f>$B$15</f>
        <v>Large C&amp;I [5]</v>
      </c>
      <c r="C134" s="170">
        <v>0</v>
      </c>
      <c r="D134" s="171">
        <v>1</v>
      </c>
      <c r="E134" s="171">
        <v>1</v>
      </c>
      <c r="F134" s="172">
        <v>0</v>
      </c>
      <c r="G134" s="171">
        <v>0</v>
      </c>
      <c r="H134" s="150">
        <v>0</v>
      </c>
      <c r="I134" s="150">
        <v>0</v>
      </c>
      <c r="J134" s="150">
        <v>0</v>
      </c>
      <c r="K134" s="150">
        <v>0</v>
      </c>
      <c r="L134" s="335">
        <v>0</v>
      </c>
      <c r="M134" s="363">
        <v>0</v>
      </c>
      <c r="N134" s="335">
        <v>0</v>
      </c>
      <c r="O134" s="228">
        <v>0</v>
      </c>
      <c r="P134" s="228">
        <v>0</v>
      </c>
      <c r="Q134" s="228">
        <v>0</v>
      </c>
      <c r="R134" s="228">
        <v>0</v>
      </c>
      <c r="S134" s="244">
        <v>0</v>
      </c>
      <c r="T134" s="244">
        <v>0</v>
      </c>
      <c r="U134" s="244">
        <v>0</v>
      </c>
      <c r="V134" s="244">
        <v>0</v>
      </c>
      <c r="W134" s="244">
        <v>0</v>
      </c>
      <c r="X134" s="367">
        <v>0</v>
      </c>
      <c r="Y134" s="390">
        <v>0</v>
      </c>
      <c r="Z134" s="228">
        <v>0</v>
      </c>
      <c r="AA134" s="244">
        <v>0</v>
      </c>
      <c r="AB134" s="244">
        <v>0</v>
      </c>
      <c r="AC134" s="244">
        <v>0</v>
      </c>
      <c r="AD134" s="244">
        <v>0</v>
      </c>
      <c r="AE134" s="243">
        <v>0</v>
      </c>
      <c r="AF134" s="243">
        <v>0</v>
      </c>
      <c r="AG134" s="243">
        <v>0</v>
      </c>
      <c r="AH134" s="243">
        <v>0</v>
      </c>
      <c r="AI134" s="243">
        <v>0</v>
      </c>
      <c r="AJ134" s="462">
        <v>1</v>
      </c>
      <c r="AK134" s="595">
        <v>0</v>
      </c>
      <c r="AL134" s="462">
        <v>0</v>
      </c>
      <c r="AM134" s="538">
        <v>0</v>
      </c>
      <c r="AN134" s="484">
        <v>0</v>
      </c>
      <c r="AO134" s="484"/>
      <c r="AP134" s="484"/>
      <c r="AQ134" s="484"/>
      <c r="AR134" s="484"/>
      <c r="AS134" s="484"/>
      <c r="AT134" s="484"/>
      <c r="AU134" s="484"/>
      <c r="AV134" s="484"/>
      <c r="AW134" s="158">
        <f>O134-C134</f>
        <v>0</v>
      </c>
      <c r="AX134" s="157">
        <f>P134-D134</f>
        <v>-1</v>
      </c>
      <c r="AY134" s="157">
        <f>Q134-E134</f>
        <v>-1</v>
      </c>
      <c r="AZ134" s="157">
        <f>R134-F134</f>
        <v>0</v>
      </c>
      <c r="BA134" s="157">
        <f>S134-G134</f>
        <v>0</v>
      </c>
      <c r="BB134" s="157">
        <f>T134-H134</f>
        <v>0</v>
      </c>
      <c r="BC134" s="157">
        <f>U134-I134</f>
        <v>0</v>
      </c>
      <c r="BD134" s="157">
        <f>V134-J134</f>
        <v>0</v>
      </c>
      <c r="BE134" s="157">
        <f>W134-K134</f>
        <v>0</v>
      </c>
      <c r="BF134" s="261">
        <f>X134-L134</f>
        <v>0</v>
      </c>
      <c r="BG134" s="157">
        <f>Y134-M134</f>
        <v>0</v>
      </c>
      <c r="BH134" s="157">
        <f>Z134-N134</f>
        <v>0</v>
      </c>
      <c r="BI134" s="157">
        <f>AA134-O134</f>
        <v>0</v>
      </c>
      <c r="BJ134" s="157">
        <f>AB134-P134</f>
        <v>0</v>
      </c>
      <c r="BK134" s="157">
        <f>AC134-Q134</f>
        <v>0</v>
      </c>
      <c r="BL134" s="157">
        <f>AD134-R134</f>
        <v>0</v>
      </c>
      <c r="BM134" s="157">
        <f>AE134-S134</f>
        <v>0</v>
      </c>
      <c r="BN134" s="340">
        <f>AF134-T134</f>
        <v>0</v>
      </c>
      <c r="BO134" s="348">
        <f>AG134-U134</f>
        <v>0</v>
      </c>
      <c r="BP134" s="340">
        <f>AH134-V134</f>
        <v>0</v>
      </c>
      <c r="BQ134" s="340">
        <f>AI134-W134</f>
        <v>0</v>
      </c>
      <c r="BR134" s="340">
        <f>AJ134-X134</f>
        <v>1</v>
      </c>
      <c r="BS134" s="501">
        <f>AK134-Y134</f>
        <v>0</v>
      </c>
      <c r="BT134" s="339">
        <f>AL134-Z134</f>
        <v>0</v>
      </c>
      <c r="BU134" s="339">
        <f>AM134-AA134</f>
        <v>0</v>
      </c>
      <c r="BV134" s="157"/>
      <c r="BW134" s="157"/>
      <c r="BX134" s="157"/>
      <c r="BY134" s="157"/>
      <c r="BZ134" s="340"/>
      <c r="CA134" s="348"/>
      <c r="CB134" s="340"/>
      <c r="CC134" s="340"/>
      <c r="CD134" s="261"/>
    </row>
    <row r="135" spans="1:82" x14ac:dyDescent="0.25">
      <c r="A135" s="165"/>
      <c r="B135" s="166" t="str">
        <f>$B$16</f>
        <v>Total</v>
      </c>
      <c r="C135" s="167">
        <f>SUM(C130:C134)</f>
        <v>170</v>
      </c>
      <c r="D135" s="168">
        <f>SUM(D130:D134)</f>
        <v>1051</v>
      </c>
      <c r="E135" s="168">
        <f t="shared" ref="E135:W135" si="285">SUM(E130:E134)</f>
        <v>1069</v>
      </c>
      <c r="F135" s="169">
        <f t="shared" si="285"/>
        <v>990</v>
      </c>
      <c r="G135" s="168">
        <f t="shared" si="285"/>
        <v>1524</v>
      </c>
      <c r="H135" s="147">
        <f t="shared" si="285"/>
        <v>1146</v>
      </c>
      <c r="I135" s="147">
        <f t="shared" si="285"/>
        <v>1928</v>
      </c>
      <c r="J135" s="147">
        <f t="shared" si="285"/>
        <v>252</v>
      </c>
      <c r="K135" s="147">
        <f t="shared" si="285"/>
        <v>2</v>
      </c>
      <c r="L135" s="334">
        <f t="shared" si="285"/>
        <v>4</v>
      </c>
      <c r="M135" s="361">
        <f t="shared" si="285"/>
        <v>51</v>
      </c>
      <c r="N135" s="334">
        <f t="shared" si="285"/>
        <v>67</v>
      </c>
      <c r="O135" s="227">
        <f t="shared" si="285"/>
        <v>25</v>
      </c>
      <c r="P135" s="227">
        <f t="shared" si="285"/>
        <v>0</v>
      </c>
      <c r="Q135" s="227">
        <f t="shared" si="285"/>
        <v>0</v>
      </c>
      <c r="R135" s="227">
        <f t="shared" si="285"/>
        <v>0</v>
      </c>
      <c r="S135" s="243">
        <f t="shared" si="285"/>
        <v>0</v>
      </c>
      <c r="T135" s="243">
        <f t="shared" si="285"/>
        <v>0</v>
      </c>
      <c r="U135" s="243">
        <f t="shared" si="285"/>
        <v>0</v>
      </c>
      <c r="V135" s="243">
        <f t="shared" si="285"/>
        <v>0</v>
      </c>
      <c r="W135" s="243">
        <f t="shared" si="285"/>
        <v>0</v>
      </c>
      <c r="X135" s="366">
        <f t="shared" ref="X135" si="286">SUM(X130:X134)</f>
        <v>0</v>
      </c>
      <c r="Y135" s="389">
        <f t="shared" ref="Y135:AX135" si="287">SUM(Y130:Y134)</f>
        <v>0</v>
      </c>
      <c r="Z135" s="227">
        <f t="shared" si="287"/>
        <v>0</v>
      </c>
      <c r="AA135" s="243">
        <f t="shared" si="287"/>
        <v>0</v>
      </c>
      <c r="AB135" s="243">
        <f t="shared" si="287"/>
        <v>0</v>
      </c>
      <c r="AC135" s="243">
        <f t="shared" si="287"/>
        <v>0</v>
      </c>
      <c r="AD135" s="243">
        <f t="shared" ref="AD135:AE135" si="288">SUM(AD130:AD134)</f>
        <v>0</v>
      </c>
      <c r="AE135" s="243">
        <f t="shared" si="288"/>
        <v>0</v>
      </c>
      <c r="AF135" s="243">
        <v>247</v>
      </c>
      <c r="AG135" s="243">
        <v>102</v>
      </c>
      <c r="AH135" s="243">
        <v>597</v>
      </c>
      <c r="AI135" s="243">
        <v>402</v>
      </c>
      <c r="AJ135" s="462">
        <f>SUM(AJ130:AJ134)</f>
        <v>32</v>
      </c>
      <c r="AK135" s="595">
        <f>SUM(AK130:AK134)</f>
        <v>44</v>
      </c>
      <c r="AL135" s="462">
        <v>62</v>
      </c>
      <c r="AM135" s="538">
        <v>0</v>
      </c>
      <c r="AN135" s="484">
        <v>0</v>
      </c>
      <c r="AO135" s="484"/>
      <c r="AP135" s="484"/>
      <c r="AQ135" s="484"/>
      <c r="AR135" s="484"/>
      <c r="AS135" s="484"/>
      <c r="AT135" s="484"/>
      <c r="AU135" s="484"/>
      <c r="AV135" s="484"/>
      <c r="AW135" s="159">
        <f t="shared" si="287"/>
        <v>-145</v>
      </c>
      <c r="AX135" s="160">
        <f t="shared" si="287"/>
        <v>-1051</v>
      </c>
      <c r="AY135" s="160">
        <f t="shared" ref="AY135:BE135" si="289">SUM(AY130:AY134)</f>
        <v>-1069</v>
      </c>
      <c r="AZ135" s="160">
        <f t="shared" si="289"/>
        <v>-990</v>
      </c>
      <c r="BA135" s="160">
        <f t="shared" si="289"/>
        <v>-1524</v>
      </c>
      <c r="BB135" s="160">
        <f t="shared" si="289"/>
        <v>-1146</v>
      </c>
      <c r="BC135" s="160">
        <f t="shared" si="289"/>
        <v>-1928</v>
      </c>
      <c r="BD135" s="160">
        <f t="shared" si="289"/>
        <v>-252</v>
      </c>
      <c r="BE135" s="160">
        <f t="shared" si="289"/>
        <v>-2</v>
      </c>
      <c r="BF135" s="262">
        <f t="shared" ref="BF135:BG135" si="290">SUM(BF130:BF134)</f>
        <v>-4</v>
      </c>
      <c r="BG135" s="160">
        <f t="shared" si="290"/>
        <v>-51</v>
      </c>
      <c r="BH135" s="160">
        <f t="shared" ref="BH135:BI135" si="291">SUM(BH130:BH134)</f>
        <v>-67</v>
      </c>
      <c r="BI135" s="160">
        <f t="shared" si="291"/>
        <v>-25</v>
      </c>
      <c r="BJ135" s="160">
        <f t="shared" ref="BJ135:BK135" si="292">SUM(BJ130:BJ134)</f>
        <v>0</v>
      </c>
      <c r="BK135" s="160">
        <f t="shared" si="292"/>
        <v>0</v>
      </c>
      <c r="BL135" s="160">
        <f t="shared" ref="BL135:BM135" si="293">SUM(BL130:BL134)</f>
        <v>0</v>
      </c>
      <c r="BM135" s="160">
        <f t="shared" si="293"/>
        <v>0</v>
      </c>
      <c r="BN135" s="423">
        <f t="shared" ref="BN135" si="294">SUM(BN130:BN134)</f>
        <v>247</v>
      </c>
      <c r="BO135" s="436">
        <f t="shared" ref="BO135:BP135" si="295">SUM(BO130:BO134)</f>
        <v>102</v>
      </c>
      <c r="BP135" s="423">
        <f t="shared" si="295"/>
        <v>597</v>
      </c>
      <c r="BQ135" s="423">
        <f t="shared" ref="BQ135" si="296">SUM(BQ130:BQ134)</f>
        <v>402</v>
      </c>
      <c r="BR135" s="423">
        <f t="shared" ref="BR135:BS135" si="297">SUM(BR130:BR134)</f>
        <v>32</v>
      </c>
      <c r="BS135" s="507">
        <f t="shared" si="297"/>
        <v>44</v>
      </c>
      <c r="BT135" s="423">
        <f t="shared" ref="BT135:BU135" si="298">SUM(BT130:BT134)</f>
        <v>62</v>
      </c>
      <c r="BU135" s="423">
        <f t="shared" si="298"/>
        <v>3</v>
      </c>
      <c r="BV135" s="160"/>
      <c r="BW135" s="160"/>
      <c r="BX135" s="160"/>
      <c r="BY135" s="160"/>
      <c r="BZ135" s="423"/>
      <c r="CA135" s="436"/>
      <c r="CB135" s="423"/>
      <c r="CC135" s="423"/>
      <c r="CD135" s="262"/>
    </row>
    <row r="136" spans="1:82" x14ac:dyDescent="0.25">
      <c r="A136" s="165">
        <f>+A129+1</f>
        <v>19</v>
      </c>
      <c r="B136" s="105" t="s">
        <v>84</v>
      </c>
      <c r="C136" s="167"/>
      <c r="D136" s="168"/>
      <c r="E136" s="168"/>
      <c r="F136" s="169"/>
      <c r="G136" s="168"/>
      <c r="H136" s="147"/>
      <c r="I136" s="147"/>
      <c r="J136" s="147"/>
      <c r="K136" s="147"/>
      <c r="L136" s="334"/>
      <c r="M136" s="361"/>
      <c r="N136" s="334"/>
      <c r="O136" s="227"/>
      <c r="P136" s="227"/>
      <c r="Q136" s="227"/>
      <c r="R136" s="227"/>
      <c r="S136" s="243"/>
      <c r="T136" s="243"/>
      <c r="U136" s="243"/>
      <c r="V136" s="243"/>
      <c r="W136" s="243"/>
      <c r="X136" s="366"/>
      <c r="Y136" s="389"/>
      <c r="Z136" s="227"/>
      <c r="AA136" s="243"/>
      <c r="AB136" s="243"/>
      <c r="AC136" s="243"/>
      <c r="AD136" s="243"/>
      <c r="AE136" s="243"/>
      <c r="AF136" s="243"/>
      <c r="AG136" s="243"/>
      <c r="AH136" s="243"/>
      <c r="AI136" s="243"/>
      <c r="AJ136" s="462"/>
      <c r="AK136" s="595"/>
      <c r="AL136" s="462"/>
      <c r="AM136" s="538"/>
      <c r="AN136" s="484"/>
      <c r="AO136" s="484"/>
      <c r="AP136" s="484"/>
      <c r="AQ136" s="484"/>
      <c r="AR136" s="484"/>
      <c r="AS136" s="484"/>
      <c r="AT136" s="484"/>
      <c r="AU136" s="484"/>
      <c r="AV136" s="484"/>
      <c r="AW136" s="159"/>
      <c r="AX136" s="160"/>
      <c r="AY136" s="57"/>
      <c r="AZ136" s="57"/>
      <c r="BA136" s="57"/>
      <c r="BB136" s="57"/>
      <c r="BC136" s="57"/>
      <c r="BD136" s="57"/>
      <c r="BE136" s="57"/>
      <c r="BF136" s="103"/>
      <c r="BG136" s="160"/>
      <c r="BH136" s="160"/>
      <c r="BI136" s="57"/>
      <c r="BJ136" s="57"/>
      <c r="BK136" s="57"/>
      <c r="BL136" s="57"/>
      <c r="BM136" s="57"/>
      <c r="BN136" s="422"/>
      <c r="BO136" s="422"/>
      <c r="BP136" s="445"/>
      <c r="BQ136" s="445"/>
      <c r="BR136" s="445"/>
      <c r="BS136" s="505"/>
      <c r="BT136" s="445"/>
      <c r="BU136" s="445"/>
      <c r="BV136" s="57"/>
      <c r="BW136" s="57"/>
      <c r="BX136" s="57"/>
      <c r="BY136" s="57"/>
      <c r="BZ136" s="422"/>
      <c r="CA136" s="422"/>
      <c r="CB136" s="445"/>
      <c r="CC136" s="445"/>
      <c r="CD136" s="522"/>
    </row>
    <row r="137" spans="1:82" x14ac:dyDescent="0.25">
      <c r="A137" s="165"/>
      <c r="B137" s="166" t="str">
        <f>$B$11</f>
        <v>Residential [1]</v>
      </c>
      <c r="C137" s="167">
        <v>6071</v>
      </c>
      <c r="D137" s="168">
        <v>8434</v>
      </c>
      <c r="E137" s="168">
        <v>10246</v>
      </c>
      <c r="F137" s="169">
        <v>8801</v>
      </c>
      <c r="G137" s="168">
        <v>8537</v>
      </c>
      <c r="H137" s="147">
        <v>7773</v>
      </c>
      <c r="I137" s="147">
        <v>6476</v>
      </c>
      <c r="J137" s="147">
        <v>4489</v>
      </c>
      <c r="K137" s="147">
        <v>3143</v>
      </c>
      <c r="L137" s="334">
        <v>2139</v>
      </c>
      <c r="M137" s="361">
        <v>2751</v>
      </c>
      <c r="N137" s="334">
        <v>3727</v>
      </c>
      <c r="O137" s="227">
        <v>3018</v>
      </c>
      <c r="P137" s="227">
        <v>1624</v>
      </c>
      <c r="Q137" s="227">
        <v>1738</v>
      </c>
      <c r="R137" s="227">
        <v>1471</v>
      </c>
      <c r="S137" s="243">
        <v>1174</v>
      </c>
      <c r="T137" s="243">
        <v>957</v>
      </c>
      <c r="U137" s="243">
        <v>719</v>
      </c>
      <c r="V137" s="243">
        <v>605</v>
      </c>
      <c r="W137" s="243">
        <v>574</v>
      </c>
      <c r="X137" s="366">
        <v>449</v>
      </c>
      <c r="Y137" s="389">
        <v>603</v>
      </c>
      <c r="Z137" s="227">
        <v>869</v>
      </c>
      <c r="AA137" s="243">
        <v>1192</v>
      </c>
      <c r="AB137" s="243">
        <v>1373</v>
      </c>
      <c r="AC137" s="243">
        <v>1576</v>
      </c>
      <c r="AD137" s="243">
        <v>1958</v>
      </c>
      <c r="AE137" s="243">
        <v>2205</v>
      </c>
      <c r="AF137" s="243">
        <v>2045</v>
      </c>
      <c r="AG137" s="243">
        <v>2561</v>
      </c>
      <c r="AH137" s="243">
        <v>3747</v>
      </c>
      <c r="AI137" s="243">
        <v>3120</v>
      </c>
      <c r="AJ137" s="462">
        <v>1916</v>
      </c>
      <c r="AK137" s="595">
        <v>1683</v>
      </c>
      <c r="AL137" s="462">
        <v>1682</v>
      </c>
      <c r="AM137" s="548">
        <v>1866</v>
      </c>
      <c r="AN137" s="462">
        <v>1898</v>
      </c>
      <c r="AO137" s="548"/>
      <c r="AP137" s="548"/>
      <c r="AQ137" s="548"/>
      <c r="AR137" s="548"/>
      <c r="AS137" s="548"/>
      <c r="AT137" s="548"/>
      <c r="AU137" s="548"/>
      <c r="AV137" s="548"/>
      <c r="AW137" s="142">
        <f t="shared" ref="AW137:BF141" si="299">O137-C137</f>
        <v>-3053</v>
      </c>
      <c r="AX137" s="143">
        <f t="shared" si="299"/>
        <v>-6810</v>
      </c>
      <c r="AY137" s="143">
        <f t="shared" si="299"/>
        <v>-8508</v>
      </c>
      <c r="AZ137" s="143">
        <f t="shared" si="299"/>
        <v>-7330</v>
      </c>
      <c r="BA137" s="143">
        <f t="shared" si="299"/>
        <v>-7363</v>
      </c>
      <c r="BB137" s="143">
        <f t="shared" si="299"/>
        <v>-6816</v>
      </c>
      <c r="BC137" s="143">
        <f t="shared" si="299"/>
        <v>-5757</v>
      </c>
      <c r="BD137" s="143">
        <f t="shared" si="299"/>
        <v>-3884</v>
      </c>
      <c r="BE137" s="143">
        <f t="shared" si="299"/>
        <v>-2569</v>
      </c>
      <c r="BF137" s="257">
        <f t="shared" si="299"/>
        <v>-1690</v>
      </c>
      <c r="BG137" s="143">
        <f t="shared" ref="BG137:BP141" si="300">Y137-M137</f>
        <v>-2148</v>
      </c>
      <c r="BH137" s="143">
        <f t="shared" si="300"/>
        <v>-2858</v>
      </c>
      <c r="BI137" s="143">
        <f t="shared" si="300"/>
        <v>-1826</v>
      </c>
      <c r="BJ137" s="143">
        <f t="shared" si="300"/>
        <v>-251</v>
      </c>
      <c r="BK137" s="143">
        <f t="shared" si="300"/>
        <v>-162</v>
      </c>
      <c r="BL137" s="143">
        <f t="shared" si="300"/>
        <v>487</v>
      </c>
      <c r="BM137" s="143">
        <f t="shared" si="300"/>
        <v>1031</v>
      </c>
      <c r="BN137" s="339">
        <f t="shared" si="300"/>
        <v>1088</v>
      </c>
      <c r="BO137" s="347">
        <f t="shared" si="300"/>
        <v>1842</v>
      </c>
      <c r="BP137" s="339">
        <f t="shared" si="300"/>
        <v>3142</v>
      </c>
      <c r="BQ137" s="339">
        <f>AI137-W137</f>
        <v>2546</v>
      </c>
      <c r="BR137" s="339">
        <f>AJ137-X137</f>
        <v>1467</v>
      </c>
      <c r="BS137" s="501">
        <f>AK137-Y137</f>
        <v>1080</v>
      </c>
      <c r="BT137" s="339">
        <f>AL137-Z137</f>
        <v>813</v>
      </c>
      <c r="BU137" s="339">
        <f>AM137-AA137</f>
        <v>674</v>
      </c>
      <c r="BV137" s="143"/>
      <c r="BW137" s="143"/>
      <c r="BX137" s="143"/>
      <c r="BY137" s="143"/>
      <c r="BZ137" s="339"/>
      <c r="CA137" s="347"/>
      <c r="CB137" s="339"/>
      <c r="CC137" s="339"/>
      <c r="CD137" s="257"/>
    </row>
    <row r="138" spans="1:82" x14ac:dyDescent="0.25">
      <c r="A138" s="165"/>
      <c r="B138" s="166" t="str">
        <f>$B$12</f>
        <v>Low Income Residential [2]</v>
      </c>
      <c r="C138" s="167">
        <v>1317</v>
      </c>
      <c r="D138" s="168">
        <v>1669</v>
      </c>
      <c r="E138" s="168">
        <v>3587</v>
      </c>
      <c r="F138" s="169">
        <v>3163</v>
      </c>
      <c r="G138" s="168">
        <v>3293</v>
      </c>
      <c r="H138" s="147">
        <v>3206</v>
      </c>
      <c r="I138" s="147">
        <v>2802</v>
      </c>
      <c r="J138" s="147">
        <v>2143</v>
      </c>
      <c r="K138" s="147">
        <v>726</v>
      </c>
      <c r="L138" s="334">
        <v>317</v>
      </c>
      <c r="M138" s="361">
        <v>293</v>
      </c>
      <c r="N138" s="334">
        <v>338</v>
      </c>
      <c r="O138" s="227">
        <v>351</v>
      </c>
      <c r="P138" s="227">
        <v>318</v>
      </c>
      <c r="Q138" s="227">
        <v>403</v>
      </c>
      <c r="R138" s="227">
        <v>394</v>
      </c>
      <c r="S138" s="243">
        <v>341</v>
      </c>
      <c r="T138" s="243">
        <v>274</v>
      </c>
      <c r="U138" s="243">
        <v>201</v>
      </c>
      <c r="V138" s="243">
        <v>169</v>
      </c>
      <c r="W138" s="243">
        <v>93</v>
      </c>
      <c r="X138" s="366">
        <v>79</v>
      </c>
      <c r="Y138" s="389">
        <v>134</v>
      </c>
      <c r="Z138" s="227">
        <v>219</v>
      </c>
      <c r="AA138" s="243">
        <v>363</v>
      </c>
      <c r="AB138" s="243">
        <v>428</v>
      </c>
      <c r="AC138" s="243">
        <v>405</v>
      </c>
      <c r="AD138" s="243">
        <v>458</v>
      </c>
      <c r="AE138" s="243">
        <v>452</v>
      </c>
      <c r="AF138" s="243">
        <v>378</v>
      </c>
      <c r="AG138" s="243">
        <v>345</v>
      </c>
      <c r="AH138" s="243">
        <v>446</v>
      </c>
      <c r="AI138" s="243">
        <v>264</v>
      </c>
      <c r="AJ138" s="462">
        <v>183</v>
      </c>
      <c r="AK138" s="595">
        <v>204</v>
      </c>
      <c r="AL138" s="462">
        <v>230</v>
      </c>
      <c r="AM138" s="548">
        <v>312</v>
      </c>
      <c r="AN138" s="462">
        <v>433</v>
      </c>
      <c r="AO138" s="548"/>
      <c r="AP138" s="548"/>
      <c r="AQ138" s="548"/>
      <c r="AR138" s="548"/>
      <c r="AS138" s="548"/>
      <c r="AT138" s="548"/>
      <c r="AU138" s="548"/>
      <c r="AV138" s="548"/>
      <c r="AW138" s="142">
        <f t="shared" si="299"/>
        <v>-966</v>
      </c>
      <c r="AX138" s="143">
        <f t="shared" si="299"/>
        <v>-1351</v>
      </c>
      <c r="AY138" s="143">
        <f t="shared" si="299"/>
        <v>-3184</v>
      </c>
      <c r="AZ138" s="143">
        <f t="shared" si="299"/>
        <v>-2769</v>
      </c>
      <c r="BA138" s="143">
        <f t="shared" si="299"/>
        <v>-2952</v>
      </c>
      <c r="BB138" s="143">
        <f t="shared" si="299"/>
        <v>-2932</v>
      </c>
      <c r="BC138" s="143">
        <f t="shared" si="299"/>
        <v>-2601</v>
      </c>
      <c r="BD138" s="143">
        <f t="shared" si="299"/>
        <v>-1974</v>
      </c>
      <c r="BE138" s="143">
        <f t="shared" si="299"/>
        <v>-633</v>
      </c>
      <c r="BF138" s="257">
        <f t="shared" si="299"/>
        <v>-238</v>
      </c>
      <c r="BG138" s="143">
        <f t="shared" si="300"/>
        <v>-159</v>
      </c>
      <c r="BH138" s="143">
        <f t="shared" si="300"/>
        <v>-119</v>
      </c>
      <c r="BI138" s="143">
        <f t="shared" si="300"/>
        <v>12</v>
      </c>
      <c r="BJ138" s="143">
        <f t="shared" si="300"/>
        <v>110</v>
      </c>
      <c r="BK138" s="143">
        <f t="shared" si="300"/>
        <v>2</v>
      </c>
      <c r="BL138" s="143">
        <f t="shared" si="300"/>
        <v>64</v>
      </c>
      <c r="BM138" s="143">
        <f t="shared" si="300"/>
        <v>111</v>
      </c>
      <c r="BN138" s="339">
        <f t="shared" si="300"/>
        <v>104</v>
      </c>
      <c r="BO138" s="347">
        <f t="shared" si="300"/>
        <v>144</v>
      </c>
      <c r="BP138" s="339">
        <f t="shared" si="300"/>
        <v>277</v>
      </c>
      <c r="BQ138" s="339">
        <f>AI138-W138</f>
        <v>171</v>
      </c>
      <c r="BR138" s="339">
        <f>AJ138-X138</f>
        <v>104</v>
      </c>
      <c r="BS138" s="501">
        <f>AK138-Y138</f>
        <v>70</v>
      </c>
      <c r="BT138" s="339">
        <f>AL138-Z138</f>
        <v>11</v>
      </c>
      <c r="BU138" s="339">
        <f>AM138-AA138</f>
        <v>-51</v>
      </c>
      <c r="BV138" s="143"/>
      <c r="BW138" s="143"/>
      <c r="BX138" s="143"/>
      <c r="BY138" s="143"/>
      <c r="BZ138" s="339"/>
      <c r="CA138" s="347"/>
      <c r="CB138" s="339"/>
      <c r="CC138" s="339"/>
      <c r="CD138" s="257"/>
    </row>
    <row r="139" spans="1:82" x14ac:dyDescent="0.25">
      <c r="A139" s="165"/>
      <c r="B139" s="166" t="str">
        <f>$B$13</f>
        <v>Small C&amp;I [3]</v>
      </c>
      <c r="C139" s="167">
        <v>134</v>
      </c>
      <c r="D139" s="168">
        <v>190</v>
      </c>
      <c r="E139" s="168">
        <v>208</v>
      </c>
      <c r="F139" s="169">
        <v>163</v>
      </c>
      <c r="G139" s="168">
        <v>135</v>
      </c>
      <c r="H139" s="147">
        <v>104</v>
      </c>
      <c r="I139" s="147">
        <v>89</v>
      </c>
      <c r="J139" s="147">
        <v>66</v>
      </c>
      <c r="K139" s="147">
        <v>53</v>
      </c>
      <c r="L139" s="334">
        <v>47</v>
      </c>
      <c r="M139" s="361">
        <v>64</v>
      </c>
      <c r="N139" s="334">
        <v>76</v>
      </c>
      <c r="O139" s="227">
        <v>44</v>
      </c>
      <c r="P139" s="227">
        <v>26</v>
      </c>
      <c r="Q139" s="227">
        <v>25</v>
      </c>
      <c r="R139" s="227">
        <v>26</v>
      </c>
      <c r="S139" s="243">
        <v>24</v>
      </c>
      <c r="T139" s="243">
        <v>20</v>
      </c>
      <c r="U139" s="243">
        <v>41</v>
      </c>
      <c r="V139" s="243">
        <v>82</v>
      </c>
      <c r="W139" s="243">
        <v>79</v>
      </c>
      <c r="X139" s="366">
        <v>86</v>
      </c>
      <c r="Y139" s="389">
        <v>88</v>
      </c>
      <c r="Z139" s="227">
        <v>139</v>
      </c>
      <c r="AA139" s="243">
        <v>135</v>
      </c>
      <c r="AB139" s="243">
        <v>239</v>
      </c>
      <c r="AC139" s="243">
        <v>214</v>
      </c>
      <c r="AD139" s="243">
        <v>180</v>
      </c>
      <c r="AE139" s="243">
        <v>269</v>
      </c>
      <c r="AF139" s="243">
        <v>273</v>
      </c>
      <c r="AG139" s="243">
        <v>200</v>
      </c>
      <c r="AH139" s="243">
        <v>170</v>
      </c>
      <c r="AI139" s="243">
        <v>142</v>
      </c>
      <c r="AJ139" s="462">
        <v>111</v>
      </c>
      <c r="AK139" s="595">
        <v>86</v>
      </c>
      <c r="AL139" s="462">
        <v>95</v>
      </c>
      <c r="AM139" s="548">
        <v>77</v>
      </c>
      <c r="AN139" s="462">
        <v>70</v>
      </c>
      <c r="AO139" s="548"/>
      <c r="AP139" s="548"/>
      <c r="AQ139" s="548"/>
      <c r="AR139" s="548"/>
      <c r="AS139" s="548"/>
      <c r="AT139" s="548"/>
      <c r="AU139" s="548"/>
      <c r="AV139" s="548"/>
      <c r="AW139" s="142">
        <f t="shared" si="299"/>
        <v>-90</v>
      </c>
      <c r="AX139" s="143">
        <f t="shared" si="299"/>
        <v>-164</v>
      </c>
      <c r="AY139" s="143">
        <f t="shared" si="299"/>
        <v>-183</v>
      </c>
      <c r="AZ139" s="143">
        <f t="shared" si="299"/>
        <v>-137</v>
      </c>
      <c r="BA139" s="143">
        <f t="shared" si="299"/>
        <v>-111</v>
      </c>
      <c r="BB139" s="143">
        <f t="shared" si="299"/>
        <v>-84</v>
      </c>
      <c r="BC139" s="143">
        <f t="shared" si="299"/>
        <v>-48</v>
      </c>
      <c r="BD139" s="143">
        <f t="shared" si="299"/>
        <v>16</v>
      </c>
      <c r="BE139" s="143">
        <f t="shared" si="299"/>
        <v>26</v>
      </c>
      <c r="BF139" s="257">
        <f t="shared" si="299"/>
        <v>39</v>
      </c>
      <c r="BG139" s="143">
        <f t="shared" si="300"/>
        <v>24</v>
      </c>
      <c r="BH139" s="143">
        <f t="shared" si="300"/>
        <v>63</v>
      </c>
      <c r="BI139" s="143">
        <f t="shared" si="300"/>
        <v>91</v>
      </c>
      <c r="BJ139" s="143">
        <f t="shared" si="300"/>
        <v>213</v>
      </c>
      <c r="BK139" s="143">
        <f t="shared" si="300"/>
        <v>189</v>
      </c>
      <c r="BL139" s="143">
        <f t="shared" si="300"/>
        <v>154</v>
      </c>
      <c r="BM139" s="143">
        <f t="shared" si="300"/>
        <v>245</v>
      </c>
      <c r="BN139" s="339">
        <f t="shared" si="300"/>
        <v>253</v>
      </c>
      <c r="BO139" s="347">
        <f t="shared" si="300"/>
        <v>159</v>
      </c>
      <c r="BP139" s="339">
        <f t="shared" si="300"/>
        <v>88</v>
      </c>
      <c r="BQ139" s="339">
        <f>AI139-W139</f>
        <v>63</v>
      </c>
      <c r="BR139" s="339">
        <f>AJ139-X139</f>
        <v>25</v>
      </c>
      <c r="BS139" s="501">
        <f>AK139-Y139</f>
        <v>-2</v>
      </c>
      <c r="BT139" s="339">
        <f>AL139-Z139</f>
        <v>-44</v>
      </c>
      <c r="BU139" s="339">
        <f>AM139-AA139</f>
        <v>-58</v>
      </c>
      <c r="BV139" s="143"/>
      <c r="BW139" s="143"/>
      <c r="BX139" s="143"/>
      <c r="BY139" s="143"/>
      <c r="BZ139" s="339"/>
      <c r="CA139" s="347"/>
      <c r="CB139" s="339"/>
      <c r="CC139" s="339"/>
      <c r="CD139" s="257"/>
    </row>
    <row r="140" spans="1:82" x14ac:dyDescent="0.25">
      <c r="A140" s="165"/>
      <c r="B140" s="166" t="str">
        <f>$B$14</f>
        <v>Medium C&amp;I [4]</v>
      </c>
      <c r="C140" s="167">
        <v>54</v>
      </c>
      <c r="D140" s="168">
        <v>62</v>
      </c>
      <c r="E140" s="168">
        <v>69</v>
      </c>
      <c r="F140" s="169">
        <v>59</v>
      </c>
      <c r="G140" s="168">
        <v>54</v>
      </c>
      <c r="H140" s="147">
        <v>48</v>
      </c>
      <c r="I140" s="147">
        <v>37</v>
      </c>
      <c r="J140" s="147">
        <v>23</v>
      </c>
      <c r="K140" s="147">
        <v>24</v>
      </c>
      <c r="L140" s="334">
        <v>27</v>
      </c>
      <c r="M140" s="361">
        <v>28</v>
      </c>
      <c r="N140" s="334">
        <v>39</v>
      </c>
      <c r="O140" s="227">
        <v>30</v>
      </c>
      <c r="P140" s="227">
        <v>10</v>
      </c>
      <c r="Q140" s="227">
        <v>10</v>
      </c>
      <c r="R140" s="227">
        <v>12</v>
      </c>
      <c r="S140" s="243">
        <v>16</v>
      </c>
      <c r="T140" s="243">
        <v>21</v>
      </c>
      <c r="U140" s="243">
        <v>30</v>
      </c>
      <c r="V140" s="243">
        <v>35</v>
      </c>
      <c r="W140" s="243">
        <v>32</v>
      </c>
      <c r="X140" s="366">
        <v>21</v>
      </c>
      <c r="Y140" s="389">
        <v>12</v>
      </c>
      <c r="Z140" s="227">
        <v>20</v>
      </c>
      <c r="AA140" s="243">
        <v>21</v>
      </c>
      <c r="AB140" s="243">
        <v>45</v>
      </c>
      <c r="AC140" s="243">
        <v>36</v>
      </c>
      <c r="AD140" s="243">
        <v>39</v>
      </c>
      <c r="AE140" s="243">
        <v>59</v>
      </c>
      <c r="AF140" s="243">
        <v>73</v>
      </c>
      <c r="AG140" s="243">
        <v>43</v>
      </c>
      <c r="AH140" s="243">
        <v>49</v>
      </c>
      <c r="AI140" s="243">
        <v>39</v>
      </c>
      <c r="AJ140" s="462">
        <v>34</v>
      </c>
      <c r="AK140" s="595">
        <v>34</v>
      </c>
      <c r="AL140" s="462">
        <v>39</v>
      </c>
      <c r="AM140" s="548">
        <v>23</v>
      </c>
      <c r="AN140" s="462">
        <v>20</v>
      </c>
      <c r="AO140" s="548"/>
      <c r="AP140" s="548"/>
      <c r="AQ140" s="548"/>
      <c r="AR140" s="548"/>
      <c r="AS140" s="548"/>
      <c r="AT140" s="548"/>
      <c r="AU140" s="548"/>
      <c r="AV140" s="548"/>
      <c r="AW140" s="142">
        <f t="shared" si="299"/>
        <v>-24</v>
      </c>
      <c r="AX140" s="143">
        <f t="shared" si="299"/>
        <v>-52</v>
      </c>
      <c r="AY140" s="143">
        <f t="shared" si="299"/>
        <v>-59</v>
      </c>
      <c r="AZ140" s="143">
        <f t="shared" si="299"/>
        <v>-47</v>
      </c>
      <c r="BA140" s="143">
        <f t="shared" si="299"/>
        <v>-38</v>
      </c>
      <c r="BB140" s="143">
        <f t="shared" si="299"/>
        <v>-27</v>
      </c>
      <c r="BC140" s="143">
        <f t="shared" si="299"/>
        <v>-7</v>
      </c>
      <c r="BD140" s="143">
        <f t="shared" si="299"/>
        <v>12</v>
      </c>
      <c r="BE140" s="143">
        <f t="shared" si="299"/>
        <v>8</v>
      </c>
      <c r="BF140" s="257">
        <f t="shared" si="299"/>
        <v>-6</v>
      </c>
      <c r="BG140" s="143">
        <f t="shared" si="300"/>
        <v>-16</v>
      </c>
      <c r="BH140" s="143">
        <f t="shared" si="300"/>
        <v>-19</v>
      </c>
      <c r="BI140" s="143">
        <f t="shared" si="300"/>
        <v>-9</v>
      </c>
      <c r="BJ140" s="143">
        <f t="shared" si="300"/>
        <v>35</v>
      </c>
      <c r="BK140" s="143">
        <f t="shared" si="300"/>
        <v>26</v>
      </c>
      <c r="BL140" s="143">
        <f t="shared" si="300"/>
        <v>27</v>
      </c>
      <c r="BM140" s="143">
        <f t="shared" si="300"/>
        <v>43</v>
      </c>
      <c r="BN140" s="339">
        <f t="shared" si="300"/>
        <v>52</v>
      </c>
      <c r="BO140" s="347">
        <f t="shared" si="300"/>
        <v>13</v>
      </c>
      <c r="BP140" s="339">
        <f t="shared" si="300"/>
        <v>14</v>
      </c>
      <c r="BQ140" s="339">
        <f>AI140-W140</f>
        <v>7</v>
      </c>
      <c r="BR140" s="339">
        <f>AJ140-X140</f>
        <v>13</v>
      </c>
      <c r="BS140" s="501">
        <f>AK140-Y140</f>
        <v>22</v>
      </c>
      <c r="BT140" s="339">
        <f>AL140-Z140</f>
        <v>19</v>
      </c>
      <c r="BU140" s="339">
        <f>AM140-AA140</f>
        <v>2</v>
      </c>
      <c r="BV140" s="143"/>
      <c r="BW140" s="143"/>
      <c r="BX140" s="143"/>
      <c r="BY140" s="143"/>
      <c r="BZ140" s="339"/>
      <c r="CA140" s="347"/>
      <c r="CB140" s="339"/>
      <c r="CC140" s="339"/>
      <c r="CD140" s="257"/>
    </row>
    <row r="141" spans="1:82" ht="17.25" x14ac:dyDescent="0.4">
      <c r="A141" s="165"/>
      <c r="B141" s="166" t="str">
        <f>$B$15</f>
        <v>Large C&amp;I [5]</v>
      </c>
      <c r="C141" s="170">
        <v>5</v>
      </c>
      <c r="D141" s="171">
        <v>7</v>
      </c>
      <c r="E141" s="171">
        <v>8</v>
      </c>
      <c r="F141" s="172">
        <v>7</v>
      </c>
      <c r="G141" s="171">
        <v>6</v>
      </c>
      <c r="H141" s="150">
        <v>5</v>
      </c>
      <c r="I141" s="150">
        <v>3</v>
      </c>
      <c r="J141" s="150">
        <v>2</v>
      </c>
      <c r="K141" s="150">
        <v>3</v>
      </c>
      <c r="L141" s="335">
        <v>2</v>
      </c>
      <c r="M141" s="363">
        <v>3</v>
      </c>
      <c r="N141" s="335">
        <v>2</v>
      </c>
      <c r="O141" s="228">
        <v>1</v>
      </c>
      <c r="P141" s="228">
        <v>0</v>
      </c>
      <c r="Q141" s="228">
        <v>2</v>
      </c>
      <c r="R141" s="228">
        <v>0</v>
      </c>
      <c r="S141" s="244">
        <v>3</v>
      </c>
      <c r="T141" s="244">
        <v>4</v>
      </c>
      <c r="U141" s="244">
        <v>6</v>
      </c>
      <c r="V141" s="244">
        <v>6</v>
      </c>
      <c r="W141" s="244">
        <v>3</v>
      </c>
      <c r="X141" s="367">
        <v>2</v>
      </c>
      <c r="Y141" s="390">
        <v>1</v>
      </c>
      <c r="Z141" s="228">
        <v>2</v>
      </c>
      <c r="AA141" s="244">
        <v>2</v>
      </c>
      <c r="AB141" s="244">
        <v>3</v>
      </c>
      <c r="AC141" s="244">
        <v>7</v>
      </c>
      <c r="AD141" s="244">
        <v>7</v>
      </c>
      <c r="AE141" s="244">
        <v>6</v>
      </c>
      <c r="AF141" s="244">
        <v>5</v>
      </c>
      <c r="AG141" s="244">
        <v>2</v>
      </c>
      <c r="AH141" s="244">
        <v>2</v>
      </c>
      <c r="AI141" s="244">
        <v>2</v>
      </c>
      <c r="AJ141" s="463">
        <v>2</v>
      </c>
      <c r="AK141" s="596">
        <v>2</v>
      </c>
      <c r="AL141" s="463">
        <v>1</v>
      </c>
      <c r="AM141" s="548">
        <v>1</v>
      </c>
      <c r="AN141" s="463">
        <v>1</v>
      </c>
      <c r="AO141" s="548"/>
      <c r="AP141" s="548"/>
      <c r="AQ141" s="548"/>
      <c r="AR141" s="548"/>
      <c r="AS141" s="548"/>
      <c r="AT141" s="548"/>
      <c r="AU141" s="548"/>
      <c r="AV141" s="548"/>
      <c r="AW141" s="158">
        <f t="shared" si="299"/>
        <v>-4</v>
      </c>
      <c r="AX141" s="157">
        <f t="shared" si="299"/>
        <v>-7</v>
      </c>
      <c r="AY141" s="157">
        <f t="shared" si="299"/>
        <v>-6</v>
      </c>
      <c r="AZ141" s="157">
        <f t="shared" si="299"/>
        <v>-7</v>
      </c>
      <c r="BA141" s="157">
        <f t="shared" si="299"/>
        <v>-3</v>
      </c>
      <c r="BB141" s="157">
        <f t="shared" si="299"/>
        <v>-1</v>
      </c>
      <c r="BC141" s="157">
        <f t="shared" si="299"/>
        <v>3</v>
      </c>
      <c r="BD141" s="157">
        <f t="shared" si="299"/>
        <v>4</v>
      </c>
      <c r="BE141" s="157">
        <f t="shared" si="299"/>
        <v>0</v>
      </c>
      <c r="BF141" s="261">
        <f t="shared" si="299"/>
        <v>0</v>
      </c>
      <c r="BG141" s="157">
        <f t="shared" si="300"/>
        <v>-2</v>
      </c>
      <c r="BH141" s="157">
        <f t="shared" si="300"/>
        <v>0</v>
      </c>
      <c r="BI141" s="157">
        <f t="shared" si="300"/>
        <v>1</v>
      </c>
      <c r="BJ141" s="157">
        <f t="shared" si="300"/>
        <v>3</v>
      </c>
      <c r="BK141" s="157">
        <f t="shared" si="300"/>
        <v>5</v>
      </c>
      <c r="BL141" s="157">
        <f t="shared" si="300"/>
        <v>7</v>
      </c>
      <c r="BM141" s="157">
        <f t="shared" si="300"/>
        <v>3</v>
      </c>
      <c r="BN141" s="340">
        <f t="shared" si="300"/>
        <v>1</v>
      </c>
      <c r="BO141" s="348">
        <f t="shared" si="300"/>
        <v>-4</v>
      </c>
      <c r="BP141" s="340">
        <f t="shared" si="300"/>
        <v>-4</v>
      </c>
      <c r="BQ141" s="340">
        <f>AI141-W141</f>
        <v>-1</v>
      </c>
      <c r="BR141" s="340">
        <f>AJ141-X141</f>
        <v>0</v>
      </c>
      <c r="BS141" s="506">
        <f>AK141-Y141</f>
        <v>1</v>
      </c>
      <c r="BT141" s="340">
        <f>AL141-Z141</f>
        <v>-1</v>
      </c>
      <c r="BU141" s="340">
        <f>AM141-AA141</f>
        <v>-1</v>
      </c>
      <c r="BV141" s="157"/>
      <c r="BW141" s="157"/>
      <c r="BX141" s="157"/>
      <c r="BY141" s="157"/>
      <c r="BZ141" s="340"/>
      <c r="CA141" s="348"/>
      <c r="CB141" s="340"/>
      <c r="CC141" s="340"/>
      <c r="CD141" s="261"/>
    </row>
    <row r="142" spans="1:82" ht="15.75" thickBot="1" x14ac:dyDescent="0.3">
      <c r="A142" s="165"/>
      <c r="B142" s="173" t="str">
        <f>$B$16</f>
        <v>Total</v>
      </c>
      <c r="C142" s="174">
        <f>SUM(C137:C141)</f>
        <v>7581</v>
      </c>
      <c r="D142" s="175">
        <f>SUM(D137:D141)</f>
        <v>10362</v>
      </c>
      <c r="E142" s="175">
        <f t="shared" ref="E142:BE142" si="301">SUM(E137:E141)</f>
        <v>14118</v>
      </c>
      <c r="F142" s="175">
        <f t="shared" si="301"/>
        <v>12193</v>
      </c>
      <c r="G142" s="175">
        <f t="shared" si="301"/>
        <v>12025</v>
      </c>
      <c r="H142" s="153">
        <f t="shared" si="301"/>
        <v>11136</v>
      </c>
      <c r="I142" s="153">
        <f t="shared" si="301"/>
        <v>9407</v>
      </c>
      <c r="J142" s="153">
        <f t="shared" si="301"/>
        <v>6723</v>
      </c>
      <c r="K142" s="153">
        <f t="shared" si="301"/>
        <v>3949</v>
      </c>
      <c r="L142" s="336">
        <f t="shared" si="301"/>
        <v>2532</v>
      </c>
      <c r="M142" s="154">
        <f t="shared" si="301"/>
        <v>3139</v>
      </c>
      <c r="N142" s="336">
        <f t="shared" si="301"/>
        <v>4182</v>
      </c>
      <c r="O142" s="229">
        <f t="shared" si="301"/>
        <v>3444</v>
      </c>
      <c r="P142" s="229">
        <f t="shared" si="301"/>
        <v>1978</v>
      </c>
      <c r="Q142" s="229">
        <f t="shared" si="301"/>
        <v>2178</v>
      </c>
      <c r="R142" s="229">
        <f t="shared" si="301"/>
        <v>1903</v>
      </c>
      <c r="S142" s="229">
        <f t="shared" si="301"/>
        <v>1558</v>
      </c>
      <c r="T142" s="229">
        <f t="shared" si="301"/>
        <v>1276</v>
      </c>
      <c r="U142" s="229">
        <f t="shared" si="301"/>
        <v>997</v>
      </c>
      <c r="V142" s="229">
        <f t="shared" si="301"/>
        <v>897</v>
      </c>
      <c r="W142" s="229">
        <f t="shared" si="301"/>
        <v>781</v>
      </c>
      <c r="X142" s="304">
        <f t="shared" ref="X142" si="302">SUM(X137:X141)</f>
        <v>637</v>
      </c>
      <c r="Y142" s="391">
        <f t="shared" ref="Y142:AE142" si="303">SUM(Y137:Y141)</f>
        <v>838</v>
      </c>
      <c r="Z142" s="229">
        <f t="shared" si="303"/>
        <v>1249</v>
      </c>
      <c r="AA142" s="229">
        <f t="shared" si="303"/>
        <v>1713</v>
      </c>
      <c r="AB142" s="229">
        <f t="shared" si="303"/>
        <v>2088</v>
      </c>
      <c r="AC142" s="229">
        <f t="shared" si="303"/>
        <v>2238</v>
      </c>
      <c r="AD142" s="229">
        <f t="shared" si="303"/>
        <v>2642</v>
      </c>
      <c r="AE142" s="229">
        <f t="shared" si="303"/>
        <v>2991</v>
      </c>
      <c r="AF142" s="229">
        <f t="shared" ref="AF142" si="304">SUM(AF137:AF141)</f>
        <v>2774</v>
      </c>
      <c r="AG142" s="229">
        <v>3151</v>
      </c>
      <c r="AH142" s="229">
        <f t="shared" ref="AH142" si="305">SUM(AH137:AH141)</f>
        <v>4414</v>
      </c>
      <c r="AI142" s="229">
        <f>SUM(AI137:AI141)</f>
        <v>3567</v>
      </c>
      <c r="AJ142" s="464">
        <v>2246</v>
      </c>
      <c r="AK142" s="598">
        <f t="shared" ref="AK142" si="306">SUM(AK137:AK141)</f>
        <v>2009</v>
      </c>
      <c r="AL142" s="464">
        <f t="shared" ref="AL142" si="307">SUM(AL137:AL141)</f>
        <v>2047</v>
      </c>
      <c r="AM142" s="539">
        <f>SUM(AM137:AM141)</f>
        <v>2279</v>
      </c>
      <c r="AN142" s="539">
        <f t="shared" ref="AN142" si="308">SUM(AN137:AN141)</f>
        <v>2422</v>
      </c>
      <c r="AO142" s="539"/>
      <c r="AP142" s="539"/>
      <c r="AQ142" s="539"/>
      <c r="AR142" s="539"/>
      <c r="AS142" s="539"/>
      <c r="AT142" s="539"/>
      <c r="AU142" s="539"/>
      <c r="AV142" s="539"/>
      <c r="AW142" s="162">
        <f t="shared" si="301"/>
        <v>-4137</v>
      </c>
      <c r="AX142" s="161">
        <f t="shared" si="301"/>
        <v>-8384</v>
      </c>
      <c r="AY142" s="161">
        <f t="shared" si="301"/>
        <v>-11940</v>
      </c>
      <c r="AZ142" s="161">
        <f t="shared" si="301"/>
        <v>-10290</v>
      </c>
      <c r="BA142" s="161">
        <f t="shared" si="301"/>
        <v>-10467</v>
      </c>
      <c r="BB142" s="161">
        <f t="shared" si="301"/>
        <v>-9860</v>
      </c>
      <c r="BC142" s="161">
        <f t="shared" si="301"/>
        <v>-8410</v>
      </c>
      <c r="BD142" s="161">
        <f t="shared" si="301"/>
        <v>-5826</v>
      </c>
      <c r="BE142" s="161">
        <f t="shared" si="301"/>
        <v>-3168</v>
      </c>
      <c r="BF142" s="263">
        <f t="shared" ref="BF142:BG142" si="309">SUM(BF137:BF141)</f>
        <v>-1895</v>
      </c>
      <c r="BG142" s="161">
        <f t="shared" si="309"/>
        <v>-2301</v>
      </c>
      <c r="BH142" s="161">
        <f t="shared" ref="BH142:BI142" si="310">SUM(BH137:BH141)</f>
        <v>-2933</v>
      </c>
      <c r="BI142" s="161">
        <f t="shared" si="310"/>
        <v>-1731</v>
      </c>
      <c r="BJ142" s="161">
        <f t="shared" ref="BJ142:BK142" si="311">SUM(BJ137:BJ141)</f>
        <v>110</v>
      </c>
      <c r="BK142" s="161">
        <f t="shared" si="311"/>
        <v>60</v>
      </c>
      <c r="BL142" s="161">
        <f t="shared" ref="BL142:BM142" si="312">SUM(BL137:BL141)</f>
        <v>739</v>
      </c>
      <c r="BM142" s="161">
        <f t="shared" si="312"/>
        <v>1433</v>
      </c>
      <c r="BN142" s="424">
        <f t="shared" ref="BN142" si="313">SUM(BN137:BN141)</f>
        <v>1498</v>
      </c>
      <c r="BO142" s="437">
        <f t="shared" ref="BO142:BP142" si="314">SUM(BO137:BO141)</f>
        <v>2154</v>
      </c>
      <c r="BP142" s="424">
        <f t="shared" si="314"/>
        <v>3517</v>
      </c>
      <c r="BQ142" s="424">
        <f t="shared" ref="BQ142:BR142" si="315">SUM(BQ137:BQ141)</f>
        <v>2786</v>
      </c>
      <c r="BR142" s="336">
        <f t="shared" si="315"/>
        <v>1609</v>
      </c>
      <c r="BS142" s="503">
        <f t="shared" ref="BS142:BT142" si="316">SUM(BS137:BS141)</f>
        <v>1171</v>
      </c>
      <c r="BT142" s="336">
        <f t="shared" si="316"/>
        <v>798</v>
      </c>
      <c r="BU142" s="336">
        <f t="shared" ref="BU142" si="317">SUM(BU137:BU141)</f>
        <v>566</v>
      </c>
      <c r="BV142" s="161"/>
      <c r="BW142" s="161"/>
      <c r="BX142" s="161"/>
      <c r="BY142" s="161"/>
      <c r="BZ142" s="424"/>
      <c r="CA142" s="437"/>
      <c r="CB142" s="424"/>
      <c r="CC142" s="424"/>
      <c r="CD142" s="259"/>
    </row>
    <row r="143" spans="1:82" ht="30" x14ac:dyDescent="0.25">
      <c r="A143" s="165"/>
      <c r="B143" s="456" t="s">
        <v>120</v>
      </c>
      <c r="C143" s="167"/>
      <c r="D143" s="168"/>
      <c r="E143" s="168"/>
      <c r="F143" s="169"/>
      <c r="G143" s="168"/>
      <c r="H143" s="147"/>
      <c r="I143" s="147"/>
      <c r="J143" s="147"/>
      <c r="K143" s="147"/>
      <c r="L143" s="334"/>
      <c r="M143" s="361"/>
      <c r="N143" s="334"/>
      <c r="O143" s="227"/>
      <c r="P143" s="227"/>
      <c r="Q143" s="227"/>
      <c r="R143" s="227"/>
      <c r="S143" s="243"/>
      <c r="T143" s="243"/>
      <c r="U143" s="243"/>
      <c r="V143" s="243"/>
      <c r="W143" s="243"/>
      <c r="X143" s="366"/>
      <c r="Y143" s="389"/>
      <c r="Z143" s="227"/>
      <c r="AA143" s="243"/>
      <c r="AB143" s="243"/>
      <c r="AC143" s="243"/>
      <c r="AD143" s="243"/>
      <c r="AE143" s="243"/>
      <c r="AF143" s="243"/>
      <c r="AG143" s="243"/>
      <c r="AH143" s="243"/>
      <c r="AI143" s="243"/>
      <c r="AJ143" s="462"/>
      <c r="AK143" s="595"/>
      <c r="AL143" s="462"/>
      <c r="AM143" s="538"/>
      <c r="AN143" s="484"/>
      <c r="AO143" s="484"/>
      <c r="AP143" s="484"/>
      <c r="AQ143" s="484"/>
      <c r="AR143" s="484"/>
      <c r="AS143" s="484"/>
      <c r="AT143" s="484"/>
      <c r="AU143" s="484"/>
      <c r="AV143" s="484"/>
      <c r="AW143" s="142"/>
      <c r="AX143" s="143"/>
      <c r="AY143" s="143"/>
      <c r="AZ143" s="143"/>
      <c r="BA143" s="143"/>
      <c r="BB143" s="143"/>
      <c r="BC143" s="143"/>
      <c r="BD143" s="143"/>
      <c r="BE143" s="143"/>
      <c r="BF143" s="257"/>
      <c r="BG143" s="143"/>
      <c r="BH143" s="143"/>
      <c r="BI143" s="143"/>
      <c r="BJ143" s="143"/>
      <c r="BK143" s="143"/>
      <c r="BL143" s="143"/>
      <c r="BM143" s="143"/>
      <c r="BN143" s="339"/>
      <c r="BO143" s="347"/>
      <c r="BP143" s="339"/>
      <c r="BQ143" s="339"/>
      <c r="BR143" s="339"/>
      <c r="BS143" s="501"/>
      <c r="BT143" s="339"/>
      <c r="BU143" s="339"/>
      <c r="BV143" s="143"/>
      <c r="BW143" s="143"/>
      <c r="BX143" s="143"/>
      <c r="BY143" s="143"/>
      <c r="BZ143" s="339"/>
      <c r="CA143" s="347"/>
      <c r="CB143" s="339"/>
      <c r="CC143" s="339"/>
      <c r="CD143" s="257"/>
    </row>
    <row r="144" spans="1:82" x14ac:dyDescent="0.25">
      <c r="B144" s="166" t="s">
        <v>117</v>
      </c>
      <c r="C144" s="167"/>
      <c r="D144" s="168"/>
      <c r="E144" s="168"/>
      <c r="F144" s="169"/>
      <c r="G144" s="168"/>
      <c r="H144" s="147"/>
      <c r="I144" s="147"/>
      <c r="J144" s="147"/>
      <c r="K144" s="147"/>
      <c r="L144" s="334"/>
      <c r="M144" s="361"/>
      <c r="N144" s="334"/>
      <c r="O144" s="227"/>
      <c r="P144" s="227"/>
      <c r="Q144" s="227"/>
      <c r="R144" s="227"/>
      <c r="S144" s="243"/>
      <c r="T144" s="243"/>
      <c r="U144" s="243"/>
      <c r="V144" s="243"/>
      <c r="W144" s="243"/>
      <c r="X144" s="366"/>
      <c r="Y144" s="389"/>
      <c r="Z144" s="227"/>
      <c r="AA144" s="243"/>
      <c r="AB144" s="243"/>
      <c r="AC144" s="243"/>
      <c r="AD144" s="243"/>
      <c r="AE144" s="243">
        <v>0</v>
      </c>
      <c r="AF144" s="243">
        <v>0</v>
      </c>
      <c r="AG144" s="243">
        <v>0</v>
      </c>
      <c r="AH144" s="243">
        <v>188</v>
      </c>
      <c r="AI144" s="243">
        <v>202</v>
      </c>
      <c r="AJ144" s="462">
        <v>18</v>
      </c>
      <c r="AK144" s="595">
        <v>12</v>
      </c>
      <c r="AL144" s="462">
        <v>3</v>
      </c>
      <c r="AM144" s="538">
        <v>0</v>
      </c>
      <c r="AN144" s="484">
        <v>0</v>
      </c>
      <c r="AO144" s="484"/>
      <c r="AP144" s="484"/>
      <c r="AQ144" s="484"/>
      <c r="AR144" s="484"/>
      <c r="AS144" s="484"/>
      <c r="AT144" s="484"/>
      <c r="AU144" s="484"/>
      <c r="AV144" s="484"/>
      <c r="AW144" s="142"/>
      <c r="AX144" s="143"/>
      <c r="AY144" s="143"/>
      <c r="AZ144" s="143"/>
      <c r="BA144" s="143"/>
      <c r="BB144" s="143"/>
      <c r="BC144" s="143"/>
      <c r="BD144" s="143"/>
      <c r="BE144" s="143"/>
      <c r="BF144" s="257"/>
      <c r="BG144" s="143"/>
      <c r="BH144" s="143"/>
      <c r="BI144" s="143"/>
      <c r="BJ144" s="143"/>
      <c r="BK144" s="143"/>
      <c r="BL144" s="143"/>
      <c r="BM144" s="339">
        <f t="shared" ref="BM144:BN147" si="318">AE144-S144</f>
        <v>0</v>
      </c>
      <c r="BN144" s="339">
        <f t="shared" si="318"/>
        <v>0</v>
      </c>
      <c r="BO144" s="347">
        <f t="shared" ref="BO144:BO147" si="319">AG144-U144</f>
        <v>0</v>
      </c>
      <c r="BP144" s="339">
        <f t="shared" ref="BP144:BP147" si="320">AH144-V144</f>
        <v>188</v>
      </c>
      <c r="BQ144" s="339">
        <f t="shared" ref="BQ144:BQ147" si="321">AI144-W144</f>
        <v>202</v>
      </c>
      <c r="BR144" s="339">
        <f t="shared" ref="BR144:BR147" si="322">AJ144-X144</f>
        <v>18</v>
      </c>
      <c r="BS144" s="501">
        <v>12</v>
      </c>
      <c r="BT144" s="462">
        <v>3</v>
      </c>
      <c r="BU144" s="462">
        <v>0</v>
      </c>
      <c r="BV144" s="143"/>
      <c r="BW144" s="143"/>
      <c r="BX144" s="143"/>
      <c r="BY144" s="339"/>
      <c r="BZ144" s="339"/>
      <c r="CA144" s="347"/>
      <c r="CB144" s="339"/>
      <c r="CC144" s="339"/>
      <c r="CD144" s="515"/>
    </row>
    <row r="145" spans="2:82" x14ac:dyDescent="0.25">
      <c r="B145" s="166" t="s">
        <v>118</v>
      </c>
      <c r="C145" s="167"/>
      <c r="D145" s="168"/>
      <c r="E145" s="168"/>
      <c r="F145" s="169"/>
      <c r="G145" s="168"/>
      <c r="H145" s="147"/>
      <c r="I145" s="147"/>
      <c r="J145" s="147"/>
      <c r="K145" s="147"/>
      <c r="L145" s="334"/>
      <c r="M145" s="361"/>
      <c r="N145" s="334"/>
      <c r="O145" s="227"/>
      <c r="P145" s="227"/>
      <c r="Q145" s="227"/>
      <c r="R145" s="227"/>
      <c r="S145" s="243"/>
      <c r="T145" s="243"/>
      <c r="U145" s="243"/>
      <c r="V145" s="243"/>
      <c r="W145" s="243"/>
      <c r="X145" s="366"/>
      <c r="Y145" s="389"/>
      <c r="Z145" s="227"/>
      <c r="AA145" s="243"/>
      <c r="AB145" s="243"/>
      <c r="AC145" s="243"/>
      <c r="AD145" s="243"/>
      <c r="AE145" s="243">
        <v>0</v>
      </c>
      <c r="AF145" s="243">
        <v>0</v>
      </c>
      <c r="AG145" s="243">
        <v>0</v>
      </c>
      <c r="AH145" s="243">
        <v>55</v>
      </c>
      <c r="AI145" s="243">
        <v>53</v>
      </c>
      <c r="AJ145" s="462">
        <v>3</v>
      </c>
      <c r="AK145" s="595">
        <v>4</v>
      </c>
      <c r="AL145" s="462">
        <v>0</v>
      </c>
      <c r="AM145" s="538">
        <v>0</v>
      </c>
      <c r="AN145" s="484">
        <v>0</v>
      </c>
      <c r="AO145" s="484"/>
      <c r="AP145" s="484"/>
      <c r="AQ145" s="484"/>
      <c r="AR145" s="484"/>
      <c r="AS145" s="484"/>
      <c r="AT145" s="484"/>
      <c r="AU145" s="484"/>
      <c r="AV145" s="484"/>
      <c r="AW145" s="142"/>
      <c r="AX145" s="143"/>
      <c r="AY145" s="143"/>
      <c r="AZ145" s="143"/>
      <c r="BA145" s="143"/>
      <c r="BB145" s="143"/>
      <c r="BC145" s="143"/>
      <c r="BD145" s="143"/>
      <c r="BE145" s="143"/>
      <c r="BF145" s="257"/>
      <c r="BG145" s="143"/>
      <c r="BH145" s="143"/>
      <c r="BI145" s="143"/>
      <c r="BJ145" s="143"/>
      <c r="BK145" s="143"/>
      <c r="BL145" s="143"/>
      <c r="BM145" s="339">
        <f t="shared" si="318"/>
        <v>0</v>
      </c>
      <c r="BN145" s="339">
        <f t="shared" si="318"/>
        <v>0</v>
      </c>
      <c r="BO145" s="347">
        <f t="shared" si="319"/>
        <v>0</v>
      </c>
      <c r="BP145" s="339">
        <f t="shared" si="320"/>
        <v>55</v>
      </c>
      <c r="BQ145" s="339">
        <f t="shared" si="321"/>
        <v>53</v>
      </c>
      <c r="BR145" s="339">
        <f t="shared" si="322"/>
        <v>3</v>
      </c>
      <c r="BS145" s="501">
        <v>4</v>
      </c>
      <c r="BT145" s="462">
        <v>0</v>
      </c>
      <c r="BU145" s="462">
        <v>0</v>
      </c>
      <c r="BV145" s="143"/>
      <c r="BW145" s="143"/>
      <c r="BX145" s="143"/>
      <c r="BY145" s="339"/>
      <c r="BZ145" s="339"/>
      <c r="CA145" s="347"/>
      <c r="CB145" s="339"/>
      <c r="CC145" s="339"/>
      <c r="CD145" s="257"/>
    </row>
    <row r="146" spans="2:82" x14ac:dyDescent="0.25">
      <c r="B146" s="166" t="s">
        <v>119</v>
      </c>
      <c r="C146" s="167"/>
      <c r="D146" s="168"/>
      <c r="E146" s="168"/>
      <c r="F146" s="169"/>
      <c r="G146" s="168"/>
      <c r="H146" s="147"/>
      <c r="I146" s="147"/>
      <c r="J146" s="147"/>
      <c r="K146" s="147"/>
      <c r="L146" s="334"/>
      <c r="M146" s="361"/>
      <c r="N146" s="334"/>
      <c r="O146" s="227"/>
      <c r="P146" s="227"/>
      <c r="Q146" s="227"/>
      <c r="R146" s="227"/>
      <c r="S146" s="243"/>
      <c r="T146" s="243"/>
      <c r="U146" s="243"/>
      <c r="V146" s="243"/>
      <c r="W146" s="243"/>
      <c r="X146" s="366"/>
      <c r="Y146" s="389"/>
      <c r="Z146" s="227"/>
      <c r="AA146" s="243"/>
      <c r="AB146" s="243"/>
      <c r="AC146" s="243"/>
      <c r="AD146" s="243"/>
      <c r="AE146" s="243">
        <v>2</v>
      </c>
      <c r="AF146" s="243">
        <v>28</v>
      </c>
      <c r="AG146" s="243">
        <v>27</v>
      </c>
      <c r="AH146" s="243">
        <v>55</v>
      </c>
      <c r="AI146" s="243">
        <v>90</v>
      </c>
      <c r="AJ146" s="462">
        <v>37</v>
      </c>
      <c r="AK146" s="595">
        <v>35</v>
      </c>
      <c r="AL146" s="462">
        <v>41</v>
      </c>
      <c r="AM146" s="538">
        <v>4</v>
      </c>
      <c r="AN146" s="484">
        <v>0</v>
      </c>
      <c r="AO146" s="484"/>
      <c r="AP146" s="484"/>
      <c r="AQ146" s="484"/>
      <c r="AR146" s="484"/>
      <c r="AS146" s="484"/>
      <c r="AT146" s="484"/>
      <c r="AU146" s="484"/>
      <c r="AV146" s="484"/>
      <c r="AW146" s="142"/>
      <c r="AX146" s="143"/>
      <c r="AY146" s="143"/>
      <c r="AZ146" s="143"/>
      <c r="BA146" s="143"/>
      <c r="BB146" s="143"/>
      <c r="BC146" s="143"/>
      <c r="BD146" s="143"/>
      <c r="BE146" s="143"/>
      <c r="BF146" s="257"/>
      <c r="BG146" s="143"/>
      <c r="BH146" s="143"/>
      <c r="BI146" s="143"/>
      <c r="BJ146" s="143"/>
      <c r="BK146" s="143"/>
      <c r="BL146" s="143"/>
      <c r="BM146" s="339">
        <f t="shared" si="318"/>
        <v>2</v>
      </c>
      <c r="BN146" s="339">
        <f t="shared" si="318"/>
        <v>28</v>
      </c>
      <c r="BO146" s="347">
        <f t="shared" si="319"/>
        <v>27</v>
      </c>
      <c r="BP146" s="339">
        <f t="shared" si="320"/>
        <v>55</v>
      </c>
      <c r="BQ146" s="339">
        <f t="shared" si="321"/>
        <v>90</v>
      </c>
      <c r="BR146" s="339">
        <f t="shared" si="322"/>
        <v>37</v>
      </c>
      <c r="BS146" s="501">
        <v>35</v>
      </c>
      <c r="BT146" s="462">
        <v>41</v>
      </c>
      <c r="BU146" s="462">
        <v>4</v>
      </c>
      <c r="BV146" s="143"/>
      <c r="BW146" s="143"/>
      <c r="BX146" s="143"/>
      <c r="BY146" s="339"/>
      <c r="BZ146" s="339"/>
      <c r="CA146" s="347"/>
      <c r="CB146" s="339"/>
      <c r="CC146" s="339"/>
      <c r="CD146" s="257"/>
    </row>
    <row r="147" spans="2:82" ht="17.25" x14ac:dyDescent="0.4">
      <c r="B147" s="166" t="s">
        <v>121</v>
      </c>
      <c r="C147" s="170"/>
      <c r="D147" s="171"/>
      <c r="E147" s="171"/>
      <c r="F147" s="172"/>
      <c r="G147" s="171"/>
      <c r="H147" s="150"/>
      <c r="I147" s="150"/>
      <c r="J147" s="150"/>
      <c r="K147" s="150"/>
      <c r="L147" s="335"/>
      <c r="M147" s="363"/>
      <c r="N147" s="335"/>
      <c r="O147" s="228"/>
      <c r="P147" s="228"/>
      <c r="Q147" s="228"/>
      <c r="R147" s="228"/>
      <c r="S147" s="244"/>
      <c r="T147" s="244"/>
      <c r="U147" s="244"/>
      <c r="V147" s="244"/>
      <c r="W147" s="244"/>
      <c r="X147" s="367"/>
      <c r="Y147" s="390"/>
      <c r="Z147" s="228"/>
      <c r="AA147" s="244"/>
      <c r="AB147" s="244"/>
      <c r="AC147" s="244"/>
      <c r="AD147" s="244"/>
      <c r="AE147" s="243">
        <v>0</v>
      </c>
      <c r="AF147" s="243">
        <v>3</v>
      </c>
      <c r="AG147" s="243">
        <v>8</v>
      </c>
      <c r="AH147" s="243">
        <v>5</v>
      </c>
      <c r="AI147" s="243">
        <v>7</v>
      </c>
      <c r="AJ147" s="462">
        <v>5</v>
      </c>
      <c r="AK147" s="595">
        <v>7</v>
      </c>
      <c r="AL147" s="462">
        <v>2</v>
      </c>
      <c r="AM147" s="538">
        <v>0</v>
      </c>
      <c r="AN147" s="484">
        <v>0</v>
      </c>
      <c r="AO147" s="484"/>
      <c r="AP147" s="484"/>
      <c r="AQ147" s="484"/>
      <c r="AR147" s="484"/>
      <c r="AS147" s="484"/>
      <c r="AT147" s="484"/>
      <c r="AU147" s="484"/>
      <c r="AV147" s="484"/>
      <c r="AW147" s="142" t="s">
        <v>122</v>
      </c>
      <c r="AX147" s="243"/>
      <c r="AY147" s="243"/>
      <c r="AZ147" s="157"/>
      <c r="BA147" s="157"/>
      <c r="BB147" s="157"/>
      <c r="BC147" s="157"/>
      <c r="BD147" s="157"/>
      <c r="BE147" s="157"/>
      <c r="BF147" s="261"/>
      <c r="BG147" s="157"/>
      <c r="BH147" s="157"/>
      <c r="BI147" s="157"/>
      <c r="BJ147" s="157"/>
      <c r="BK147" s="157"/>
      <c r="BL147" s="157"/>
      <c r="BM147" s="339">
        <f t="shared" si="318"/>
        <v>0</v>
      </c>
      <c r="BN147" s="339">
        <f t="shared" si="318"/>
        <v>3</v>
      </c>
      <c r="BO147" s="347">
        <f t="shared" si="319"/>
        <v>8</v>
      </c>
      <c r="BP147" s="339">
        <f t="shared" si="320"/>
        <v>5</v>
      </c>
      <c r="BQ147" s="339">
        <f t="shared" si="321"/>
        <v>7</v>
      </c>
      <c r="BR147" s="339">
        <f t="shared" si="322"/>
        <v>5</v>
      </c>
      <c r="BS147" s="501">
        <v>7</v>
      </c>
      <c r="BT147" s="462">
        <v>2</v>
      </c>
      <c r="BU147" s="462">
        <v>0</v>
      </c>
      <c r="BV147" s="157"/>
      <c r="BW147" s="157"/>
      <c r="BX147" s="157"/>
      <c r="BY147" s="339"/>
      <c r="BZ147" s="339"/>
      <c r="CA147" s="347"/>
      <c r="CB147" s="339"/>
      <c r="CC147" s="339"/>
      <c r="CD147" s="257"/>
    </row>
    <row r="148" spans="2:82" ht="15.75" thickBot="1" x14ac:dyDescent="0.3">
      <c r="B148" s="173" t="s">
        <v>27</v>
      </c>
      <c r="C148" s="174"/>
      <c r="D148" s="175"/>
      <c r="E148" s="175"/>
      <c r="F148" s="175"/>
      <c r="G148" s="175"/>
      <c r="H148" s="153"/>
      <c r="I148" s="153"/>
      <c r="J148" s="153"/>
      <c r="K148" s="153"/>
      <c r="L148" s="336"/>
      <c r="M148" s="154"/>
      <c r="N148" s="336"/>
      <c r="O148" s="229"/>
      <c r="P148" s="229"/>
      <c r="Q148" s="229"/>
      <c r="R148" s="229"/>
      <c r="S148" s="229"/>
      <c r="T148" s="229"/>
      <c r="U148" s="229"/>
      <c r="V148" s="229"/>
      <c r="W148" s="229"/>
      <c r="X148" s="304"/>
      <c r="Y148" s="391"/>
      <c r="Z148" s="229"/>
      <c r="AA148" s="229"/>
      <c r="AB148" s="229"/>
      <c r="AC148" s="229"/>
      <c r="AD148" s="457" t="s">
        <v>122</v>
      </c>
      <c r="AE148" s="229">
        <v>2</v>
      </c>
      <c r="AF148" s="229">
        <f>SUM(AF144:AF147)</f>
        <v>31</v>
      </c>
      <c r="AG148" s="229">
        <v>35</v>
      </c>
      <c r="AH148" s="229">
        <v>303</v>
      </c>
      <c r="AI148" s="229">
        <v>352</v>
      </c>
      <c r="AJ148" s="465">
        <v>63</v>
      </c>
      <c r="AK148" s="592">
        <f>SUM(AK144:AK147)</f>
        <v>58</v>
      </c>
      <c r="AL148" s="465">
        <v>46</v>
      </c>
      <c r="AM148" s="540">
        <v>4</v>
      </c>
      <c r="AN148" s="532">
        <v>0</v>
      </c>
      <c r="AO148" s="532"/>
      <c r="AP148" s="532"/>
      <c r="AQ148" s="532"/>
      <c r="AR148" s="532"/>
      <c r="AS148" s="532"/>
      <c r="AT148" s="532"/>
      <c r="AU148" s="532"/>
      <c r="AV148" s="532"/>
      <c r="AW148" s="162" t="s">
        <v>122</v>
      </c>
      <c r="AX148" s="161"/>
      <c r="AY148" s="161"/>
      <c r="AZ148" s="161"/>
      <c r="BA148" s="161"/>
      <c r="BB148" s="161"/>
      <c r="BC148" s="161"/>
      <c r="BD148" s="161"/>
      <c r="BE148" s="161"/>
      <c r="BF148" s="263"/>
      <c r="BG148" s="161"/>
      <c r="BH148" s="161"/>
      <c r="BI148" s="161"/>
      <c r="BJ148" s="161"/>
      <c r="BK148" s="161"/>
      <c r="BL148" s="161"/>
      <c r="BM148" s="460">
        <f t="shared" ref="BM148:BR148" si="323">SUM(BM143:BM147)</f>
        <v>2</v>
      </c>
      <c r="BN148" s="153">
        <f t="shared" si="323"/>
        <v>31</v>
      </c>
      <c r="BO148" s="153">
        <f t="shared" si="323"/>
        <v>35</v>
      </c>
      <c r="BP148" s="153">
        <f t="shared" si="323"/>
        <v>303</v>
      </c>
      <c r="BQ148" s="153">
        <f t="shared" si="323"/>
        <v>352</v>
      </c>
      <c r="BR148" s="336">
        <f t="shared" si="323"/>
        <v>63</v>
      </c>
      <c r="BS148" s="503">
        <f t="shared" ref="BS148" si="324">SUM(BS143:BS147)</f>
        <v>58</v>
      </c>
      <c r="BT148" s="465">
        <v>46</v>
      </c>
      <c r="BU148" s="465">
        <f>SUM(BU144:BU147)</f>
        <v>4</v>
      </c>
      <c r="BV148" s="161"/>
      <c r="BW148" s="161"/>
      <c r="BX148" s="161"/>
      <c r="BY148" s="460"/>
      <c r="BZ148" s="153"/>
      <c r="CA148" s="153"/>
      <c r="CB148" s="153"/>
      <c r="CC148" s="153"/>
      <c r="CD148" s="259"/>
    </row>
    <row r="149" spans="2:82" x14ac:dyDescent="0.25">
      <c r="Y149" s="450"/>
      <c r="AF149" s="399" t="s">
        <v>122</v>
      </c>
      <c r="AG149" s="399" t="s">
        <v>122</v>
      </c>
      <c r="AH149" s="399" t="s">
        <v>122</v>
      </c>
      <c r="AI149" s="399" t="s">
        <v>122</v>
      </c>
      <c r="AJ149" s="399"/>
      <c r="AK149" s="399"/>
      <c r="AL149" s="399"/>
      <c r="AM149" s="399"/>
      <c r="AN149" s="567"/>
      <c r="AO149" s="567"/>
      <c r="AP149" s="567"/>
      <c r="AQ149" s="567"/>
      <c r="AR149" s="567"/>
      <c r="AS149" s="567"/>
      <c r="AT149" s="567"/>
      <c r="AU149" s="567"/>
      <c r="AV149" s="567"/>
      <c r="AW149" s="399" t="s">
        <v>122</v>
      </c>
    </row>
    <row r="150" spans="2:82" x14ac:dyDescent="0.25">
      <c r="Y150" s="450"/>
      <c r="AF150" s="399" t="s">
        <v>122</v>
      </c>
      <c r="AG150" s="399" t="s">
        <v>122</v>
      </c>
      <c r="AH150" s="399" t="s">
        <v>122</v>
      </c>
      <c r="AI150" s="399"/>
      <c r="AJ150" s="399"/>
      <c r="AK150" s="399"/>
      <c r="AL150" s="399"/>
      <c r="AM150" s="399"/>
      <c r="AN150" s="567"/>
      <c r="AO150" s="567"/>
      <c r="AP150" s="567"/>
      <c r="AQ150" s="567"/>
      <c r="AR150" s="567"/>
      <c r="AS150" s="567"/>
      <c r="AT150" s="567"/>
      <c r="AU150" s="567"/>
      <c r="AV150" s="567"/>
      <c r="AW150" s="399"/>
      <c r="AX150" s="399"/>
      <c r="AY150" s="399"/>
    </row>
    <row r="151" spans="2:82" x14ac:dyDescent="0.25">
      <c r="B151" s="176" t="s">
        <v>31</v>
      </c>
      <c r="Y151" s="450"/>
      <c r="AF151" s="450"/>
      <c r="AG151" s="399"/>
      <c r="AH151" s="399"/>
      <c r="AI151" s="399"/>
      <c r="AJ151" s="399"/>
      <c r="AK151" s="399"/>
      <c r="AL151" s="399"/>
      <c r="AM151" s="399"/>
      <c r="AN151" s="567"/>
      <c r="AO151" s="567"/>
      <c r="AP151" s="567"/>
      <c r="AQ151" s="567"/>
      <c r="AR151" s="567"/>
      <c r="AS151" s="567"/>
      <c r="AT151" s="567"/>
      <c r="AU151" s="567"/>
      <c r="AV151" s="567"/>
      <c r="AW151" s="399"/>
      <c r="AX151" s="399"/>
      <c r="AY151" s="399"/>
    </row>
    <row r="152" spans="2:82" ht="30" x14ac:dyDescent="0.25">
      <c r="B152" s="453" t="s">
        <v>44</v>
      </c>
      <c r="Y152" s="450"/>
      <c r="AF152" s="450"/>
      <c r="AG152" s="399"/>
      <c r="AH152" s="399"/>
      <c r="AI152" s="399"/>
      <c r="AJ152" s="399"/>
      <c r="AK152" s="399"/>
      <c r="AL152" s="399"/>
      <c r="AM152" s="399"/>
      <c r="AN152" s="567"/>
      <c r="AO152" s="567"/>
      <c r="AP152" s="567"/>
      <c r="AQ152" s="567"/>
      <c r="AR152" s="567"/>
      <c r="AS152" s="567"/>
      <c r="AT152" s="567"/>
      <c r="AU152" s="567"/>
      <c r="AV152" s="567"/>
      <c r="AW152" s="399"/>
      <c r="AX152" s="399"/>
      <c r="AY152" s="399"/>
    </row>
    <row r="153" spans="2:82" ht="30" customHeight="1" x14ac:dyDescent="0.25">
      <c r="B153" s="453" t="s">
        <v>45</v>
      </c>
      <c r="Y153" s="450"/>
      <c r="AF153" s="450"/>
      <c r="AG153" s="399"/>
      <c r="AH153" s="399"/>
      <c r="AI153" s="399"/>
      <c r="AJ153" s="399"/>
      <c r="AK153" s="399"/>
      <c r="AL153" s="399"/>
      <c r="AM153" s="399"/>
      <c r="AN153" s="567"/>
      <c r="AO153" s="567"/>
      <c r="AP153" s="567"/>
      <c r="AQ153" s="567"/>
      <c r="AR153" s="567"/>
      <c r="AS153" s="567"/>
      <c r="AT153" s="567"/>
      <c r="AU153" s="567"/>
      <c r="AV153" s="567"/>
      <c r="AW153" s="399"/>
      <c r="AX153" s="399"/>
      <c r="AY153" s="399"/>
    </row>
    <row r="154" spans="2:82" ht="30" x14ac:dyDescent="0.25">
      <c r="B154" s="453" t="s">
        <v>46</v>
      </c>
      <c r="Y154" s="450"/>
      <c r="AF154" s="450"/>
      <c r="AG154" s="399"/>
      <c r="AH154" s="399"/>
      <c r="AI154" s="399"/>
      <c r="AJ154" s="399"/>
      <c r="AK154" s="399"/>
      <c r="AL154" s="399"/>
      <c r="AM154" s="399"/>
      <c r="AN154" s="567"/>
      <c r="AO154" s="567"/>
      <c r="AP154" s="567"/>
      <c r="AQ154" s="567"/>
      <c r="AR154" s="567"/>
      <c r="AS154" s="567"/>
      <c r="AT154" s="567"/>
      <c r="AU154" s="567"/>
      <c r="AV154" s="567"/>
      <c r="AW154" s="399"/>
      <c r="AX154" s="399"/>
      <c r="AY154" s="399"/>
    </row>
    <row r="155" spans="2:82" x14ac:dyDescent="0.25">
      <c r="B155" s="453" t="s">
        <v>47</v>
      </c>
      <c r="Y155" s="450"/>
      <c r="AF155" s="399"/>
      <c r="AG155" s="399"/>
      <c r="AH155" s="399"/>
      <c r="AI155" s="399"/>
      <c r="AJ155" s="399"/>
      <c r="AK155" s="399"/>
      <c r="AL155" s="399"/>
      <c r="AM155" s="399"/>
      <c r="AN155" s="567"/>
      <c r="AO155" s="567"/>
      <c r="AP155" s="567"/>
      <c r="AQ155" s="567"/>
      <c r="AR155" s="567"/>
      <c r="AS155" s="567"/>
      <c r="AT155" s="567"/>
      <c r="AU155" s="567"/>
      <c r="AV155" s="567"/>
      <c r="AW155" s="399"/>
      <c r="AX155" s="399"/>
      <c r="AY155" s="399"/>
    </row>
    <row r="156" spans="2:82" ht="30" x14ac:dyDescent="0.25">
      <c r="B156" s="454" t="s">
        <v>48</v>
      </c>
      <c r="Y156" s="450"/>
      <c r="AF156" s="399"/>
      <c r="AG156" s="399"/>
      <c r="AH156" s="399"/>
      <c r="AI156" s="399"/>
      <c r="AJ156" s="399"/>
      <c r="AK156" s="399"/>
      <c r="AL156" s="399"/>
      <c r="AM156" s="399"/>
      <c r="AN156" s="567"/>
      <c r="AO156" s="567"/>
      <c r="AP156" s="567"/>
      <c r="AQ156" s="567"/>
      <c r="AR156" s="567"/>
      <c r="AS156" s="567"/>
      <c r="AT156" s="567"/>
      <c r="AU156" s="567"/>
      <c r="AV156" s="567"/>
      <c r="AW156" s="399"/>
      <c r="AX156" s="399"/>
      <c r="AY156" s="399"/>
    </row>
    <row r="157" spans="2:82" x14ac:dyDescent="0.25">
      <c r="B157" s="454" t="s">
        <v>49</v>
      </c>
      <c r="Y157" s="450"/>
      <c r="AF157" s="399" t="s">
        <v>122</v>
      </c>
      <c r="AG157" s="399" t="s">
        <v>122</v>
      </c>
      <c r="AH157" s="399" t="s">
        <v>122</v>
      </c>
      <c r="AI157" s="399" t="s">
        <v>122</v>
      </c>
      <c r="AJ157" s="399"/>
      <c r="AK157" s="399"/>
      <c r="AL157" s="399"/>
      <c r="AM157" s="399"/>
      <c r="AN157" s="567"/>
      <c r="AO157" s="567"/>
      <c r="AP157" s="567"/>
      <c r="AQ157" s="567"/>
      <c r="AR157" s="567"/>
      <c r="AS157" s="567"/>
      <c r="AT157" s="567"/>
      <c r="AU157" s="567"/>
      <c r="AV157" s="567"/>
      <c r="AW157" s="399" t="s">
        <v>122</v>
      </c>
    </row>
    <row r="158" spans="2:82" ht="30" x14ac:dyDescent="0.25">
      <c r="B158" s="454" t="s">
        <v>50</v>
      </c>
      <c r="Y158" s="450"/>
      <c r="AF158" s="399" t="s">
        <v>122</v>
      </c>
      <c r="AG158" s="399" t="s">
        <v>122</v>
      </c>
      <c r="AH158" s="399" t="s">
        <v>122</v>
      </c>
      <c r="AI158" s="399" t="s">
        <v>122</v>
      </c>
      <c r="AJ158" s="399"/>
      <c r="AK158" s="399"/>
      <c r="AL158" s="399"/>
      <c r="AM158" s="399"/>
      <c r="AN158" s="567"/>
      <c r="AO158" s="567"/>
      <c r="AP158" s="567"/>
      <c r="AQ158" s="567"/>
      <c r="AR158" s="567"/>
      <c r="AS158" s="567"/>
      <c r="AT158" s="567"/>
      <c r="AU158" s="567"/>
      <c r="AV158" s="567"/>
      <c r="AW158" s="399" t="s">
        <v>122</v>
      </c>
    </row>
    <row r="159" spans="2:82" x14ac:dyDescent="0.25">
      <c r="B159" s="454" t="s">
        <v>54</v>
      </c>
      <c r="Y159" s="450"/>
      <c r="AF159" s="399" t="s">
        <v>122</v>
      </c>
      <c r="AG159" s="399" t="s">
        <v>122</v>
      </c>
      <c r="AH159" s="399" t="s">
        <v>122</v>
      </c>
      <c r="AI159" s="399" t="s">
        <v>122</v>
      </c>
      <c r="AJ159" s="399"/>
      <c r="AK159" s="399"/>
      <c r="AL159" s="399"/>
      <c r="AM159" s="399"/>
      <c r="AN159" s="567"/>
      <c r="AO159" s="567"/>
      <c r="AP159" s="567"/>
      <c r="AQ159" s="567"/>
      <c r="AR159" s="567"/>
      <c r="AS159" s="567"/>
      <c r="AT159" s="567"/>
      <c r="AU159" s="567"/>
      <c r="AV159" s="567"/>
      <c r="AW159" s="399" t="s">
        <v>122</v>
      </c>
    </row>
    <row r="160" spans="2:82" x14ac:dyDescent="0.25">
      <c r="B160" s="454" t="s">
        <v>55</v>
      </c>
      <c r="Y160" s="450"/>
      <c r="AF160" s="399" t="s">
        <v>122</v>
      </c>
      <c r="AG160" s="399" t="s">
        <v>122</v>
      </c>
      <c r="AH160" s="399" t="s">
        <v>122</v>
      </c>
      <c r="AI160" s="399" t="s">
        <v>122</v>
      </c>
      <c r="AJ160" s="399"/>
      <c r="AK160" s="399"/>
      <c r="AL160" s="399"/>
      <c r="AM160" s="399"/>
      <c r="AN160" s="567"/>
      <c r="AO160" s="567"/>
      <c r="AP160" s="567"/>
      <c r="AQ160" s="567"/>
      <c r="AR160" s="567"/>
      <c r="AS160" s="567"/>
      <c r="AT160" s="567"/>
      <c r="AU160" s="567"/>
      <c r="AV160" s="567"/>
      <c r="AW160" s="399" t="s">
        <v>122</v>
      </c>
    </row>
    <row r="161" spans="2:49" x14ac:dyDescent="0.25">
      <c r="B161" s="454" t="s">
        <v>56</v>
      </c>
      <c r="Y161" s="450"/>
      <c r="AF161" s="451" t="s">
        <v>122</v>
      </c>
      <c r="AG161" s="451" t="s">
        <v>122</v>
      </c>
      <c r="AH161" s="451" t="s">
        <v>122</v>
      </c>
      <c r="AI161" s="451" t="s">
        <v>122</v>
      </c>
      <c r="AJ161" s="451"/>
      <c r="AK161" s="451"/>
      <c r="AL161" s="451"/>
      <c r="AM161" s="451"/>
      <c r="AN161" s="568"/>
      <c r="AO161" s="568"/>
      <c r="AP161" s="568"/>
      <c r="AQ161" s="568"/>
      <c r="AR161" s="568"/>
      <c r="AS161" s="568"/>
      <c r="AT161" s="568"/>
      <c r="AU161" s="568"/>
      <c r="AV161" s="568"/>
      <c r="AW161" s="451" t="s">
        <v>122</v>
      </c>
    </row>
    <row r="162" spans="2:49" ht="30" x14ac:dyDescent="0.25">
      <c r="B162" s="453" t="s">
        <v>51</v>
      </c>
      <c r="Y162" s="450"/>
      <c r="AF162" s="450"/>
      <c r="AG162" s="450"/>
      <c r="AH162" s="450"/>
      <c r="AI162" s="450"/>
      <c r="AJ162" s="450"/>
      <c r="AK162" s="450"/>
      <c r="AL162" s="450"/>
      <c r="AM162" s="450"/>
      <c r="AN162" s="569"/>
      <c r="AO162" s="569"/>
      <c r="AP162" s="569"/>
      <c r="AQ162" s="569"/>
      <c r="AR162" s="569"/>
      <c r="AS162" s="569"/>
      <c r="AT162" s="569"/>
      <c r="AU162" s="569"/>
      <c r="AV162" s="569"/>
      <c r="AW162" s="450"/>
    </row>
    <row r="163" spans="2:49" ht="30" x14ac:dyDescent="0.25">
      <c r="B163" s="453" t="s">
        <v>112</v>
      </c>
      <c r="Y163" s="450"/>
      <c r="AF163" s="451"/>
      <c r="AG163" s="451"/>
      <c r="AH163" s="451"/>
      <c r="AI163" s="451"/>
      <c r="AJ163" s="451"/>
      <c r="AK163" s="451"/>
      <c r="AL163" s="451"/>
      <c r="AM163" s="451"/>
      <c r="AN163" s="568"/>
      <c r="AO163" s="568"/>
      <c r="AP163" s="568"/>
      <c r="AQ163" s="568"/>
      <c r="AR163" s="568"/>
      <c r="AS163" s="568"/>
      <c r="AT163" s="568"/>
      <c r="AU163" s="568"/>
      <c r="AV163" s="568"/>
      <c r="AW163" s="450"/>
    </row>
    <row r="164" spans="2:49" x14ac:dyDescent="0.25">
      <c r="B164" s="453"/>
      <c r="Y164" s="450"/>
      <c r="AJ164" s="399"/>
      <c r="AK164" s="399"/>
      <c r="AL164" s="399"/>
      <c r="AM164" s="399"/>
      <c r="AN164" s="567"/>
      <c r="AO164" s="567"/>
      <c r="AP164" s="567"/>
      <c r="AQ164" s="567"/>
      <c r="AR164" s="567"/>
      <c r="AS164" s="567"/>
      <c r="AT164" s="567"/>
      <c r="AU164" s="567"/>
      <c r="AV164" s="567"/>
      <c r="AW164" s="450"/>
    </row>
    <row r="165" spans="2:49" x14ac:dyDescent="0.25">
      <c r="B165" s="455" t="s">
        <v>21</v>
      </c>
      <c r="Y165" s="450"/>
      <c r="AJ165" s="399"/>
      <c r="AK165" s="399"/>
      <c r="AL165" s="399"/>
      <c r="AM165" s="399"/>
      <c r="AN165" s="567"/>
      <c r="AO165" s="567"/>
      <c r="AP165" s="567"/>
      <c r="AQ165" s="567"/>
      <c r="AR165" s="567"/>
      <c r="AS165" s="567"/>
      <c r="AT165" s="567"/>
      <c r="AU165" s="567"/>
      <c r="AV165" s="567"/>
      <c r="AW165" s="450"/>
    </row>
    <row r="166" spans="2:49" ht="30" x14ac:dyDescent="0.25">
      <c r="B166" s="453" t="s">
        <v>52</v>
      </c>
      <c r="Y166" s="450"/>
      <c r="AJ166" s="399"/>
      <c r="AK166" s="399"/>
      <c r="AL166" s="399"/>
      <c r="AM166" s="399"/>
      <c r="AN166" s="567"/>
      <c r="AO166" s="567"/>
      <c r="AP166" s="567"/>
      <c r="AQ166" s="567"/>
      <c r="AR166" s="567"/>
      <c r="AS166" s="567"/>
      <c r="AT166" s="567"/>
      <c r="AU166" s="567"/>
      <c r="AV166" s="567"/>
      <c r="AW166" s="450"/>
    </row>
    <row r="167" spans="2:49" x14ac:dyDescent="0.25">
      <c r="B167" s="453" t="s">
        <v>53</v>
      </c>
      <c r="Y167" s="450"/>
      <c r="AJ167" s="399"/>
      <c r="AK167" s="399"/>
      <c r="AL167" s="399"/>
      <c r="AM167" s="399"/>
      <c r="AN167" s="567"/>
      <c r="AO167" s="567"/>
      <c r="AP167" s="567"/>
      <c r="AQ167" s="567"/>
      <c r="AR167" s="567"/>
      <c r="AS167" s="567"/>
      <c r="AT167" s="567"/>
      <c r="AU167" s="567"/>
      <c r="AV167" s="567"/>
      <c r="AW167" s="450"/>
    </row>
    <row r="168" spans="2:49" x14ac:dyDescent="0.25">
      <c r="Y168" s="450"/>
      <c r="AJ168" s="451"/>
      <c r="AK168" s="451"/>
      <c r="AL168" s="451"/>
      <c r="AM168" s="451"/>
      <c r="AN168" s="568"/>
      <c r="AO168" s="568"/>
      <c r="AP168" s="568"/>
      <c r="AQ168" s="568"/>
      <c r="AR168" s="568"/>
      <c r="AS168" s="568"/>
      <c r="AT168" s="568"/>
      <c r="AU168" s="568"/>
      <c r="AV168" s="568"/>
      <c r="AW168" s="450"/>
    </row>
    <row r="170" spans="2:49" x14ac:dyDescent="0.25">
      <c r="C170" s="124"/>
      <c r="D170" s="124"/>
      <c r="E170" s="124"/>
      <c r="F170" s="124"/>
      <c r="G170" s="124"/>
      <c r="L170" s="449"/>
      <c r="P170" s="1"/>
      <c r="Q170" s="1"/>
      <c r="R170" s="1"/>
    </row>
    <row r="171" spans="2:49" x14ac:dyDescent="0.25">
      <c r="C171" s="124"/>
      <c r="D171" s="124"/>
      <c r="E171" s="124"/>
      <c r="F171" s="124"/>
      <c r="G171" s="124"/>
      <c r="H171" s="124"/>
      <c r="L171" s="450"/>
      <c r="P171" s="1"/>
      <c r="Q171" s="1"/>
      <c r="R171" s="1"/>
    </row>
    <row r="172" spans="2:49" x14ac:dyDescent="0.25">
      <c r="C172" s="124"/>
      <c r="D172" s="124"/>
      <c r="E172" s="124"/>
      <c r="F172" s="124"/>
      <c r="G172" s="124"/>
      <c r="H172" s="124"/>
      <c r="L172" s="450"/>
      <c r="P172" s="1"/>
      <c r="Q172" s="1"/>
      <c r="R172" s="1"/>
    </row>
    <row r="173" spans="2:49" x14ac:dyDescent="0.25">
      <c r="C173" s="124"/>
      <c r="D173" s="124"/>
      <c r="E173" s="124"/>
      <c r="F173" s="124"/>
      <c r="G173" s="124"/>
      <c r="H173" s="124"/>
      <c r="L173" s="450"/>
      <c r="P173" s="1"/>
      <c r="Q173" s="1"/>
      <c r="R173" s="1"/>
    </row>
    <row r="174" spans="2:49" x14ac:dyDescent="0.25">
      <c r="C174" s="124"/>
      <c r="D174" s="124"/>
      <c r="E174" s="124"/>
      <c r="F174" s="124"/>
      <c r="G174" s="124"/>
      <c r="H174" s="124"/>
      <c r="L174" s="450"/>
      <c r="P174" s="1"/>
      <c r="Q174" s="1"/>
      <c r="R174" s="1"/>
    </row>
    <row r="175" spans="2:49" x14ac:dyDescent="0.25">
      <c r="C175" s="124"/>
      <c r="D175" s="124"/>
      <c r="E175" s="124"/>
      <c r="F175" s="124"/>
      <c r="G175" s="124"/>
      <c r="H175" s="124"/>
      <c r="L175" s="450"/>
      <c r="P175" s="1"/>
      <c r="Q175" s="1"/>
      <c r="R175" s="1"/>
    </row>
    <row r="176" spans="2:49" x14ac:dyDescent="0.25">
      <c r="C176" s="124"/>
      <c r="D176" s="124"/>
      <c r="E176" s="124"/>
      <c r="F176" s="124"/>
      <c r="G176" s="124"/>
      <c r="H176" s="124"/>
      <c r="L176" s="449"/>
      <c r="P176" s="1"/>
      <c r="Q176" s="1"/>
      <c r="R176" s="1"/>
    </row>
    <row r="177" spans="2:18" x14ac:dyDescent="0.25">
      <c r="C177" s="124"/>
      <c r="D177" s="124"/>
      <c r="E177" s="124"/>
      <c r="F177" s="124"/>
      <c r="G177" s="124"/>
      <c r="H177" s="124"/>
      <c r="L177" s="450"/>
      <c r="P177" s="1"/>
      <c r="Q177" s="1"/>
      <c r="R177" s="1"/>
    </row>
    <row r="178" spans="2:18" x14ac:dyDescent="0.25">
      <c r="C178" s="124"/>
      <c r="D178" s="124"/>
      <c r="E178" s="124"/>
      <c r="F178" s="124"/>
      <c r="G178" s="124"/>
      <c r="H178" s="124"/>
      <c r="L178" s="450"/>
      <c r="P178" s="1"/>
      <c r="Q178" s="1"/>
      <c r="R178" s="1"/>
    </row>
    <row r="179" spans="2:18" x14ac:dyDescent="0.25">
      <c r="C179" s="124"/>
      <c r="D179" s="124"/>
      <c r="E179" s="124"/>
      <c r="F179" s="124"/>
      <c r="G179" s="124"/>
      <c r="H179" s="124"/>
      <c r="L179" s="449"/>
      <c r="P179" s="1"/>
      <c r="Q179" s="1"/>
      <c r="R179" s="1"/>
    </row>
    <row r="180" spans="2:18" x14ac:dyDescent="0.25">
      <c r="C180" s="124"/>
      <c r="D180" s="124"/>
      <c r="E180" s="124"/>
      <c r="F180" s="124"/>
      <c r="G180" s="124"/>
      <c r="H180" s="124"/>
      <c r="L180" s="450"/>
      <c r="P180" s="1"/>
      <c r="Q180" s="1"/>
      <c r="R180" s="1"/>
    </row>
    <row r="181" spans="2:18" x14ac:dyDescent="0.25">
      <c r="C181" s="124"/>
      <c r="D181" s="124"/>
      <c r="E181" s="124"/>
      <c r="F181" s="124"/>
      <c r="G181" s="124"/>
      <c r="H181" s="124"/>
      <c r="L181" s="450"/>
      <c r="P181" s="1"/>
      <c r="Q181" s="1"/>
      <c r="R181" s="1"/>
    </row>
    <row r="182" spans="2:18" x14ac:dyDescent="0.25">
      <c r="C182" s="124"/>
      <c r="D182" s="124"/>
      <c r="E182" s="124"/>
      <c r="F182" s="124"/>
      <c r="G182" s="124"/>
      <c r="H182" s="124"/>
      <c r="L182" s="450"/>
      <c r="P182" s="1"/>
      <c r="Q182" s="1"/>
      <c r="R182" s="1"/>
    </row>
    <row r="183" spans="2:18" x14ac:dyDescent="0.25">
      <c r="C183" s="124"/>
      <c r="D183" s="124"/>
      <c r="E183" s="124"/>
      <c r="F183" s="124"/>
      <c r="G183" s="124"/>
      <c r="H183" s="124"/>
      <c r="L183" s="450"/>
      <c r="P183" s="1"/>
      <c r="Q183" s="1"/>
      <c r="R183" s="1"/>
    </row>
    <row r="184" spans="2:18" x14ac:dyDescent="0.25">
      <c r="C184" s="124"/>
      <c r="D184" s="124"/>
      <c r="E184" s="124"/>
      <c r="F184" s="124"/>
      <c r="G184" s="124"/>
      <c r="L184" s="450"/>
      <c r="P184" s="1"/>
      <c r="Q184" s="1"/>
      <c r="R184" s="1"/>
    </row>
    <row r="185" spans="2:18" x14ac:dyDescent="0.25">
      <c r="C185" s="124"/>
      <c r="D185" s="124"/>
      <c r="E185" s="124"/>
      <c r="F185" s="124"/>
      <c r="G185" s="124"/>
      <c r="L185" s="449"/>
      <c r="P185" s="1"/>
      <c r="Q185" s="1"/>
      <c r="R185" s="1"/>
    </row>
    <row r="186" spans="2:18" x14ac:dyDescent="0.25">
      <c r="C186" s="124"/>
      <c r="D186" s="124"/>
      <c r="E186" s="124"/>
      <c r="F186" s="124"/>
      <c r="G186" s="124"/>
      <c r="L186" s="450"/>
      <c r="P186" s="1"/>
      <c r="Q186" s="1"/>
      <c r="R186" s="1"/>
    </row>
    <row r="187" spans="2:18" x14ac:dyDescent="0.25">
      <c r="B187" s="125"/>
      <c r="C187" s="124"/>
      <c r="D187" s="124"/>
      <c r="E187" s="124"/>
      <c r="F187" s="124"/>
      <c r="G187" s="124"/>
      <c r="H187" s="124"/>
      <c r="L187" s="449"/>
      <c r="P187" s="1"/>
      <c r="Q187" s="1"/>
      <c r="R187" s="1"/>
    </row>
    <row r="188" spans="2:18" x14ac:dyDescent="0.25">
      <c r="L188" s="450"/>
      <c r="P188" s="1"/>
      <c r="Q188" s="1"/>
      <c r="R188" s="1"/>
    </row>
    <row r="189" spans="2:18" x14ac:dyDescent="0.25">
      <c r="L189" s="450"/>
      <c r="P189" s="1"/>
      <c r="Q189" s="1"/>
      <c r="R189" s="1"/>
    </row>
    <row r="190" spans="2:18" x14ac:dyDescent="0.25">
      <c r="L190" s="450"/>
      <c r="P190" s="1"/>
      <c r="Q190" s="1"/>
      <c r="R190" s="1"/>
    </row>
    <row r="191" spans="2:18" x14ac:dyDescent="0.25">
      <c r="L191" s="450"/>
      <c r="P191" s="1"/>
      <c r="Q191" s="1"/>
      <c r="R191" s="1"/>
    </row>
    <row r="192" spans="2:18" x14ac:dyDescent="0.25">
      <c r="L192" s="449"/>
      <c r="P192" s="1"/>
      <c r="Q192" s="1"/>
      <c r="R192" s="1"/>
    </row>
    <row r="193" spans="16:18" x14ac:dyDescent="0.25">
      <c r="P193" s="1"/>
      <c r="Q193" s="1"/>
      <c r="R193" s="1"/>
    </row>
  </sheetData>
  <mergeCells count="10">
    <mergeCell ref="BS8:CD8"/>
    <mergeCell ref="B1:BJ1"/>
    <mergeCell ref="C2:I2"/>
    <mergeCell ref="C3:I3"/>
    <mergeCell ref="C5:I5"/>
    <mergeCell ref="AW8:BF8"/>
    <mergeCell ref="M8:X8"/>
    <mergeCell ref="C8:L8"/>
    <mergeCell ref="Y8:AF8"/>
    <mergeCell ref="BG8:BR8"/>
  </mergeCells>
  <pageMargins left="0.45" right="0.45" top="0.5" bottom="0.5" header="0.3" footer="0.3"/>
  <pageSetup scale="24" fitToHeight="0" orientation="landscape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April</vt:lpstr>
      <vt:lpstr>April!Print_Area</vt:lpstr>
      <vt:lpstr>Glossary!Print_Area</vt:lpstr>
      <vt:lpstr>April!Print_Titles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2023-05-16T14:02:44Z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