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Corrected Past Reports/"/>
    </mc:Choice>
  </mc:AlternateContent>
  <xr:revisionPtr revIDLastSave="0" documentId="8_{81C3AE0E-1024-4821-A286-96E96C59FCE4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Feb" sheetId="36" r:id="rId2"/>
  </sheets>
  <definedNames>
    <definedName name="_xlnm.Print_Area" localSheetId="1">Feb!$A$1:$BW$142</definedName>
    <definedName name="_xlnm.Print_Area" localSheetId="0">Glossary!$A$1:$C$38</definedName>
    <definedName name="_xlnm.Print_Titles" localSheetId="1">Feb!$1:$8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7" i="36" l="1"/>
  <c r="AQ147" i="36"/>
  <c r="AR141" i="36"/>
  <c r="AQ141" i="36"/>
  <c r="AP141" i="36"/>
  <c r="AO141" i="36"/>
  <c r="AN141" i="36"/>
  <c r="AQ134" i="36"/>
  <c r="AO127" i="36"/>
  <c r="AN127" i="36"/>
  <c r="AW123" i="36"/>
  <c r="AT120" i="36"/>
  <c r="AX119" i="36"/>
  <c r="AW119" i="36"/>
  <c r="AV119" i="36"/>
  <c r="AU119" i="36"/>
  <c r="AT119" i="36"/>
  <c r="AS119" i="36"/>
  <c r="AR119" i="36"/>
  <c r="AQ119" i="36"/>
  <c r="AP119" i="36"/>
  <c r="AO119" i="36"/>
  <c r="AN119" i="36"/>
  <c r="AX118" i="36"/>
  <c r="AW118" i="36"/>
  <c r="AV118" i="36"/>
  <c r="AU118" i="36"/>
  <c r="AT118" i="36"/>
  <c r="AS118" i="36"/>
  <c r="AR118" i="36"/>
  <c r="AQ118" i="36"/>
  <c r="AP118" i="36"/>
  <c r="AO118" i="36"/>
  <c r="AN118" i="36"/>
  <c r="AX117" i="36"/>
  <c r="AW117" i="36"/>
  <c r="AV117" i="36"/>
  <c r="AU117" i="36"/>
  <c r="AT117" i="36"/>
  <c r="AS117" i="36"/>
  <c r="AR117" i="36"/>
  <c r="AQ117" i="36"/>
  <c r="AP117" i="36"/>
  <c r="AO117" i="36"/>
  <c r="AN117" i="36"/>
  <c r="AX116" i="36"/>
  <c r="AW116" i="36"/>
  <c r="AV116" i="36"/>
  <c r="AU116" i="36"/>
  <c r="AT116" i="36"/>
  <c r="AS116" i="36"/>
  <c r="AR116" i="36"/>
  <c r="AQ116" i="36"/>
  <c r="AP116" i="36"/>
  <c r="AO116" i="36"/>
  <c r="AN116" i="36"/>
  <c r="AX115" i="36"/>
  <c r="AX120" i="36" s="1"/>
  <c r="AW115" i="36"/>
  <c r="AW120" i="36" s="1"/>
  <c r="AV115" i="36"/>
  <c r="AV120" i="36" s="1"/>
  <c r="AU115" i="36"/>
  <c r="AU120" i="36" s="1"/>
  <c r="AT115" i="36"/>
  <c r="AS115" i="36"/>
  <c r="AS120" i="36" s="1"/>
  <c r="AR115" i="36"/>
  <c r="AR120" i="36" s="1"/>
  <c r="AQ115" i="36"/>
  <c r="AQ120" i="36" s="1"/>
  <c r="AP115" i="36"/>
  <c r="AP120" i="36" s="1"/>
  <c r="AO115" i="36"/>
  <c r="AO120" i="36" s="1"/>
  <c r="AN115" i="36"/>
  <c r="AN120" i="36" s="1"/>
  <c r="AN113" i="36"/>
  <c r="AN106" i="36"/>
  <c r="AN85" i="36"/>
  <c r="AN78" i="36"/>
  <c r="AX71" i="36"/>
  <c r="AW71" i="36"/>
  <c r="AV71" i="36"/>
  <c r="AU71" i="36"/>
  <c r="AT71" i="36"/>
  <c r="AS71" i="36"/>
  <c r="AR71" i="36"/>
  <c r="AP71" i="36"/>
  <c r="AO71" i="36"/>
  <c r="AX70" i="36"/>
  <c r="AW70" i="36"/>
  <c r="AV70" i="36"/>
  <c r="AU70" i="36"/>
  <c r="AT70" i="36"/>
  <c r="AS70" i="36"/>
  <c r="AR70" i="36"/>
  <c r="AQ70" i="36"/>
  <c r="AP70" i="36"/>
  <c r="AO70" i="36"/>
  <c r="AN70" i="36"/>
  <c r="AX69" i="36"/>
  <c r="AW69" i="36"/>
  <c r="AV69" i="36"/>
  <c r="AU69" i="36"/>
  <c r="AT69" i="36"/>
  <c r="AS69" i="36"/>
  <c r="AR69" i="36"/>
  <c r="AQ69" i="36"/>
  <c r="AP69" i="36"/>
  <c r="AO69" i="36"/>
  <c r="AN69" i="36"/>
  <c r="AX68" i="36"/>
  <c r="AW68" i="36"/>
  <c r="AV68" i="36"/>
  <c r="AU68" i="36"/>
  <c r="AT68" i="36"/>
  <c r="AS68" i="36"/>
  <c r="AR68" i="36"/>
  <c r="AQ68" i="36"/>
  <c r="AP68" i="36"/>
  <c r="AO68" i="36"/>
  <c r="AN68" i="36"/>
  <c r="AX67" i="36"/>
  <c r="AW67" i="36"/>
  <c r="AV67" i="36"/>
  <c r="AU67" i="36"/>
  <c r="AT67" i="36"/>
  <c r="AS67" i="36"/>
  <c r="AR67" i="36"/>
  <c r="AQ67" i="36"/>
  <c r="AP67" i="36"/>
  <c r="AO67" i="36"/>
  <c r="AN67" i="36"/>
  <c r="AX66" i="36"/>
  <c r="AW66" i="36"/>
  <c r="AV66" i="36"/>
  <c r="AU66" i="36"/>
  <c r="AT66" i="36"/>
  <c r="AS66" i="36"/>
  <c r="AR66" i="36"/>
  <c r="AQ66" i="36"/>
  <c r="AP66" i="36"/>
  <c r="AO66" i="36"/>
  <c r="AN66" i="36"/>
  <c r="AR64" i="36"/>
  <c r="AQ64" i="36"/>
  <c r="AQ71" i="36" s="1"/>
  <c r="AN64" i="36"/>
  <c r="AN71" i="36" s="1"/>
  <c r="AR57" i="36"/>
  <c r="AQ57" i="36"/>
  <c r="AN57" i="36"/>
  <c r="AR50" i="36"/>
  <c r="AQ50" i="36"/>
  <c r="AN50" i="36"/>
  <c r="AR43" i="36"/>
  <c r="AQ43" i="36"/>
  <c r="AN43" i="36"/>
  <c r="AR36" i="36"/>
  <c r="AQ36" i="36"/>
  <c r="AN36" i="36"/>
  <c r="AR29" i="36"/>
  <c r="AQ29" i="36"/>
  <c r="AP29" i="36"/>
  <c r="AN29" i="36"/>
  <c r="CP17" i="36" l="1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6" i="36"/>
  <c r="CP127" i="36"/>
  <c r="CP130" i="36"/>
  <c r="CP134" i="36" s="1"/>
  <c r="CP131" i="36"/>
  <c r="CP132" i="36"/>
  <c r="CP133" i="36"/>
  <c r="CP136" i="36"/>
  <c r="CP137" i="36"/>
  <c r="CP138" i="36"/>
  <c r="CP139" i="36"/>
  <c r="CP140" i="36"/>
  <c r="CP143" i="36"/>
  <c r="CP144" i="36"/>
  <c r="CP145" i="36"/>
  <c r="CP146" i="36"/>
  <c r="CP147" i="36"/>
  <c r="CP36" i="36" l="1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CP119" i="36"/>
  <c r="CP118" i="36"/>
  <c r="CP117" i="36"/>
  <c r="CP116" i="36"/>
  <c r="CP115" i="36" l="1"/>
  <c r="CP120" i="36" s="1"/>
  <c r="CP70" i="36"/>
  <c r="CP69" i="36"/>
  <c r="CP68" i="36"/>
  <c r="CP67" i="36"/>
  <c r="CP66" i="36"/>
  <c r="CP71" i="36" l="1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7" i="36" s="1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CO141" i="36" l="1"/>
  <c r="CO15" i="36"/>
  <c r="CO64" i="36"/>
  <c r="CO50" i="36"/>
  <c r="CO78" i="36"/>
  <c r="CO29" i="36"/>
  <c r="CO113" i="36"/>
  <c r="CO134" i="36"/>
  <c r="CO147" i="36"/>
  <c r="CO127" i="36"/>
  <c r="CO106" i="36"/>
  <c r="CO85" i="36"/>
  <c r="CO99" i="36"/>
  <c r="CO22" i="36"/>
  <c r="CO43" i="36"/>
  <c r="CO36" i="36"/>
  <c r="CO71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CM119" i="36"/>
  <c r="CM118" i="36"/>
  <c r="CM117" i="36"/>
  <c r="CM116" i="36"/>
  <c r="CM115" i="36" l="1"/>
  <c r="CM120" i="36" s="1"/>
  <c r="CM70" i="36"/>
  <c r="CM69" i="36"/>
  <c r="CM68" i="36"/>
  <c r="CM67" i="36"/>
  <c r="CM66" i="36"/>
  <c r="CM71" i="36" s="1"/>
  <c r="CL123" i="36" l="1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CL70" i="36"/>
  <c r="CL69" i="36"/>
  <c r="CL68" i="36"/>
  <c r="CL67" i="36"/>
  <c r="CL66" i="36"/>
  <c r="CL71" i="36" l="1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CK64" i="36" l="1"/>
  <c r="CK141" i="36"/>
  <c r="CK106" i="36"/>
  <c r="CK15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CK66" i="36" l="1"/>
  <c r="CK67" i="36"/>
  <c r="CK68" i="36"/>
  <c r="CK69" i="36"/>
  <c r="CK70" i="36"/>
  <c r="CK71" i="36" l="1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CJ70" i="36" l="1"/>
  <c r="CJ69" i="36"/>
  <c r="CJ68" i="36"/>
  <c r="CJ67" i="36"/>
  <c r="CJ66" i="36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CI70" i="36"/>
  <c r="CI69" i="36"/>
  <c r="CI68" i="36"/>
  <c r="CI67" i="36"/>
  <c r="CI66" i="36"/>
  <c r="CI106" i="36" l="1"/>
  <c r="CF147" i="36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CH67" i="36" l="1"/>
  <c r="CH68" i="36"/>
  <c r="CH69" i="36"/>
  <c r="CH70" i="36"/>
  <c r="CH66" i="36"/>
  <c r="CH18" i="36"/>
  <c r="CH19" i="36"/>
  <c r="CH20" i="36"/>
  <c r="CH21" i="36"/>
  <c r="CH17" i="36"/>
  <c r="CH71" i="36" l="1"/>
  <c r="CH22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<sst xmlns="http://schemas.openxmlformats.org/spreadsheetml/2006/main" count="733" uniqueCount="125">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</sst>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38" fontId="4" fillId="0" borderId="40" xfId="0" applyNumberFormat="1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5" borderId="66" xfId="0" applyNumberFormat="1" applyFont="1" applyFill="1" applyBorder="1" applyAlignment="1">
      <alignment horizontal="right"/>
    </xf>
    <xf numFmtId="38" fontId="4" fillId="5" borderId="41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7" fillId="5" borderId="41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38" fontId="4" fillId="5" borderId="42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4" fillId="0" borderId="44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6" fontId="4" fillId="0" borderId="44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right"/>
    </xf>
    <xf numFmtId="6" fontId="4" fillId="0" borderId="42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4" fillId="3" borderId="45" xfId="0" applyNumberFormat="1" applyFont="1" applyFill="1" applyBorder="1"/>
    <xf numFmtId="6" fontId="7" fillId="3" borderId="29" xfId="0" applyNumberFormat="1" applyFont="1" applyFill="1" applyBorder="1"/>
    <xf numFmtId="6" fontId="7" fillId="3" borderId="45" xfId="0" applyNumberFormat="1" applyFont="1" applyFill="1" applyBorder="1"/>
    <xf numFmtId="6" fontId="4" fillId="0" borderId="0" xfId="0" applyNumberFormat="1" applyFont="1" applyAlignment="1">
      <alignment horizontal="right"/>
    </xf>
    <xf numFmtId="6" fontId="4" fillId="0" borderId="46" xfId="0" applyNumberFormat="1" applyFont="1" applyBorder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7" fontId="4" fillId="0" borderId="29" xfId="0" applyNumberFormat="1" applyFont="1" applyBorder="1" applyAlignment="1">
      <alignment horizontal="center"/>
    </xf>
    <xf numFmtId="167" fontId="4" fillId="0" borderId="56" xfId="0" applyNumberFormat="1" applyFont="1" applyBorder="1" applyAlignment="1">
      <alignment horizontal="center"/>
    </xf>
    <xf numFmtId="167" fontId="4" fillId="0" borderId="67" xfId="0" applyNumberFormat="1" applyFont="1" applyBorder="1" applyAlignment="1">
      <alignment horizontal="center"/>
    </xf>
    <xf numFmtId="167" fontId="4" fillId="0" borderId="54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69" t="s">
        <v>81</v>
      </c>
      <c r="B1" s="570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71" t="s">
        <v>77</v>
      </c>
      <c r="B7" s="572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71" t="s">
        <v>66</v>
      </c>
      <c r="B16" s="572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71"/>
      <c r="B40" s="572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2"/>
  <sheetViews>
    <sheetView tabSelected="1" zoomScale="70" zoomScaleNormal="70" workbookViewId="0">
      <pane xSplit="2" ySplit="8" topLeftCell="AM9" activePane="bottomRight" state="frozen"/>
      <selection pane="topRight" activeCell="C1" sqref="C1"/>
      <selection pane="bottomLeft" activeCell="A9" sqref="A9"/>
      <selection pane="bottomRight" activeCell="C6" sqref="C6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2.140625" style="12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60" width="20.42578125" style="121" customWidth="1"/>
    <col min="61" max="61" width="14.85546875" style="1" bestFit="1" customWidth="1"/>
    <col min="62" max="81" width="14" style="1" customWidth="1"/>
    <col min="82" max="82" width="13.140625" style="1" customWidth="1"/>
    <col min="83" max="83" width="15.42578125" style="1" customWidth="1"/>
    <col min="84" max="84" width="13" style="1" customWidth="1"/>
    <col min="85" max="85" width="14" style="1" customWidth="1"/>
    <col min="86" max="86" width="14.28515625" style="1" bestFit="1" customWidth="1"/>
    <col min="87" max="87" width="13.5703125" style="1" bestFit="1" customWidth="1"/>
    <col min="88" max="88" width="13.42578125" style="1" bestFit="1" customWidth="1"/>
    <col min="89" max="89" width="13.85546875" style="1" bestFit="1" customWidth="1"/>
    <col min="90" max="90" width="14.85546875" style="1" bestFit="1" customWidth="1"/>
    <col min="91" max="91" width="14.28515625" style="1" bestFit="1" customWidth="1"/>
    <col min="92" max="93" width="14.85546875" style="1" bestFit="1" customWidth="1"/>
    <col min="94" max="94" width="14.5703125" style="1" customWidth="1"/>
    <col min="95" max="16384" width="9.28515625" style="1"/>
  </cols>
  <sheetData>
    <row r="1" spans="1:94" ht="15.75" thickBot="1" x14ac:dyDescent="0.3">
      <c r="B1" s="576" t="s">
        <v>15</v>
      </c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577"/>
      <c r="AV1" s="577"/>
      <c r="AW1" s="577"/>
      <c r="AX1" s="577"/>
      <c r="AY1" s="577"/>
      <c r="AZ1" s="577"/>
      <c r="BA1" s="577"/>
      <c r="BB1" s="577"/>
      <c r="BC1" s="577"/>
      <c r="BD1" s="577"/>
      <c r="BE1" s="577"/>
      <c r="BF1" s="577"/>
      <c r="BG1" s="577"/>
      <c r="BH1" s="577"/>
      <c r="BI1" s="577"/>
      <c r="BJ1" s="577"/>
      <c r="BK1" s="577"/>
      <c r="BL1" s="577"/>
      <c r="BM1" s="577"/>
      <c r="BN1" s="577"/>
      <c r="BO1" s="577"/>
      <c r="BP1" s="577"/>
      <c r="BQ1" s="577"/>
      <c r="BR1" s="577"/>
      <c r="BS1" s="577"/>
      <c r="BT1" s="577"/>
      <c r="BU1" s="577"/>
      <c r="BV1" s="577"/>
    </row>
    <row r="2" spans="1:94" ht="27.6" customHeight="1" thickTop="1" thickBot="1" x14ac:dyDescent="0.3">
      <c r="B2" s="3" t="s">
        <v>0</v>
      </c>
      <c r="C2" s="578"/>
      <c r="D2" s="579"/>
      <c r="E2" s="579"/>
      <c r="F2" s="579"/>
      <c r="G2" s="579"/>
      <c r="H2" s="579"/>
      <c r="I2" s="579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"/>
      <c r="BJ2" s="6"/>
    </row>
    <row r="3" spans="1:94" ht="27.6" customHeight="1" thickTop="1" thickBot="1" x14ac:dyDescent="0.3">
      <c r="B3" s="3" t="s">
        <v>57</v>
      </c>
      <c r="C3" s="580"/>
      <c r="D3" s="581"/>
      <c r="E3" s="581"/>
      <c r="F3" s="581"/>
      <c r="G3" s="581"/>
      <c r="H3" s="581"/>
      <c r="I3" s="581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7"/>
      <c r="BJ3" s="8"/>
    </row>
    <row r="4" spans="1:94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7"/>
      <c r="BJ4" s="8"/>
    </row>
    <row r="5" spans="1:94" ht="27.6" customHeight="1" thickTop="1" thickBot="1" x14ac:dyDescent="0.3">
      <c r="B5" s="3" t="s">
        <v>43</v>
      </c>
      <c r="C5" s="582" t="s">
        <v>124</v>
      </c>
      <c r="D5" s="583"/>
      <c r="E5" s="583"/>
      <c r="F5" s="583"/>
      <c r="G5" s="583"/>
      <c r="H5" s="583"/>
      <c r="I5" s="583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7"/>
      <c r="BJ5" s="9"/>
    </row>
    <row r="6" spans="1:94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7"/>
      <c r="BJ6" s="9"/>
    </row>
    <row r="7" spans="1:94" s="2" customFormat="1" ht="15.75" thickBot="1" x14ac:dyDescent="0.3">
      <c r="B7" s="11"/>
      <c r="C7" s="584">
        <v>2019</v>
      </c>
      <c r="D7" s="585"/>
      <c r="E7" s="585"/>
      <c r="F7" s="585"/>
      <c r="G7" s="585"/>
      <c r="H7" s="585"/>
      <c r="I7" s="585"/>
      <c r="J7" s="585"/>
      <c r="K7" s="585"/>
      <c r="L7" s="586"/>
      <c r="M7" s="573">
        <v>2020</v>
      </c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5"/>
      <c r="Y7" s="584">
        <v>2021</v>
      </c>
      <c r="Z7" s="585"/>
      <c r="AA7" s="585"/>
      <c r="AB7" s="585"/>
      <c r="AC7" s="585"/>
      <c r="AD7" s="585"/>
      <c r="AE7" s="585"/>
      <c r="AF7" s="585"/>
      <c r="AG7" s="421"/>
      <c r="AH7" s="422"/>
      <c r="AI7" s="453"/>
      <c r="AJ7" s="518"/>
      <c r="AK7" s="562">
        <v>2022</v>
      </c>
      <c r="AL7" s="563"/>
      <c r="AM7" s="563"/>
      <c r="AN7" s="564"/>
      <c r="AO7" s="564"/>
      <c r="AP7" s="564"/>
      <c r="AQ7" s="564"/>
      <c r="AR7" s="564"/>
      <c r="AS7" s="564"/>
      <c r="AT7" s="564"/>
      <c r="AU7" s="564"/>
      <c r="AV7" s="564"/>
      <c r="AW7" s="564">
        <v>2023</v>
      </c>
      <c r="AX7" s="564"/>
      <c r="AY7" s="564"/>
      <c r="AZ7" s="564"/>
      <c r="BA7" s="564"/>
      <c r="BB7" s="564"/>
      <c r="BC7" s="564"/>
      <c r="BD7" s="564"/>
      <c r="BE7" s="564"/>
      <c r="BF7" s="564"/>
      <c r="BG7" s="564"/>
      <c r="BH7" s="564"/>
      <c r="BI7" s="584" t="s">
        <v>115</v>
      </c>
      <c r="BJ7" s="585"/>
      <c r="BK7" s="585"/>
      <c r="BL7" s="585"/>
      <c r="BM7" s="585"/>
      <c r="BN7" s="585"/>
      <c r="BO7" s="585"/>
      <c r="BP7" s="585"/>
      <c r="BQ7" s="585"/>
      <c r="BR7" s="586"/>
      <c r="BS7" s="573" t="s">
        <v>114</v>
      </c>
      <c r="BT7" s="574"/>
      <c r="BU7" s="574"/>
      <c r="BV7" s="574"/>
      <c r="BW7" s="574"/>
      <c r="BX7" s="574"/>
      <c r="BY7" s="574"/>
      <c r="BZ7" s="574"/>
      <c r="CA7" s="574"/>
      <c r="CB7" s="574"/>
      <c r="CC7" s="574"/>
      <c r="CD7" s="575"/>
      <c r="CE7" s="573" t="s">
        <v>123</v>
      </c>
      <c r="CF7" s="574"/>
      <c r="CG7" s="574"/>
      <c r="CH7" s="574"/>
      <c r="CI7" s="574"/>
      <c r="CJ7" s="574"/>
      <c r="CK7" s="574"/>
      <c r="CL7" s="574"/>
      <c r="CM7" s="574"/>
      <c r="CN7" s="574"/>
      <c r="CO7" s="574"/>
      <c r="CP7" s="575"/>
    </row>
    <row r="8" spans="1:94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5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65" t="s">
        <v>5</v>
      </c>
      <c r="BI8" s="262" t="s">
        <v>8</v>
      </c>
      <c r="BJ8" s="263" t="s">
        <v>9</v>
      </c>
      <c r="BK8" s="263" t="s">
        <v>13</v>
      </c>
      <c r="BL8" s="263" t="s">
        <v>113</v>
      </c>
      <c r="BM8" s="263" t="s">
        <v>11</v>
      </c>
      <c r="BN8" s="263" t="s">
        <v>2</v>
      </c>
      <c r="BO8" s="263" t="s">
        <v>12</v>
      </c>
      <c r="BP8" s="263" t="s">
        <v>3</v>
      </c>
      <c r="BQ8" s="263" t="s">
        <v>4</v>
      </c>
      <c r="BR8" s="266" t="s">
        <v>5</v>
      </c>
      <c r="BS8" s="362" t="s">
        <v>6</v>
      </c>
      <c r="BT8" s="263" t="s">
        <v>7</v>
      </c>
      <c r="BU8" s="263" t="s">
        <v>8</v>
      </c>
      <c r="BV8" s="263" t="s">
        <v>9</v>
      </c>
      <c r="BW8" s="263" t="s">
        <v>13</v>
      </c>
      <c r="BX8" s="263" t="s">
        <v>10</v>
      </c>
      <c r="BY8" s="263" t="s">
        <v>11</v>
      </c>
      <c r="BZ8" s="266" t="s">
        <v>2</v>
      </c>
      <c r="CA8" s="392" t="s">
        <v>116</v>
      </c>
      <c r="CB8" s="392" t="s">
        <v>3</v>
      </c>
      <c r="CC8" s="392" t="s">
        <v>4</v>
      </c>
      <c r="CD8" s="441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</row>
    <row r="9" spans="1:94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6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104"/>
      <c r="BJ9" s="15"/>
      <c r="BK9" s="16"/>
      <c r="BL9" s="16"/>
      <c r="BM9" s="16"/>
      <c r="BN9" s="16"/>
      <c r="BO9" s="16"/>
      <c r="BP9" s="16"/>
      <c r="BQ9" s="16"/>
      <c r="BR9" s="82"/>
      <c r="BS9" s="15"/>
      <c r="BT9" s="15"/>
      <c r="BU9" s="16"/>
      <c r="BV9" s="16"/>
      <c r="BW9" s="16"/>
      <c r="BX9" s="16"/>
      <c r="BY9" s="16"/>
      <c r="BZ9" s="400"/>
      <c r="CA9" s="400"/>
      <c r="CB9" s="432"/>
      <c r="CC9" s="440"/>
      <c r="CD9" s="479"/>
      <c r="CE9" s="505"/>
      <c r="CF9" s="507"/>
      <c r="CG9" s="16"/>
      <c r="CH9" s="16"/>
      <c r="CI9" s="16"/>
      <c r="CJ9" s="16"/>
      <c r="CK9" s="16"/>
      <c r="CL9" s="400"/>
      <c r="CM9" s="400"/>
      <c r="CN9" s="432"/>
      <c r="CO9" s="440"/>
      <c r="CP9" s="452"/>
    </row>
    <row r="10" spans="1:94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4">
        <v>254755</v>
      </c>
      <c r="AL10" s="461">
        <v>254171</v>
      </c>
      <c r="AM10" s="461">
        <v>253608</v>
      </c>
      <c r="AN10" s="587">
        <v>252645</v>
      </c>
      <c r="AO10" s="587">
        <v>252344</v>
      </c>
      <c r="AP10" s="587">
        <v>250518</v>
      </c>
      <c r="AQ10" s="587">
        <v>249892</v>
      </c>
      <c r="AR10" s="587">
        <v>249295</v>
      </c>
      <c r="AS10" s="587">
        <v>247745</v>
      </c>
      <c r="AT10" s="587">
        <v>248388</v>
      </c>
      <c r="AU10" s="587">
        <v>249098</v>
      </c>
      <c r="AV10" s="587">
        <v>251669</v>
      </c>
      <c r="AW10" s="588">
        <v>251917</v>
      </c>
      <c r="AX10" s="587">
        <v>251575</v>
      </c>
      <c r="AY10" s="461"/>
      <c r="AZ10" s="461"/>
      <c r="BA10" s="461"/>
      <c r="BB10" s="461"/>
      <c r="BC10" s="461"/>
      <c r="BD10" s="461"/>
      <c r="BE10" s="461"/>
      <c r="BF10" s="461"/>
      <c r="BG10" s="461"/>
      <c r="BH10" s="461"/>
      <c r="BI10" s="105">
        <f t="shared" ref="BI10:BR14" si="0">O10-C10</f>
        <v>4079</v>
      </c>
      <c r="BJ10" s="48">
        <f t="shared" si="0"/>
        <v>4317</v>
      </c>
      <c r="BK10" s="48">
        <f t="shared" si="0"/>
        <v>5435</v>
      </c>
      <c r="BL10" s="48">
        <f t="shared" si="0"/>
        <v>6171</v>
      </c>
      <c r="BM10" s="48">
        <f t="shared" si="0"/>
        <v>3856</v>
      </c>
      <c r="BN10" s="48">
        <f t="shared" si="0"/>
        <v>3224</v>
      </c>
      <c r="BO10" s="48">
        <f t="shared" si="0"/>
        <v>1509</v>
      </c>
      <c r="BP10" s="48">
        <f t="shared" si="0"/>
        <v>1010</v>
      </c>
      <c r="BQ10" s="48">
        <f t="shared" si="0"/>
        <v>-444</v>
      </c>
      <c r="BR10" s="84">
        <f t="shared" si="0"/>
        <v>-1734</v>
      </c>
      <c r="BS10" s="48">
        <f t="shared" ref="BS10:CB14" si="1">Y10-M10</f>
        <v>-881</v>
      </c>
      <c r="BT10" s="48">
        <f t="shared" si="1"/>
        <v>-1021</v>
      </c>
      <c r="BU10" s="48">
        <f t="shared" si="1"/>
        <v>-2410</v>
      </c>
      <c r="BV10" s="48">
        <f t="shared" si="1"/>
        <v>-1377</v>
      </c>
      <c r="BW10" s="48">
        <f t="shared" si="1"/>
        <v>-2707</v>
      </c>
      <c r="BX10" s="48">
        <f t="shared" si="1"/>
        <v>-4179</v>
      </c>
      <c r="BY10" s="48">
        <f t="shared" si="1"/>
        <v>-1271</v>
      </c>
      <c r="BZ10" s="401">
        <f t="shared" si="1"/>
        <v>-1330</v>
      </c>
      <c r="CA10" s="300">
        <f t="shared" si="1"/>
        <v>-1109</v>
      </c>
      <c r="CB10" s="401">
        <f t="shared" si="1"/>
        <v>-1311</v>
      </c>
      <c r="CC10" s="401">
        <f t="shared" ref="CC10:CL14" si="2">AI10-W10</f>
        <v>-1286</v>
      </c>
      <c r="CD10" s="401">
        <f t="shared" si="2"/>
        <v>-1165</v>
      </c>
      <c r="CE10" s="480">
        <f t="shared" si="2"/>
        <v>-906</v>
      </c>
      <c r="CF10" s="306">
        <f t="shared" si="2"/>
        <v>-1520</v>
      </c>
      <c r="CG10" s="306">
        <f t="shared" si="2"/>
        <v>-1541</v>
      </c>
      <c r="CH10" s="306">
        <f t="shared" si="2"/>
        <v>-5285</v>
      </c>
      <c r="CI10" s="306">
        <f t="shared" si="2"/>
        <v>-4591</v>
      </c>
      <c r="CJ10" s="306">
        <f t="shared" si="2"/>
        <v>-5890</v>
      </c>
      <c r="CK10" s="306">
        <f t="shared" si="2"/>
        <v>-5629</v>
      </c>
      <c r="CL10" s="401">
        <f t="shared" si="2"/>
        <v>-5996</v>
      </c>
      <c r="CM10" s="401">
        <f t="shared" ref="CM10:CP14" si="3">AS10-AG10</f>
        <v>-7431</v>
      </c>
      <c r="CN10" s="401">
        <f t="shared" si="3"/>
        <v>-6497</v>
      </c>
      <c r="CO10" s="401">
        <f t="shared" si="3"/>
        <v>-5865</v>
      </c>
      <c r="CP10" s="84">
        <f t="shared" si="3"/>
        <v>-3309</v>
      </c>
    </row>
    <row r="11" spans="1:94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4">
        <v>48706</v>
      </c>
      <c r="AL11" s="461">
        <v>49446</v>
      </c>
      <c r="AM11" s="461">
        <v>49962</v>
      </c>
      <c r="AN11" s="587">
        <v>49815</v>
      </c>
      <c r="AO11" s="587">
        <v>49614</v>
      </c>
      <c r="AP11" s="587">
        <v>51088</v>
      </c>
      <c r="AQ11" s="587">
        <v>51438</v>
      </c>
      <c r="AR11" s="587">
        <v>51171</v>
      </c>
      <c r="AS11" s="587">
        <v>52606</v>
      </c>
      <c r="AT11" s="587">
        <v>52132</v>
      </c>
      <c r="AU11" s="587">
        <v>52079</v>
      </c>
      <c r="AV11" s="587">
        <v>51977</v>
      </c>
      <c r="AW11" s="588">
        <v>51993</v>
      </c>
      <c r="AX11" s="587">
        <v>51994</v>
      </c>
      <c r="AY11" s="461"/>
      <c r="AZ11" s="461"/>
      <c r="BA11" s="461"/>
      <c r="BB11" s="461"/>
      <c r="BC11" s="461"/>
      <c r="BD11" s="461"/>
      <c r="BE11" s="461"/>
      <c r="BF11" s="461"/>
      <c r="BG11" s="461"/>
      <c r="BH11" s="461"/>
      <c r="BI11" s="105">
        <f t="shared" si="0"/>
        <v>-247</v>
      </c>
      <c r="BJ11" s="48">
        <f t="shared" si="0"/>
        <v>389</v>
      </c>
      <c r="BK11" s="48">
        <f t="shared" si="0"/>
        <v>-209</v>
      </c>
      <c r="BL11" s="48">
        <f t="shared" si="0"/>
        <v>-365</v>
      </c>
      <c r="BM11" s="48">
        <f t="shared" si="0"/>
        <v>2782</v>
      </c>
      <c r="BN11" s="48">
        <f t="shared" si="0"/>
        <v>3291</v>
      </c>
      <c r="BO11" s="48">
        <f t="shared" si="0"/>
        <v>5088</v>
      </c>
      <c r="BP11" s="48">
        <f t="shared" si="0"/>
        <v>4230</v>
      </c>
      <c r="BQ11" s="48">
        <f t="shared" si="0"/>
        <v>4666</v>
      </c>
      <c r="BR11" s="84">
        <f t="shared" si="0"/>
        <v>5648</v>
      </c>
      <c r="BS11" s="48">
        <f t="shared" si="1"/>
        <v>4482</v>
      </c>
      <c r="BT11" s="48">
        <f t="shared" si="1"/>
        <v>4944</v>
      </c>
      <c r="BU11" s="48">
        <f t="shared" si="1"/>
        <v>6037</v>
      </c>
      <c r="BV11" s="48">
        <f t="shared" si="1"/>
        <v>4542</v>
      </c>
      <c r="BW11" s="48">
        <f t="shared" si="1"/>
        <v>5384</v>
      </c>
      <c r="BX11" s="48">
        <f t="shared" si="1"/>
        <v>6608</v>
      </c>
      <c r="BY11" s="48">
        <f t="shared" si="1"/>
        <v>3570</v>
      </c>
      <c r="BZ11" s="401">
        <f t="shared" si="1"/>
        <v>3671</v>
      </c>
      <c r="CA11" s="300">
        <f t="shared" si="1"/>
        <v>3396</v>
      </c>
      <c r="CB11" s="401">
        <f t="shared" si="1"/>
        <v>3471</v>
      </c>
      <c r="CC11" s="401">
        <f t="shared" si="2"/>
        <v>3578</v>
      </c>
      <c r="CD11" s="401">
        <f t="shared" si="2"/>
        <v>3630</v>
      </c>
      <c r="CE11" s="481">
        <f t="shared" si="2"/>
        <v>3604</v>
      </c>
      <c r="CF11" s="401">
        <f t="shared" si="2"/>
        <v>3718</v>
      </c>
      <c r="CG11" s="401">
        <f t="shared" si="2"/>
        <v>3582</v>
      </c>
      <c r="CH11" s="401">
        <f t="shared" si="2"/>
        <v>6303</v>
      </c>
      <c r="CI11" s="401">
        <f t="shared" si="2"/>
        <v>5165</v>
      </c>
      <c r="CJ11" s="401">
        <f t="shared" si="2"/>
        <v>6124</v>
      </c>
      <c r="CK11" s="401">
        <f t="shared" si="2"/>
        <v>5558</v>
      </c>
      <c r="CL11" s="401">
        <f t="shared" si="2"/>
        <v>5066</v>
      </c>
      <c r="CM11" s="401">
        <f t="shared" si="3"/>
        <v>6244</v>
      </c>
      <c r="CN11" s="401">
        <f t="shared" si="3"/>
        <v>5222</v>
      </c>
      <c r="CO11" s="401">
        <f t="shared" si="3"/>
        <v>4540</v>
      </c>
      <c r="CP11" s="84">
        <f t="shared" si="3"/>
        <v>3914</v>
      </c>
    </row>
    <row r="12" spans="1:94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4">
        <v>24283</v>
      </c>
      <c r="AL12" s="461">
        <v>24318</v>
      </c>
      <c r="AM12" s="461">
        <v>24316</v>
      </c>
      <c r="AN12" s="587">
        <v>24294</v>
      </c>
      <c r="AO12" s="587">
        <v>24195</v>
      </c>
      <c r="AP12" s="587">
        <v>24117</v>
      </c>
      <c r="AQ12" s="587">
        <v>24063</v>
      </c>
      <c r="AR12" s="587">
        <v>23919</v>
      </c>
      <c r="AS12" s="587">
        <v>23863</v>
      </c>
      <c r="AT12" s="587">
        <v>23926</v>
      </c>
      <c r="AU12" s="587">
        <v>24049</v>
      </c>
      <c r="AV12" s="587">
        <v>24319</v>
      </c>
      <c r="AW12" s="588">
        <v>24324</v>
      </c>
      <c r="AX12" s="587">
        <v>24249</v>
      </c>
      <c r="AY12" s="461"/>
      <c r="AZ12" s="461"/>
      <c r="BA12" s="461"/>
      <c r="BB12" s="461"/>
      <c r="BC12" s="461"/>
      <c r="BD12" s="461"/>
      <c r="BE12" s="461"/>
      <c r="BF12" s="461"/>
      <c r="BG12" s="461"/>
      <c r="BH12" s="461"/>
      <c r="BI12" s="105">
        <f t="shared" si="0"/>
        <v>-11</v>
      </c>
      <c r="BJ12" s="48">
        <f t="shared" si="0"/>
        <v>186</v>
      </c>
      <c r="BK12" s="48">
        <f t="shared" si="0"/>
        <v>425</v>
      </c>
      <c r="BL12" s="48">
        <f t="shared" si="0"/>
        <v>619</v>
      </c>
      <c r="BM12" s="48">
        <f t="shared" si="0"/>
        <v>677</v>
      </c>
      <c r="BN12" s="48">
        <f t="shared" si="0"/>
        <v>701</v>
      </c>
      <c r="BO12" s="48">
        <f t="shared" si="0"/>
        <v>683</v>
      </c>
      <c r="BP12" s="48">
        <f t="shared" si="0"/>
        <v>957</v>
      </c>
      <c r="BQ12" s="48">
        <f t="shared" si="0"/>
        <v>676</v>
      </c>
      <c r="BR12" s="84">
        <f t="shared" si="0"/>
        <v>673</v>
      </c>
      <c r="BS12" s="48">
        <f t="shared" si="1"/>
        <v>656</v>
      </c>
      <c r="BT12" s="48">
        <f t="shared" si="1"/>
        <v>643</v>
      </c>
      <c r="BU12" s="48">
        <f t="shared" si="1"/>
        <v>627</v>
      </c>
      <c r="BV12" s="48">
        <f t="shared" si="1"/>
        <v>552</v>
      </c>
      <c r="BW12" s="48">
        <f t="shared" si="1"/>
        <v>442</v>
      </c>
      <c r="BX12" s="48">
        <f t="shared" si="1"/>
        <v>350</v>
      </c>
      <c r="BY12" s="48">
        <f t="shared" si="1"/>
        <v>277</v>
      </c>
      <c r="BZ12" s="401">
        <f t="shared" si="1"/>
        <v>60</v>
      </c>
      <c r="CA12" s="300">
        <f t="shared" si="1"/>
        <v>-25</v>
      </c>
      <c r="CB12" s="401">
        <f t="shared" si="1"/>
        <v>-192</v>
      </c>
      <c r="CC12" s="401">
        <f t="shared" si="2"/>
        <v>-15</v>
      </c>
      <c r="CD12" s="401">
        <f t="shared" si="2"/>
        <v>34</v>
      </c>
      <c r="CE12" s="481">
        <f t="shared" si="2"/>
        <v>131</v>
      </c>
      <c r="CF12" s="401">
        <f t="shared" si="2"/>
        <v>190</v>
      </c>
      <c r="CG12" s="401">
        <f t="shared" si="2"/>
        <v>196</v>
      </c>
      <c r="CH12" s="401">
        <f t="shared" si="2"/>
        <v>244</v>
      </c>
      <c r="CI12" s="401">
        <f t="shared" si="2"/>
        <v>241</v>
      </c>
      <c r="CJ12" s="401">
        <f t="shared" si="2"/>
        <v>248</v>
      </c>
      <c r="CK12" s="401">
        <f t="shared" si="2"/>
        <v>322</v>
      </c>
      <c r="CL12" s="401">
        <f t="shared" si="2"/>
        <v>433</v>
      </c>
      <c r="CM12" s="401">
        <f t="shared" si="3"/>
        <v>474</v>
      </c>
      <c r="CN12" s="401">
        <f t="shared" si="3"/>
        <v>232</v>
      </c>
      <c r="CO12" s="401">
        <f t="shared" si="3"/>
        <v>52</v>
      </c>
      <c r="CP12" s="84">
        <f t="shared" si="3"/>
        <v>164</v>
      </c>
    </row>
    <row r="13" spans="1:94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4">
        <v>6442</v>
      </c>
      <c r="AL13" s="461">
        <v>6449</v>
      </c>
      <c r="AM13" s="461">
        <v>6456</v>
      </c>
      <c r="AN13" s="587">
        <v>6442</v>
      </c>
      <c r="AO13" s="587">
        <v>6431</v>
      </c>
      <c r="AP13" s="587">
        <v>6423</v>
      </c>
      <c r="AQ13" s="587">
        <v>6413</v>
      </c>
      <c r="AR13" s="587">
        <v>6402</v>
      </c>
      <c r="AS13" s="587">
        <v>6410</v>
      </c>
      <c r="AT13" s="587">
        <v>6421</v>
      </c>
      <c r="AU13" s="587">
        <v>6433</v>
      </c>
      <c r="AV13" s="587">
        <v>6475</v>
      </c>
      <c r="AW13" s="588">
        <v>6466</v>
      </c>
      <c r="AX13" s="587">
        <v>6452</v>
      </c>
      <c r="AY13" s="461"/>
      <c r="AZ13" s="461"/>
      <c r="BA13" s="461"/>
      <c r="BB13" s="461"/>
      <c r="BC13" s="461"/>
      <c r="BD13" s="461"/>
      <c r="BE13" s="461"/>
      <c r="BF13" s="461"/>
      <c r="BG13" s="461"/>
      <c r="BH13" s="461"/>
      <c r="BI13" s="105">
        <f t="shared" si="0"/>
        <v>136</v>
      </c>
      <c r="BJ13" s="48">
        <f t="shared" si="0"/>
        <v>152</v>
      </c>
      <c r="BK13" s="48">
        <f t="shared" si="0"/>
        <v>158</v>
      </c>
      <c r="BL13" s="48">
        <f t="shared" si="0"/>
        <v>174</v>
      </c>
      <c r="BM13" s="48">
        <f t="shared" si="0"/>
        <v>194</v>
      </c>
      <c r="BN13" s="48">
        <f t="shared" si="0"/>
        <v>191</v>
      </c>
      <c r="BO13" s="48">
        <f t="shared" si="0"/>
        <v>190</v>
      </c>
      <c r="BP13" s="48">
        <f t="shared" si="0"/>
        <v>-303</v>
      </c>
      <c r="BQ13" s="48">
        <f t="shared" si="0"/>
        <v>-330</v>
      </c>
      <c r="BR13" s="84">
        <f t="shared" si="0"/>
        <v>-331</v>
      </c>
      <c r="BS13" s="48">
        <f t="shared" si="1"/>
        <v>-326</v>
      </c>
      <c r="BT13" s="48">
        <f t="shared" si="1"/>
        <v>-306</v>
      </c>
      <c r="BU13" s="48">
        <f t="shared" si="1"/>
        <v>-292</v>
      </c>
      <c r="BV13" s="48">
        <f t="shared" si="1"/>
        <v>-301</v>
      </c>
      <c r="BW13" s="48">
        <f t="shared" si="1"/>
        <v>-305</v>
      </c>
      <c r="BX13" s="48">
        <f t="shared" si="1"/>
        <v>-320</v>
      </c>
      <c r="BY13" s="48">
        <f t="shared" si="1"/>
        <v>-333</v>
      </c>
      <c r="BZ13" s="401">
        <f t="shared" si="1"/>
        <v>-353</v>
      </c>
      <c r="CA13" s="300">
        <f t="shared" si="1"/>
        <v>-363</v>
      </c>
      <c r="CB13" s="401">
        <f t="shared" si="1"/>
        <v>-206</v>
      </c>
      <c r="CC13" s="401">
        <f t="shared" si="2"/>
        <v>-166</v>
      </c>
      <c r="CD13" s="401">
        <f t="shared" si="2"/>
        <v>-166</v>
      </c>
      <c r="CE13" s="481">
        <f t="shared" si="2"/>
        <v>-171</v>
      </c>
      <c r="CF13" s="401">
        <f t="shared" si="2"/>
        <v>-184</v>
      </c>
      <c r="CG13" s="401">
        <f t="shared" si="2"/>
        <v>-194</v>
      </c>
      <c r="CH13" s="401">
        <f t="shared" si="2"/>
        <v>-198</v>
      </c>
      <c r="CI13" s="401">
        <f t="shared" si="2"/>
        <v>-204</v>
      </c>
      <c r="CJ13" s="401">
        <f t="shared" si="2"/>
        <v>-199</v>
      </c>
      <c r="CK13" s="401">
        <f t="shared" si="2"/>
        <v>-198</v>
      </c>
      <c r="CL13" s="401">
        <f t="shared" si="2"/>
        <v>-184</v>
      </c>
      <c r="CM13" s="401">
        <f t="shared" si="3"/>
        <v>-171</v>
      </c>
      <c r="CN13" s="401">
        <f t="shared" si="3"/>
        <v>57</v>
      </c>
      <c r="CO13" s="401">
        <f t="shared" si="3"/>
        <v>24</v>
      </c>
      <c r="CP13" s="84">
        <f t="shared" si="3"/>
        <v>47</v>
      </c>
    </row>
    <row r="14" spans="1:94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5">
        <v>926</v>
      </c>
      <c r="AL14" s="462">
        <v>929</v>
      </c>
      <c r="AM14" s="462">
        <v>927</v>
      </c>
      <c r="AN14" s="589">
        <v>925</v>
      </c>
      <c r="AO14" s="589">
        <v>924</v>
      </c>
      <c r="AP14" s="589">
        <v>924</v>
      </c>
      <c r="AQ14" s="589">
        <v>922</v>
      </c>
      <c r="AR14" s="589">
        <v>923</v>
      </c>
      <c r="AS14" s="589">
        <v>922</v>
      </c>
      <c r="AT14" s="589">
        <v>922</v>
      </c>
      <c r="AU14" s="589">
        <v>925</v>
      </c>
      <c r="AV14" s="589">
        <v>943</v>
      </c>
      <c r="AW14" s="590">
        <v>943</v>
      </c>
      <c r="AX14" s="589">
        <v>934</v>
      </c>
      <c r="AY14" s="462"/>
      <c r="AZ14" s="462"/>
      <c r="BA14" s="462"/>
      <c r="BB14" s="462"/>
      <c r="BC14" s="462"/>
      <c r="BD14" s="462"/>
      <c r="BE14" s="462"/>
      <c r="BF14" s="462"/>
      <c r="BG14" s="462"/>
      <c r="BH14" s="462"/>
      <c r="BI14" s="106">
        <f t="shared" si="0"/>
        <v>13</v>
      </c>
      <c r="BJ14" s="52">
        <f t="shared" si="0"/>
        <v>18</v>
      </c>
      <c r="BK14" s="52">
        <f t="shared" si="0"/>
        <v>15</v>
      </c>
      <c r="BL14" s="52">
        <f t="shared" si="0"/>
        <v>18</v>
      </c>
      <c r="BM14" s="52">
        <f t="shared" si="0"/>
        <v>17</v>
      </c>
      <c r="BN14" s="52">
        <f t="shared" si="0"/>
        <v>22</v>
      </c>
      <c r="BO14" s="52">
        <f t="shared" si="0"/>
        <v>23</v>
      </c>
      <c r="BP14" s="52">
        <f t="shared" si="0"/>
        <v>-77</v>
      </c>
      <c r="BQ14" s="52">
        <f t="shared" si="0"/>
        <v>-91</v>
      </c>
      <c r="BR14" s="85">
        <f t="shared" si="0"/>
        <v>-88</v>
      </c>
      <c r="BS14" s="52">
        <f t="shared" si="1"/>
        <v>-88</v>
      </c>
      <c r="BT14" s="52">
        <f t="shared" si="1"/>
        <v>-88</v>
      </c>
      <c r="BU14" s="52">
        <f t="shared" si="1"/>
        <v>-86</v>
      </c>
      <c r="BV14" s="52">
        <f t="shared" si="1"/>
        <v>-88</v>
      </c>
      <c r="BW14" s="52">
        <f t="shared" si="1"/>
        <v>-82</v>
      </c>
      <c r="BX14" s="52">
        <f t="shared" si="1"/>
        <v>-84</v>
      </c>
      <c r="BY14" s="52">
        <f t="shared" si="1"/>
        <v>-83</v>
      </c>
      <c r="BZ14" s="402">
        <f t="shared" si="1"/>
        <v>-86</v>
      </c>
      <c r="CA14" s="301">
        <f t="shared" si="1"/>
        <v>-88</v>
      </c>
      <c r="CB14" s="402">
        <f t="shared" si="1"/>
        <v>11</v>
      </c>
      <c r="CC14" s="402">
        <f t="shared" si="2"/>
        <v>20</v>
      </c>
      <c r="CD14" s="402">
        <f t="shared" si="2"/>
        <v>23</v>
      </c>
      <c r="CE14" s="482">
        <f t="shared" si="2"/>
        <v>21</v>
      </c>
      <c r="CF14" s="402">
        <f t="shared" si="2"/>
        <v>23</v>
      </c>
      <c r="CG14" s="402">
        <f t="shared" si="2"/>
        <v>18</v>
      </c>
      <c r="CH14" s="402">
        <f t="shared" si="2"/>
        <v>16</v>
      </c>
      <c r="CI14" s="402">
        <f t="shared" si="2"/>
        <v>11</v>
      </c>
      <c r="CJ14" s="402">
        <f t="shared" si="2"/>
        <v>11</v>
      </c>
      <c r="CK14" s="402">
        <f t="shared" si="2"/>
        <v>8</v>
      </c>
      <c r="CL14" s="402">
        <f t="shared" si="2"/>
        <v>9</v>
      </c>
      <c r="CM14" s="402">
        <f t="shared" si="3"/>
        <v>10</v>
      </c>
      <c r="CN14" s="402">
        <f t="shared" si="3"/>
        <v>4</v>
      </c>
      <c r="CO14" s="402">
        <f t="shared" si="3"/>
        <v>2</v>
      </c>
      <c r="CP14" s="85">
        <f t="shared" si="3"/>
        <v>15</v>
      </c>
    </row>
    <row r="15" spans="1:94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J15" si="10">SUM(AK10:AK14)</f>
        <v>335112</v>
      </c>
      <c r="AL15" s="463">
        <f t="shared" si="10"/>
        <v>335313</v>
      </c>
      <c r="AM15" s="463">
        <f t="shared" si="10"/>
        <v>335269</v>
      </c>
      <c r="AN15" s="591">
        <v>334121</v>
      </c>
      <c r="AO15" s="591">
        <v>333508</v>
      </c>
      <c r="AP15" s="591">
        <v>333070</v>
      </c>
      <c r="AQ15" s="591">
        <v>332728</v>
      </c>
      <c r="AR15" s="591">
        <v>331710</v>
      </c>
      <c r="AS15" s="591">
        <v>331546</v>
      </c>
      <c r="AT15" s="591">
        <v>331789</v>
      </c>
      <c r="AU15" s="591">
        <v>332584</v>
      </c>
      <c r="AV15" s="591">
        <v>335383</v>
      </c>
      <c r="AW15" s="592">
        <v>335643</v>
      </c>
      <c r="AX15" s="591">
        <v>335204</v>
      </c>
      <c r="AY15" s="463"/>
      <c r="AZ15" s="463"/>
      <c r="BA15" s="463"/>
      <c r="BB15" s="463"/>
      <c r="BC15" s="463"/>
      <c r="BD15" s="463"/>
      <c r="BE15" s="463"/>
      <c r="BF15" s="463"/>
      <c r="BG15" s="463"/>
      <c r="BH15" s="463"/>
      <c r="BI15" s="107">
        <f t="shared" si="10"/>
        <v>3970</v>
      </c>
      <c r="BJ15" s="30">
        <f t="shared" si="10"/>
        <v>5062</v>
      </c>
      <c r="BK15" s="30">
        <f t="shared" ref="BK15:BQ15" si="11">SUM(BK10:BK14)</f>
        <v>5824</v>
      </c>
      <c r="BL15" s="30">
        <f t="shared" si="11"/>
        <v>6617</v>
      </c>
      <c r="BM15" s="30">
        <f t="shared" si="11"/>
        <v>7526</v>
      </c>
      <c r="BN15" s="30">
        <f t="shared" si="11"/>
        <v>7429</v>
      </c>
      <c r="BO15" s="30">
        <f t="shared" si="11"/>
        <v>7493</v>
      </c>
      <c r="BP15" s="30">
        <f t="shared" si="11"/>
        <v>5817</v>
      </c>
      <c r="BQ15" s="30">
        <f t="shared" si="11"/>
        <v>4477</v>
      </c>
      <c r="BR15" s="243">
        <f t="shared" ref="BR15:BS15" si="12">SUM(BR10:BR14)</f>
        <v>4168</v>
      </c>
      <c r="BS15" s="30">
        <f t="shared" si="12"/>
        <v>3843</v>
      </c>
      <c r="BT15" s="30">
        <f t="shared" ref="BT15:BU15" si="13">SUM(BT10:BT14)</f>
        <v>4172</v>
      </c>
      <c r="BU15" s="30">
        <f t="shared" si="13"/>
        <v>3876</v>
      </c>
      <c r="BV15" s="30">
        <f t="shared" ref="BV15:BW15" si="14">SUM(BV10:BV14)</f>
        <v>3328</v>
      </c>
      <c r="BW15" s="30">
        <f t="shared" si="14"/>
        <v>2732</v>
      </c>
      <c r="BX15" s="30">
        <f t="shared" ref="BX15:BY15" si="15">SUM(BX10:BX14)</f>
        <v>2375</v>
      </c>
      <c r="BY15" s="30">
        <f t="shared" si="15"/>
        <v>2160</v>
      </c>
      <c r="BZ15" s="307">
        <f t="shared" ref="BZ15:CA15" si="16">SUM(BZ10:BZ14)</f>
        <v>1962</v>
      </c>
      <c r="CA15" s="302">
        <f t="shared" si="16"/>
        <v>1811</v>
      </c>
      <c r="CB15" s="307">
        <f t="shared" ref="CB15:CC15" si="17">SUM(CB10:CB14)</f>
        <v>1773</v>
      </c>
      <c r="CC15" s="307">
        <f t="shared" si="17"/>
        <v>2131</v>
      </c>
      <c r="CD15" s="307">
        <f t="shared" ref="CD15:CE15" si="18">SUM(CD10:CD14)</f>
        <v>2356</v>
      </c>
      <c r="CE15" s="483">
        <f t="shared" si="18"/>
        <v>2679</v>
      </c>
      <c r="CF15" s="307">
        <f t="shared" ref="CF15:CG15" si="19">SUM(CF10:CF14)</f>
        <v>2227</v>
      </c>
      <c r="CG15" s="307">
        <f t="shared" si="19"/>
        <v>2061</v>
      </c>
      <c r="CH15" s="307">
        <f t="shared" ref="CH15:CI15" si="20">SUM(CH10:CH14)</f>
        <v>1080</v>
      </c>
      <c r="CI15" s="307">
        <f t="shared" si="20"/>
        <v>622</v>
      </c>
      <c r="CJ15" s="307">
        <f t="shared" ref="CJ15:CK15" si="21">SUM(CJ10:CJ14)</f>
        <v>294</v>
      </c>
      <c r="CK15" s="307">
        <f t="shared" si="21"/>
        <v>61</v>
      </c>
      <c r="CL15" s="307">
        <f t="shared" ref="CL15:CM15" si="22">SUM(CL10:CL14)</f>
        <v>-672</v>
      </c>
      <c r="CM15" s="307">
        <f t="shared" si="22"/>
        <v>-874</v>
      </c>
      <c r="CN15" s="307">
        <f t="shared" ref="CN15:CO15" si="23">SUM(CN10:CN14)</f>
        <v>-982</v>
      </c>
      <c r="CO15" s="307">
        <f t="shared" si="23"/>
        <v>-1247</v>
      </c>
      <c r="CP15" s="243">
        <f t="shared" ref="CP15" si="24">SUM(CP10:CP14)</f>
        <v>831</v>
      </c>
    </row>
    <row r="16" spans="1:94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312"/>
      <c r="AO16" s="312"/>
      <c r="AP16" s="312"/>
      <c r="AQ16" s="312"/>
      <c r="AR16" s="312"/>
      <c r="AS16" s="312"/>
      <c r="AT16" s="312"/>
      <c r="AU16" s="312"/>
      <c r="AV16" s="312"/>
      <c r="AW16" s="489"/>
      <c r="AX16" s="312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105"/>
      <c r="BJ16" s="125"/>
      <c r="BK16" s="49"/>
      <c r="BL16" s="49"/>
      <c r="BM16" s="49"/>
      <c r="BN16" s="49"/>
      <c r="BO16" s="49"/>
      <c r="BP16" s="49"/>
      <c r="BQ16" s="49"/>
      <c r="BR16" s="88"/>
      <c r="BS16" s="125"/>
      <c r="BT16" s="125"/>
      <c r="BU16" s="49"/>
      <c r="BV16" s="49"/>
      <c r="BW16" s="49"/>
      <c r="BX16" s="49"/>
      <c r="BY16" s="49"/>
      <c r="BZ16" s="403"/>
      <c r="CA16" s="403"/>
      <c r="CB16" s="433"/>
      <c r="CC16" s="433"/>
      <c r="CD16" s="433"/>
      <c r="CE16" s="484"/>
      <c r="CF16" s="433"/>
      <c r="CG16" s="433"/>
      <c r="CH16" s="433"/>
      <c r="CI16" s="433"/>
      <c r="CJ16" s="433"/>
      <c r="CK16" s="433"/>
      <c r="CL16" s="403"/>
      <c r="CM16" s="403"/>
      <c r="CN16" s="403"/>
      <c r="CO16" s="403"/>
      <c r="CP16" s="88"/>
    </row>
    <row r="17" spans="1:94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4">
        <v>50551</v>
      </c>
      <c r="AL17" s="461">
        <v>54823</v>
      </c>
      <c r="AM17" s="461">
        <v>61006</v>
      </c>
      <c r="AN17" s="401">
        <v>62464</v>
      </c>
      <c r="AO17" s="401">
        <v>64898</v>
      </c>
      <c r="AP17" s="401">
        <v>55183</v>
      </c>
      <c r="AQ17" s="401">
        <v>48720</v>
      </c>
      <c r="AR17" s="401">
        <v>47415</v>
      </c>
      <c r="AS17" s="401">
        <v>46592</v>
      </c>
      <c r="AT17" s="401">
        <v>45302</v>
      </c>
      <c r="AU17" s="401">
        <v>45559</v>
      </c>
      <c r="AV17" s="401">
        <v>46492</v>
      </c>
      <c r="AW17" s="481">
        <v>50364</v>
      </c>
      <c r="AX17" s="401">
        <v>52136</v>
      </c>
      <c r="AY17" s="461"/>
      <c r="AZ17" s="461"/>
      <c r="BA17" s="461"/>
      <c r="BB17" s="461"/>
      <c r="BC17" s="461"/>
      <c r="BD17" s="461"/>
      <c r="BE17" s="461"/>
      <c r="BF17" s="461"/>
      <c r="BG17" s="461"/>
      <c r="BH17" s="461"/>
      <c r="BI17" s="105">
        <f t="shared" ref="BI17:BR21" si="25">O17-C17</f>
        <v>5522</v>
      </c>
      <c r="BJ17" s="48">
        <f t="shared" si="25"/>
        <v>-3703</v>
      </c>
      <c r="BK17" s="48">
        <f t="shared" si="25"/>
        <v>-1181</v>
      </c>
      <c r="BL17" s="48">
        <f t="shared" si="25"/>
        <v>530</v>
      </c>
      <c r="BM17" s="48">
        <f t="shared" si="25"/>
        <v>-7910</v>
      </c>
      <c r="BN17" s="48">
        <f t="shared" si="25"/>
        <v>-3844</v>
      </c>
      <c r="BO17" s="48">
        <f t="shared" si="25"/>
        <v>3624</v>
      </c>
      <c r="BP17" s="48">
        <f t="shared" si="25"/>
        <v>411</v>
      </c>
      <c r="BQ17" s="48">
        <f t="shared" si="25"/>
        <v>2177</v>
      </c>
      <c r="BR17" s="84">
        <f t="shared" si="25"/>
        <v>6405</v>
      </c>
      <c r="BS17" s="48">
        <f t="shared" ref="BS17:CB21" si="26">Y17-M17</f>
        <v>-4225</v>
      </c>
      <c r="BT17" s="48">
        <f t="shared" si="26"/>
        <v>618</v>
      </c>
      <c r="BU17" s="48">
        <f t="shared" si="26"/>
        <v>-3488</v>
      </c>
      <c r="BV17" s="48">
        <f t="shared" si="26"/>
        <v>-7137</v>
      </c>
      <c r="BW17" s="48">
        <f t="shared" si="26"/>
        <v>-1601</v>
      </c>
      <c r="BX17" s="48">
        <f t="shared" si="26"/>
        <v>-3551</v>
      </c>
      <c r="BY17" s="48">
        <f t="shared" si="26"/>
        <v>1271</v>
      </c>
      <c r="BZ17" s="401">
        <f t="shared" si="26"/>
        <v>2718</v>
      </c>
      <c r="CA17" s="300">
        <f t="shared" si="26"/>
        <v>-3034</v>
      </c>
      <c r="CB17" s="401">
        <f t="shared" si="26"/>
        <v>-2274</v>
      </c>
      <c r="CC17" s="401">
        <f t="shared" ref="CC17:CL21" si="27">AI17-W17</f>
        <v>-73</v>
      </c>
      <c r="CD17" s="401">
        <f t="shared" si="27"/>
        <v>-7395</v>
      </c>
      <c r="CE17" s="481">
        <f t="shared" si="27"/>
        <v>-2276</v>
      </c>
      <c r="CF17" s="401">
        <f t="shared" si="27"/>
        <v>-2853</v>
      </c>
      <c r="CG17" s="401">
        <f t="shared" si="27"/>
        <v>-2706</v>
      </c>
      <c r="CH17" s="401">
        <f t="shared" si="27"/>
        <v>4602</v>
      </c>
      <c r="CI17" s="401">
        <f t="shared" si="27"/>
        <v>4937</v>
      </c>
      <c r="CJ17" s="401">
        <f t="shared" si="27"/>
        <v>-7184</v>
      </c>
      <c r="CK17" s="401">
        <f t="shared" si="27"/>
        <v>-11741</v>
      </c>
      <c r="CL17" s="401">
        <f t="shared" si="27"/>
        <v>-14742</v>
      </c>
      <c r="CM17" s="401">
        <f t="shared" ref="CM17:CP21" si="28">AS17-AG17</f>
        <v>-13571</v>
      </c>
      <c r="CN17" s="401">
        <f t="shared" si="28"/>
        <v>-12923</v>
      </c>
      <c r="CO17" s="401">
        <f t="shared" si="28"/>
        <v>-11100</v>
      </c>
      <c r="CP17" s="84">
        <f t="shared" si="28"/>
        <v>-7116</v>
      </c>
    </row>
    <row r="18" spans="1:94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4">
        <v>31036</v>
      </c>
      <c r="AL18" s="461">
        <v>32035</v>
      </c>
      <c r="AM18" s="461">
        <v>34549</v>
      </c>
      <c r="AN18" s="401">
        <v>31834</v>
      </c>
      <c r="AO18" s="401">
        <v>30941</v>
      </c>
      <c r="AP18" s="401">
        <v>27319</v>
      </c>
      <c r="AQ18" s="401">
        <v>27435</v>
      </c>
      <c r="AR18" s="401">
        <v>24686</v>
      </c>
      <c r="AS18" s="401">
        <v>23655</v>
      </c>
      <c r="AT18" s="401">
        <v>22678</v>
      </c>
      <c r="AU18" s="401">
        <v>23762</v>
      </c>
      <c r="AV18" s="401">
        <v>26492</v>
      </c>
      <c r="AW18" s="481">
        <v>26807</v>
      </c>
      <c r="AX18" s="401">
        <v>28875</v>
      </c>
      <c r="AY18" s="461"/>
      <c r="AZ18" s="461"/>
      <c r="BA18" s="461"/>
      <c r="BB18" s="461"/>
      <c r="BC18" s="461"/>
      <c r="BD18" s="461"/>
      <c r="BE18" s="461"/>
      <c r="BF18" s="461"/>
      <c r="BG18" s="461"/>
      <c r="BH18" s="461"/>
      <c r="BI18" s="105">
        <f t="shared" si="25"/>
        <v>-699</v>
      </c>
      <c r="BJ18" s="48">
        <f t="shared" si="25"/>
        <v>-1644</v>
      </c>
      <c r="BK18" s="48">
        <f t="shared" si="25"/>
        <v>134</v>
      </c>
      <c r="BL18" s="48">
        <f t="shared" si="25"/>
        <v>-122</v>
      </c>
      <c r="BM18" s="48">
        <f t="shared" si="25"/>
        <v>676</v>
      </c>
      <c r="BN18" s="48">
        <f t="shared" si="25"/>
        <v>1940</v>
      </c>
      <c r="BO18" s="48">
        <f t="shared" si="25"/>
        <v>3343</v>
      </c>
      <c r="BP18" s="48">
        <f t="shared" si="25"/>
        <v>1723</v>
      </c>
      <c r="BQ18" s="48">
        <f t="shared" si="25"/>
        <v>2077</v>
      </c>
      <c r="BR18" s="84">
        <f t="shared" si="25"/>
        <v>2067</v>
      </c>
      <c r="BS18" s="48">
        <f t="shared" si="26"/>
        <v>211</v>
      </c>
      <c r="BT18" s="48">
        <f t="shared" si="26"/>
        <v>3669</v>
      </c>
      <c r="BU18" s="48">
        <f t="shared" si="26"/>
        <v>1754</v>
      </c>
      <c r="BV18" s="48">
        <f t="shared" si="26"/>
        <v>539</v>
      </c>
      <c r="BW18" s="48">
        <f t="shared" si="26"/>
        <v>2175</v>
      </c>
      <c r="BX18" s="48">
        <f t="shared" si="26"/>
        <v>2949</v>
      </c>
      <c r="BY18" s="48">
        <f t="shared" si="26"/>
        <v>2294</v>
      </c>
      <c r="BZ18" s="401">
        <f t="shared" si="26"/>
        <v>2852</v>
      </c>
      <c r="CA18" s="300">
        <f t="shared" si="26"/>
        <v>2380</v>
      </c>
      <c r="CB18" s="401">
        <f t="shared" si="26"/>
        <v>2853</v>
      </c>
      <c r="CC18" s="401">
        <f t="shared" si="27"/>
        <v>4409</v>
      </c>
      <c r="CD18" s="401">
        <f t="shared" si="27"/>
        <v>5144</v>
      </c>
      <c r="CE18" s="481">
        <f t="shared" si="27"/>
        <v>5720</v>
      </c>
      <c r="CF18" s="401">
        <f t="shared" si="27"/>
        <v>4258</v>
      </c>
      <c r="CG18" s="401">
        <f t="shared" si="27"/>
        <v>7318</v>
      </c>
      <c r="CH18" s="401">
        <f t="shared" si="27"/>
        <v>5179</v>
      </c>
      <c r="CI18" s="401">
        <f t="shared" si="27"/>
        <v>2159</v>
      </c>
      <c r="CJ18" s="401">
        <f t="shared" si="27"/>
        <v>-4531</v>
      </c>
      <c r="CK18" s="401">
        <f t="shared" si="27"/>
        <v>-4279</v>
      </c>
      <c r="CL18" s="401">
        <f t="shared" si="27"/>
        <v>-7243</v>
      </c>
      <c r="CM18" s="401">
        <f t="shared" si="28"/>
        <v>-7830</v>
      </c>
      <c r="CN18" s="401">
        <f t="shared" si="28"/>
        <v>-8610</v>
      </c>
      <c r="CO18" s="401">
        <f t="shared" si="28"/>
        <v>-8138</v>
      </c>
      <c r="CP18" s="84">
        <f t="shared" si="28"/>
        <v>-6112</v>
      </c>
    </row>
    <row r="19" spans="1:94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4">
        <v>3718</v>
      </c>
      <c r="AL19" s="461">
        <v>3951</v>
      </c>
      <c r="AM19" s="461">
        <v>4712</v>
      </c>
      <c r="AN19" s="401">
        <v>5772</v>
      </c>
      <c r="AO19" s="401">
        <v>5696</v>
      </c>
      <c r="AP19" s="401">
        <v>4660</v>
      </c>
      <c r="AQ19" s="401">
        <v>4158</v>
      </c>
      <c r="AR19" s="401">
        <v>4354</v>
      </c>
      <c r="AS19" s="401">
        <v>4202</v>
      </c>
      <c r="AT19" s="401">
        <v>4186</v>
      </c>
      <c r="AU19" s="401">
        <v>4239</v>
      </c>
      <c r="AV19" s="401">
        <v>4598</v>
      </c>
      <c r="AW19" s="481">
        <v>4400</v>
      </c>
      <c r="AX19" s="401">
        <v>4740</v>
      </c>
      <c r="AY19" s="461"/>
      <c r="AZ19" s="461"/>
      <c r="BA19" s="461"/>
      <c r="BB19" s="461"/>
      <c r="BC19" s="461"/>
      <c r="BD19" s="461"/>
      <c r="BE19" s="461"/>
      <c r="BF19" s="461"/>
      <c r="BG19" s="461"/>
      <c r="BH19" s="461"/>
      <c r="BI19" s="105">
        <f t="shared" si="25"/>
        <v>787</v>
      </c>
      <c r="BJ19" s="48">
        <f t="shared" si="25"/>
        <v>1365</v>
      </c>
      <c r="BK19" s="48">
        <f t="shared" si="25"/>
        <v>1144</v>
      </c>
      <c r="BL19" s="48">
        <f t="shared" si="25"/>
        <v>1146</v>
      </c>
      <c r="BM19" s="48">
        <f t="shared" si="25"/>
        <v>340</v>
      </c>
      <c r="BN19" s="48">
        <f t="shared" si="25"/>
        <v>604</v>
      </c>
      <c r="BO19" s="48">
        <f t="shared" si="25"/>
        <v>1205</v>
      </c>
      <c r="BP19" s="48">
        <f t="shared" si="25"/>
        <v>908</v>
      </c>
      <c r="BQ19" s="48">
        <f t="shared" si="25"/>
        <v>734</v>
      </c>
      <c r="BR19" s="84">
        <f t="shared" si="25"/>
        <v>1146</v>
      </c>
      <c r="BS19" s="48">
        <f t="shared" si="26"/>
        <v>483</v>
      </c>
      <c r="BT19" s="48">
        <f t="shared" si="26"/>
        <v>322</v>
      </c>
      <c r="BU19" s="48">
        <f t="shared" si="26"/>
        <v>-229</v>
      </c>
      <c r="BV19" s="48">
        <f t="shared" si="26"/>
        <v>-1745</v>
      </c>
      <c r="BW19" s="48">
        <f t="shared" si="26"/>
        <v>-1277</v>
      </c>
      <c r="BX19" s="48">
        <f t="shared" si="26"/>
        <v>-736</v>
      </c>
      <c r="BY19" s="48">
        <f t="shared" si="26"/>
        <v>-472</v>
      </c>
      <c r="BZ19" s="401">
        <f t="shared" si="26"/>
        <v>-514</v>
      </c>
      <c r="CA19" s="300">
        <f t="shared" si="26"/>
        <v>-879</v>
      </c>
      <c r="CB19" s="401">
        <f t="shared" si="26"/>
        <v>-792</v>
      </c>
      <c r="CC19" s="401">
        <f t="shared" si="27"/>
        <v>-447</v>
      </c>
      <c r="CD19" s="401">
        <f t="shared" si="27"/>
        <v>-1203</v>
      </c>
      <c r="CE19" s="481">
        <f t="shared" si="27"/>
        <v>-925</v>
      </c>
      <c r="CF19" s="401">
        <f t="shared" si="27"/>
        <v>-940</v>
      </c>
      <c r="CG19" s="401">
        <f t="shared" si="27"/>
        <v>-205</v>
      </c>
      <c r="CH19" s="401">
        <f t="shared" si="27"/>
        <v>1266</v>
      </c>
      <c r="CI19" s="401">
        <f t="shared" si="27"/>
        <v>923</v>
      </c>
      <c r="CJ19" s="401">
        <f t="shared" si="27"/>
        <v>-399</v>
      </c>
      <c r="CK19" s="401">
        <f t="shared" si="27"/>
        <v>-705</v>
      </c>
      <c r="CL19" s="401">
        <f t="shared" si="27"/>
        <v>-442</v>
      </c>
      <c r="CM19" s="401">
        <f t="shared" si="28"/>
        <v>-482</v>
      </c>
      <c r="CN19" s="401">
        <f t="shared" si="28"/>
        <v>-350</v>
      </c>
      <c r="CO19" s="401">
        <f t="shared" si="28"/>
        <v>-232</v>
      </c>
      <c r="CP19" s="84">
        <f t="shared" si="28"/>
        <v>675</v>
      </c>
    </row>
    <row r="20" spans="1:94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4">
        <v>702</v>
      </c>
      <c r="AL20" s="461">
        <v>803</v>
      </c>
      <c r="AM20" s="461">
        <v>909</v>
      </c>
      <c r="AN20" s="401">
        <v>1190</v>
      </c>
      <c r="AO20" s="401">
        <v>1217</v>
      </c>
      <c r="AP20" s="401">
        <v>1000</v>
      </c>
      <c r="AQ20" s="401">
        <v>844</v>
      </c>
      <c r="AR20" s="401">
        <v>887</v>
      </c>
      <c r="AS20" s="401">
        <v>788</v>
      </c>
      <c r="AT20" s="401">
        <v>767</v>
      </c>
      <c r="AU20" s="401">
        <v>785</v>
      </c>
      <c r="AV20" s="401">
        <v>865</v>
      </c>
      <c r="AW20" s="481">
        <v>838</v>
      </c>
      <c r="AX20" s="401">
        <v>951</v>
      </c>
      <c r="AY20" s="461"/>
      <c r="AZ20" s="461"/>
      <c r="BA20" s="461"/>
      <c r="BB20" s="461"/>
      <c r="BC20" s="461"/>
      <c r="BD20" s="461"/>
      <c r="BE20" s="461"/>
      <c r="BF20" s="461"/>
      <c r="BG20" s="461"/>
      <c r="BH20" s="461"/>
      <c r="BI20" s="105">
        <f t="shared" si="25"/>
        <v>325</v>
      </c>
      <c r="BJ20" s="48">
        <f t="shared" si="25"/>
        <v>509</v>
      </c>
      <c r="BK20" s="48">
        <f t="shared" si="25"/>
        <v>336</v>
      </c>
      <c r="BL20" s="48">
        <f t="shared" si="25"/>
        <v>347</v>
      </c>
      <c r="BM20" s="48">
        <f t="shared" si="25"/>
        <v>142</v>
      </c>
      <c r="BN20" s="48">
        <f t="shared" si="25"/>
        <v>179</v>
      </c>
      <c r="BO20" s="48">
        <f t="shared" si="25"/>
        <v>429</v>
      </c>
      <c r="BP20" s="48">
        <f t="shared" si="25"/>
        <v>202</v>
      </c>
      <c r="BQ20" s="48">
        <f t="shared" si="25"/>
        <v>120</v>
      </c>
      <c r="BR20" s="84">
        <f t="shared" si="25"/>
        <v>387</v>
      </c>
      <c r="BS20" s="48">
        <f t="shared" si="26"/>
        <v>207</v>
      </c>
      <c r="BT20" s="48">
        <f t="shared" si="26"/>
        <v>51</v>
      </c>
      <c r="BU20" s="48">
        <f t="shared" si="26"/>
        <v>42</v>
      </c>
      <c r="BV20" s="48">
        <f t="shared" si="26"/>
        <v>-583</v>
      </c>
      <c r="BW20" s="48">
        <f t="shared" si="26"/>
        <v>-416</v>
      </c>
      <c r="BX20" s="48">
        <f t="shared" si="26"/>
        <v>-255</v>
      </c>
      <c r="BY20" s="48">
        <f t="shared" si="26"/>
        <v>-171</v>
      </c>
      <c r="BZ20" s="401">
        <f t="shared" si="26"/>
        <v>-157</v>
      </c>
      <c r="CA20" s="300">
        <f t="shared" si="26"/>
        <v>-278</v>
      </c>
      <c r="CB20" s="401">
        <f t="shared" si="26"/>
        <v>-228</v>
      </c>
      <c r="CC20" s="401">
        <f t="shared" si="27"/>
        <v>-83</v>
      </c>
      <c r="CD20" s="401">
        <f t="shared" si="27"/>
        <v>-451</v>
      </c>
      <c r="CE20" s="481">
        <f t="shared" si="27"/>
        <v>-377</v>
      </c>
      <c r="CF20" s="401">
        <f t="shared" si="27"/>
        <v>-316</v>
      </c>
      <c r="CG20" s="401">
        <f t="shared" si="27"/>
        <v>-300</v>
      </c>
      <c r="CH20" s="401">
        <f t="shared" si="27"/>
        <v>243</v>
      </c>
      <c r="CI20" s="401">
        <f t="shared" si="27"/>
        <v>222</v>
      </c>
      <c r="CJ20" s="401">
        <f t="shared" si="27"/>
        <v>-111</v>
      </c>
      <c r="CK20" s="401">
        <f t="shared" si="27"/>
        <v>-175</v>
      </c>
      <c r="CL20" s="401">
        <f t="shared" si="27"/>
        <v>-132</v>
      </c>
      <c r="CM20" s="401">
        <f t="shared" si="28"/>
        <v>-210</v>
      </c>
      <c r="CN20" s="401">
        <f t="shared" si="28"/>
        <v>-106</v>
      </c>
      <c r="CO20" s="401">
        <f t="shared" si="28"/>
        <v>-134</v>
      </c>
      <c r="CP20" s="84">
        <f t="shared" si="28"/>
        <v>148</v>
      </c>
    </row>
    <row r="21" spans="1:94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5">
        <v>106</v>
      </c>
      <c r="AL21" s="462">
        <v>103</v>
      </c>
      <c r="AM21" s="462">
        <v>119</v>
      </c>
      <c r="AN21" s="402">
        <v>188</v>
      </c>
      <c r="AO21" s="402">
        <v>200</v>
      </c>
      <c r="AP21" s="401">
        <v>156</v>
      </c>
      <c r="AQ21" s="401">
        <v>146</v>
      </c>
      <c r="AR21" s="401">
        <v>154</v>
      </c>
      <c r="AS21" s="401">
        <v>139</v>
      </c>
      <c r="AT21" s="401">
        <v>123</v>
      </c>
      <c r="AU21" s="401">
        <v>121</v>
      </c>
      <c r="AV21" s="401">
        <v>132</v>
      </c>
      <c r="AW21" s="481">
        <v>125</v>
      </c>
      <c r="AX21" s="401">
        <v>128</v>
      </c>
      <c r="AY21" s="461"/>
      <c r="AZ21" s="461"/>
      <c r="BA21" s="461"/>
      <c r="BB21" s="461"/>
      <c r="BC21" s="461"/>
      <c r="BD21" s="461"/>
      <c r="BE21" s="461"/>
      <c r="BF21" s="461"/>
      <c r="BG21" s="461"/>
      <c r="BH21" s="461"/>
      <c r="BI21" s="106">
        <f t="shared" si="25"/>
        <v>75</v>
      </c>
      <c r="BJ21" s="52">
        <f t="shared" si="25"/>
        <v>54</v>
      </c>
      <c r="BK21" s="52">
        <f t="shared" si="25"/>
        <v>48</v>
      </c>
      <c r="BL21" s="52">
        <f t="shared" si="25"/>
        <v>75</v>
      </c>
      <c r="BM21" s="52">
        <f t="shared" si="25"/>
        <v>46</v>
      </c>
      <c r="BN21" s="52">
        <f t="shared" si="25"/>
        <v>19</v>
      </c>
      <c r="BO21" s="52">
        <f t="shared" si="25"/>
        <v>54</v>
      </c>
      <c r="BP21" s="52">
        <f t="shared" si="25"/>
        <v>20</v>
      </c>
      <c r="BQ21" s="52">
        <f t="shared" si="25"/>
        <v>6</v>
      </c>
      <c r="BR21" s="85">
        <f t="shared" si="25"/>
        <v>99</v>
      </c>
      <c r="BS21" s="52">
        <f t="shared" si="26"/>
        <v>39</v>
      </c>
      <c r="BT21" s="52">
        <f t="shared" si="26"/>
        <v>6</v>
      </c>
      <c r="BU21" s="52">
        <f t="shared" si="26"/>
        <v>18</v>
      </c>
      <c r="BV21" s="52">
        <f t="shared" si="26"/>
        <v>-41</v>
      </c>
      <c r="BW21" s="52">
        <f t="shared" si="26"/>
        <v>-23</v>
      </c>
      <c r="BX21" s="52">
        <f t="shared" si="26"/>
        <v>-19</v>
      </c>
      <c r="BY21" s="52">
        <f t="shared" si="26"/>
        <v>-23</v>
      </c>
      <c r="BZ21" s="402">
        <f t="shared" si="26"/>
        <v>-2</v>
      </c>
      <c r="CA21" s="301">
        <f t="shared" si="26"/>
        <v>-32</v>
      </c>
      <c r="CB21" s="402">
        <f t="shared" si="26"/>
        <v>-28</v>
      </c>
      <c r="CC21" s="402">
        <f t="shared" si="27"/>
        <v>11</v>
      </c>
      <c r="CD21" s="402">
        <f t="shared" si="27"/>
        <v>-84</v>
      </c>
      <c r="CE21" s="482">
        <f t="shared" si="27"/>
        <v>-36</v>
      </c>
      <c r="CF21" s="402">
        <f t="shared" si="27"/>
        <v>-51</v>
      </c>
      <c r="CG21" s="402">
        <f t="shared" si="27"/>
        <v>-51</v>
      </c>
      <c r="CH21" s="402">
        <f t="shared" si="27"/>
        <v>55</v>
      </c>
      <c r="CI21" s="402">
        <f t="shared" si="27"/>
        <v>69</v>
      </c>
      <c r="CJ21" s="402">
        <f t="shared" si="27"/>
        <v>-5</v>
      </c>
      <c r="CK21" s="402">
        <f t="shared" si="27"/>
        <v>4</v>
      </c>
      <c r="CL21" s="402">
        <f t="shared" si="27"/>
        <v>9</v>
      </c>
      <c r="CM21" s="402">
        <f t="shared" si="28"/>
        <v>-1</v>
      </c>
      <c r="CN21" s="402">
        <f t="shared" si="28"/>
        <v>17</v>
      </c>
      <c r="CO21" s="402">
        <f t="shared" si="28"/>
        <v>0</v>
      </c>
      <c r="CP21" s="85">
        <f t="shared" si="28"/>
        <v>36</v>
      </c>
    </row>
    <row r="22" spans="1:94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BQ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6">
        <f>SUM(AK17:AK21)</f>
        <v>86113</v>
      </c>
      <c r="AL22" s="464">
        <f>SUM(AL17:AL21)</f>
        <v>91715</v>
      </c>
      <c r="AM22" s="464">
        <f>SUM(AM17:AM21)</f>
        <v>101295</v>
      </c>
      <c r="AN22" s="306">
        <v>101448</v>
      </c>
      <c r="AO22" s="306">
        <v>102952</v>
      </c>
      <c r="AP22" s="401">
        <v>88318</v>
      </c>
      <c r="AQ22" s="401">
        <v>81303</v>
      </c>
      <c r="AR22" s="401">
        <v>77496</v>
      </c>
      <c r="AS22" s="401">
        <v>75376</v>
      </c>
      <c r="AT22" s="401">
        <v>73056</v>
      </c>
      <c r="AU22" s="401">
        <v>74466</v>
      </c>
      <c r="AV22" s="401">
        <v>78579</v>
      </c>
      <c r="AW22" s="481">
        <v>82534</v>
      </c>
      <c r="AX22" s="401">
        <v>86830</v>
      </c>
      <c r="AY22" s="461"/>
      <c r="AZ22" s="461"/>
      <c r="BA22" s="461"/>
      <c r="BB22" s="461"/>
      <c r="BC22" s="461"/>
      <c r="BD22" s="461"/>
      <c r="BE22" s="461"/>
      <c r="BF22" s="461"/>
      <c r="BG22" s="461"/>
      <c r="BH22" s="461"/>
      <c r="BI22" s="108">
        <f t="shared" si="29"/>
        <v>6010</v>
      </c>
      <c r="BJ22" s="36">
        <f t="shared" si="29"/>
        <v>-3419</v>
      </c>
      <c r="BK22" s="36">
        <f t="shared" si="29"/>
        <v>481</v>
      </c>
      <c r="BL22" s="36">
        <f t="shared" si="29"/>
        <v>1976</v>
      </c>
      <c r="BM22" s="36">
        <f t="shared" si="29"/>
        <v>-6706</v>
      </c>
      <c r="BN22" s="36">
        <f t="shared" si="29"/>
        <v>-1102</v>
      </c>
      <c r="BO22" s="36">
        <f t="shared" si="29"/>
        <v>8655</v>
      </c>
      <c r="BP22" s="36">
        <f t="shared" si="29"/>
        <v>3264</v>
      </c>
      <c r="BQ22" s="36">
        <f t="shared" si="29"/>
        <v>5114</v>
      </c>
      <c r="BR22" s="244">
        <f t="shared" ref="BR22:BS22" si="34">SUM(BR17:BR21)</f>
        <v>10104</v>
      </c>
      <c r="BS22" s="36">
        <f t="shared" si="34"/>
        <v>-3285</v>
      </c>
      <c r="BT22" s="36">
        <f t="shared" ref="BT22:BU22" si="35">SUM(BT17:BT21)</f>
        <v>4666</v>
      </c>
      <c r="BU22" s="36">
        <f t="shared" si="35"/>
        <v>-1903</v>
      </c>
      <c r="BV22" s="36">
        <f t="shared" ref="BV22:BW22" si="36">SUM(BV17:BV21)</f>
        <v>-8967</v>
      </c>
      <c r="BW22" s="36">
        <f t="shared" si="36"/>
        <v>-1142</v>
      </c>
      <c r="BX22" s="36">
        <f t="shared" ref="BX22:BY22" si="37">SUM(BX17:BX21)</f>
        <v>-1612</v>
      </c>
      <c r="BY22" s="36">
        <f t="shared" si="37"/>
        <v>2899</v>
      </c>
      <c r="BZ22" s="306">
        <f t="shared" ref="BZ22:CA22" si="38">SUM(BZ17:BZ21)</f>
        <v>4897</v>
      </c>
      <c r="CA22" s="304">
        <f t="shared" si="38"/>
        <v>-1843</v>
      </c>
      <c r="CB22" s="306">
        <f t="shared" ref="CB22:CC22" si="39">SUM(CB17:CB21)</f>
        <v>-469</v>
      </c>
      <c r="CC22" s="306">
        <f t="shared" si="39"/>
        <v>3817</v>
      </c>
      <c r="CD22" s="306">
        <f t="shared" ref="CD22:CE22" si="40">SUM(CD17:CD21)</f>
        <v>-3989</v>
      </c>
      <c r="CE22" s="480">
        <f t="shared" si="40"/>
        <v>2106</v>
      </c>
      <c r="CF22" s="306">
        <f t="shared" ref="CF22:CG22" si="41">SUM(CF17:CF21)</f>
        <v>98</v>
      </c>
      <c r="CG22" s="306">
        <f t="shared" si="41"/>
        <v>4056</v>
      </c>
      <c r="CH22" s="306">
        <f t="shared" ref="CH22:CI22" si="42">SUM(CH17:CH21)</f>
        <v>11345</v>
      </c>
      <c r="CI22" s="306">
        <f t="shared" si="42"/>
        <v>8310</v>
      </c>
      <c r="CJ22" s="306">
        <f t="shared" ref="CJ22:CK22" si="43">SUM(CJ17:CJ21)</f>
        <v>-12230</v>
      </c>
      <c r="CK22" s="306">
        <f t="shared" si="43"/>
        <v>-16896</v>
      </c>
      <c r="CL22" s="306">
        <f t="shared" ref="CL22:CM22" si="44">SUM(CL17:CL21)</f>
        <v>-22550</v>
      </c>
      <c r="CM22" s="306">
        <f t="shared" si="44"/>
        <v>-22094</v>
      </c>
      <c r="CN22" s="306">
        <f t="shared" ref="CN22:CO22" si="45">SUM(CN17:CN21)</f>
        <v>-21972</v>
      </c>
      <c r="CO22" s="306">
        <f t="shared" si="45"/>
        <v>-19604</v>
      </c>
      <c r="CP22" s="244">
        <f t="shared" ref="CP22" si="46">SUM(CP17:CP21)</f>
        <v>-12369</v>
      </c>
    </row>
    <row r="23" spans="1:94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6"/>
      <c r="AL23" s="464"/>
      <c r="AM23" s="464"/>
      <c r="AN23" s="306"/>
      <c r="AO23" s="306"/>
      <c r="AP23" s="306"/>
      <c r="AQ23" s="306"/>
      <c r="AR23" s="306"/>
      <c r="AS23" s="306"/>
      <c r="AT23" s="306"/>
      <c r="AU23" s="306"/>
      <c r="AV23" s="306"/>
      <c r="AW23" s="480"/>
      <c r="AX23" s="306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108"/>
      <c r="BJ23" s="50"/>
      <c r="BK23" s="51"/>
      <c r="BL23" s="51"/>
      <c r="BM23" s="51"/>
      <c r="BN23" s="51"/>
      <c r="BO23" s="51"/>
      <c r="BP23" s="51"/>
      <c r="BQ23" s="51"/>
      <c r="BR23" s="90"/>
      <c r="BS23" s="50"/>
      <c r="BT23" s="50"/>
      <c r="BU23" s="51"/>
      <c r="BV23" s="51"/>
      <c r="BW23" s="51"/>
      <c r="BX23" s="51"/>
      <c r="BY23" s="51"/>
      <c r="BZ23" s="404"/>
      <c r="CA23" s="404"/>
      <c r="CB23" s="434"/>
      <c r="CC23" s="434"/>
      <c r="CD23" s="434"/>
      <c r="CE23" s="485"/>
      <c r="CF23" s="434"/>
      <c r="CG23" s="434"/>
      <c r="CH23" s="434"/>
      <c r="CI23" s="434"/>
      <c r="CJ23" s="434"/>
      <c r="CK23" s="434"/>
      <c r="CL23" s="404"/>
      <c r="CM23" s="404"/>
      <c r="CN23" s="404"/>
      <c r="CO23" s="404"/>
      <c r="CP23" s="90"/>
    </row>
    <row r="24" spans="1:94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4">
        <v>19828</v>
      </c>
      <c r="AL24" s="461">
        <v>24537</v>
      </c>
      <c r="AM24" s="461">
        <v>27559</v>
      </c>
      <c r="AN24" s="401">
        <v>24084</v>
      </c>
      <c r="AO24" s="401">
        <v>22266</v>
      </c>
      <c r="AP24" s="401">
        <v>13904</v>
      </c>
      <c r="AQ24" s="401">
        <v>12772</v>
      </c>
      <c r="AR24" s="401">
        <v>12658</v>
      </c>
      <c r="AS24" s="401">
        <v>13401</v>
      </c>
      <c r="AT24" s="401">
        <v>11911</v>
      </c>
      <c r="AU24" s="401">
        <v>13286</v>
      </c>
      <c r="AV24" s="401">
        <v>15472</v>
      </c>
      <c r="AW24" s="481">
        <v>15796</v>
      </c>
      <c r="AX24" s="401">
        <v>17847</v>
      </c>
      <c r="AY24" s="461"/>
      <c r="AZ24" s="461"/>
      <c r="BA24" s="461"/>
      <c r="BB24" s="461"/>
      <c r="BC24" s="461"/>
      <c r="BD24" s="461"/>
      <c r="BE24" s="461"/>
      <c r="BF24" s="461"/>
      <c r="BG24" s="461"/>
      <c r="BH24" s="461"/>
      <c r="BI24" s="105">
        <f t="shared" ref="BI24:BR28" si="47">O24-C24</f>
        <v>2991</v>
      </c>
      <c r="BJ24" s="48">
        <f t="shared" si="47"/>
        <v>-8657</v>
      </c>
      <c r="BK24" s="48">
        <f t="shared" si="47"/>
        <v>-1118</v>
      </c>
      <c r="BL24" s="48">
        <f t="shared" si="47"/>
        <v>-587</v>
      </c>
      <c r="BM24" s="48">
        <f t="shared" si="47"/>
        <v>-10271</v>
      </c>
      <c r="BN24" s="48">
        <f t="shared" si="47"/>
        <v>-4969</v>
      </c>
      <c r="BO24" s="48">
        <f t="shared" si="47"/>
        <v>2101</v>
      </c>
      <c r="BP24" s="48">
        <f t="shared" si="47"/>
        <v>-4308</v>
      </c>
      <c r="BQ24" s="48">
        <f t="shared" si="47"/>
        <v>-1833</v>
      </c>
      <c r="BR24" s="84">
        <f t="shared" si="47"/>
        <v>-1528</v>
      </c>
      <c r="BS24" s="48">
        <f t="shared" ref="BS24:CB28" si="48">Y24-M24</f>
        <v>-9038</v>
      </c>
      <c r="BT24" s="48">
        <f t="shared" si="48"/>
        <v>-2479</v>
      </c>
      <c r="BU24" s="48">
        <f t="shared" si="48"/>
        <v>-5450</v>
      </c>
      <c r="BV24" s="48">
        <f t="shared" si="48"/>
        <v>-5527</v>
      </c>
      <c r="BW24" s="48">
        <f t="shared" si="48"/>
        <v>-1717</v>
      </c>
      <c r="BX24" s="48">
        <f t="shared" si="48"/>
        <v>-2991</v>
      </c>
      <c r="BY24" s="48">
        <f t="shared" si="48"/>
        <v>788</v>
      </c>
      <c r="BZ24" s="401">
        <f t="shared" si="48"/>
        <v>3399</v>
      </c>
      <c r="CA24" s="300">
        <f t="shared" si="48"/>
        <v>-3930</v>
      </c>
      <c r="CB24" s="401">
        <f t="shared" si="48"/>
        <v>-899</v>
      </c>
      <c r="CC24" s="401">
        <f t="shared" ref="CC24:CL28" si="49">AI24-W24</f>
        <v>2821</v>
      </c>
      <c r="CD24" s="401">
        <f t="shared" si="49"/>
        <v>-3548</v>
      </c>
      <c r="CE24" s="481">
        <f t="shared" si="49"/>
        <v>325</v>
      </c>
      <c r="CF24" s="401">
        <f t="shared" si="49"/>
        <v>-1706</v>
      </c>
      <c r="CG24" s="401">
        <f t="shared" si="49"/>
        <v>-1908</v>
      </c>
      <c r="CH24" s="401">
        <f t="shared" si="49"/>
        <v>3427</v>
      </c>
      <c r="CI24" s="401">
        <f t="shared" si="49"/>
        <v>1757</v>
      </c>
      <c r="CJ24" s="401">
        <f t="shared" si="49"/>
        <v>-9241</v>
      </c>
      <c r="CK24" s="401">
        <f t="shared" si="49"/>
        <v>-6454</v>
      </c>
      <c r="CL24" s="401">
        <f t="shared" si="49"/>
        <v>-9303</v>
      </c>
      <c r="CM24" s="401">
        <f t="shared" ref="CM24:CP28" si="50">AS24-AG24</f>
        <v>-6788</v>
      </c>
      <c r="CN24" s="401">
        <f t="shared" si="50"/>
        <v>-8843</v>
      </c>
      <c r="CO24" s="401">
        <f t="shared" si="50"/>
        <v>-9985</v>
      </c>
      <c r="CP24" s="84">
        <f t="shared" si="50"/>
        <v>-6400</v>
      </c>
    </row>
    <row r="25" spans="1:94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4">
        <v>7187</v>
      </c>
      <c r="AL25" s="461">
        <v>8493</v>
      </c>
      <c r="AM25" s="461">
        <v>9817</v>
      </c>
      <c r="AN25" s="401">
        <v>9682</v>
      </c>
      <c r="AO25" s="401">
        <v>3874</v>
      </c>
      <c r="AP25" s="401">
        <v>2912</v>
      </c>
      <c r="AQ25" s="401">
        <v>2420</v>
      </c>
      <c r="AR25" s="401">
        <v>2152</v>
      </c>
      <c r="AS25" s="401">
        <v>2356</v>
      </c>
      <c r="AT25" s="401">
        <v>2405</v>
      </c>
      <c r="AU25" s="401">
        <v>3273</v>
      </c>
      <c r="AV25" s="401">
        <v>4426</v>
      </c>
      <c r="AW25" s="481">
        <v>5018</v>
      </c>
      <c r="AX25" s="401">
        <v>5103</v>
      </c>
      <c r="AY25" s="461"/>
      <c r="AZ25" s="461"/>
      <c r="BA25" s="461"/>
      <c r="BB25" s="461"/>
      <c r="BC25" s="461"/>
      <c r="BD25" s="461"/>
      <c r="BE25" s="461"/>
      <c r="BF25" s="461"/>
      <c r="BG25" s="461"/>
      <c r="BH25" s="461"/>
      <c r="BI25" s="105">
        <f t="shared" si="47"/>
        <v>1193</v>
      </c>
      <c r="BJ25" s="48">
        <f t="shared" si="47"/>
        <v>-318</v>
      </c>
      <c r="BK25" s="48">
        <f t="shared" si="47"/>
        <v>734</v>
      </c>
      <c r="BL25" s="48">
        <f t="shared" si="47"/>
        <v>-759</v>
      </c>
      <c r="BM25" s="48">
        <f t="shared" si="47"/>
        <v>-1129</v>
      </c>
      <c r="BN25" s="48">
        <f t="shared" si="47"/>
        <v>370</v>
      </c>
      <c r="BO25" s="48">
        <f t="shared" si="47"/>
        <v>391</v>
      </c>
      <c r="BP25" s="48">
        <f t="shared" si="47"/>
        <v>-1063</v>
      </c>
      <c r="BQ25" s="48">
        <f t="shared" si="47"/>
        <v>4401</v>
      </c>
      <c r="BR25" s="84">
        <f t="shared" si="47"/>
        <v>30</v>
      </c>
      <c r="BS25" s="48">
        <f t="shared" si="48"/>
        <v>205</v>
      </c>
      <c r="BT25" s="48">
        <f t="shared" si="48"/>
        <v>1732</v>
      </c>
      <c r="BU25" s="48">
        <f t="shared" si="48"/>
        <v>860</v>
      </c>
      <c r="BV25" s="48">
        <f t="shared" si="48"/>
        <v>336</v>
      </c>
      <c r="BW25" s="48">
        <f t="shared" si="48"/>
        <v>1150</v>
      </c>
      <c r="BX25" s="48">
        <f t="shared" si="48"/>
        <v>292</v>
      </c>
      <c r="BY25" s="48">
        <f t="shared" si="48"/>
        <v>967</v>
      </c>
      <c r="BZ25" s="401">
        <f t="shared" si="48"/>
        <v>684</v>
      </c>
      <c r="CA25" s="300">
        <f t="shared" si="48"/>
        <v>-86</v>
      </c>
      <c r="CB25" s="401">
        <f t="shared" si="48"/>
        <v>364</v>
      </c>
      <c r="CC25" s="401">
        <f t="shared" si="49"/>
        <v>-1484</v>
      </c>
      <c r="CD25" s="401">
        <f t="shared" si="49"/>
        <v>2874</v>
      </c>
      <c r="CE25" s="481">
        <f t="shared" si="49"/>
        <v>402</v>
      </c>
      <c r="CF25" s="401">
        <f t="shared" si="49"/>
        <v>-577</v>
      </c>
      <c r="CG25" s="401">
        <f t="shared" si="49"/>
        <v>-538</v>
      </c>
      <c r="CH25" s="401">
        <f t="shared" si="49"/>
        <v>941</v>
      </c>
      <c r="CI25" s="401">
        <f t="shared" si="49"/>
        <v>-4406</v>
      </c>
      <c r="CJ25" s="401">
        <f t="shared" si="49"/>
        <v>-5909</v>
      </c>
      <c r="CK25" s="401">
        <f t="shared" si="49"/>
        <v>-2669</v>
      </c>
      <c r="CL25" s="401">
        <f t="shared" si="49"/>
        <v>-2503</v>
      </c>
      <c r="CM25" s="401">
        <f t="shared" si="50"/>
        <v>-1723</v>
      </c>
      <c r="CN25" s="401">
        <f t="shared" si="50"/>
        <v>-1848</v>
      </c>
      <c r="CO25" s="401">
        <f t="shared" si="50"/>
        <v>-4018</v>
      </c>
      <c r="CP25" s="84">
        <f t="shared" si="50"/>
        <v>-4671</v>
      </c>
    </row>
    <row r="26" spans="1:94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4">
        <v>2024</v>
      </c>
      <c r="AL26" s="461">
        <v>2419</v>
      </c>
      <c r="AM26" s="461">
        <v>2668</v>
      </c>
      <c r="AN26" s="401">
        <v>3673</v>
      </c>
      <c r="AO26" s="401">
        <v>1473</v>
      </c>
      <c r="AP26" s="401">
        <v>1117</v>
      </c>
      <c r="AQ26" s="401">
        <v>1143</v>
      </c>
      <c r="AR26" s="401">
        <v>1255</v>
      </c>
      <c r="AS26" s="401">
        <v>1189</v>
      </c>
      <c r="AT26" s="401">
        <v>1127</v>
      </c>
      <c r="AU26" s="401">
        <v>1283</v>
      </c>
      <c r="AV26" s="401">
        <v>1511</v>
      </c>
      <c r="AW26" s="481">
        <v>1400</v>
      </c>
      <c r="AX26" s="401">
        <v>1650</v>
      </c>
      <c r="AY26" s="461"/>
      <c r="AZ26" s="461"/>
      <c r="BA26" s="461"/>
      <c r="BB26" s="461"/>
      <c r="BC26" s="461"/>
      <c r="BD26" s="461"/>
      <c r="BE26" s="461"/>
      <c r="BF26" s="461"/>
      <c r="BG26" s="461"/>
      <c r="BH26" s="461"/>
      <c r="BI26" s="105">
        <f t="shared" si="47"/>
        <v>593</v>
      </c>
      <c r="BJ26" s="48">
        <f t="shared" si="47"/>
        <v>264</v>
      </c>
      <c r="BK26" s="48">
        <f t="shared" si="47"/>
        <v>-213</v>
      </c>
      <c r="BL26" s="48">
        <f t="shared" si="47"/>
        <v>95</v>
      </c>
      <c r="BM26" s="48">
        <f t="shared" si="47"/>
        <v>-786</v>
      </c>
      <c r="BN26" s="48">
        <f t="shared" si="47"/>
        <v>-362</v>
      </c>
      <c r="BO26" s="48">
        <f t="shared" si="47"/>
        <v>345</v>
      </c>
      <c r="BP26" s="48">
        <f t="shared" si="47"/>
        <v>4</v>
      </c>
      <c r="BQ26" s="48">
        <f t="shared" si="47"/>
        <v>-72</v>
      </c>
      <c r="BR26" s="84">
        <f t="shared" si="47"/>
        <v>176</v>
      </c>
      <c r="BS26" s="48">
        <f t="shared" si="48"/>
        <v>-374</v>
      </c>
      <c r="BT26" s="48">
        <f t="shared" si="48"/>
        <v>-140</v>
      </c>
      <c r="BU26" s="48">
        <f t="shared" si="48"/>
        <v>-583</v>
      </c>
      <c r="BV26" s="48">
        <f t="shared" si="48"/>
        <v>-1149</v>
      </c>
      <c r="BW26" s="48">
        <f t="shared" si="48"/>
        <v>-484</v>
      </c>
      <c r="BX26" s="48">
        <f t="shared" si="48"/>
        <v>-267</v>
      </c>
      <c r="BY26" s="48">
        <f t="shared" si="48"/>
        <v>66</v>
      </c>
      <c r="BZ26" s="401">
        <f t="shared" si="48"/>
        <v>530</v>
      </c>
      <c r="CA26" s="300">
        <f t="shared" si="48"/>
        <v>-138</v>
      </c>
      <c r="CB26" s="401">
        <f t="shared" si="48"/>
        <v>-69</v>
      </c>
      <c r="CC26" s="401">
        <f t="shared" si="49"/>
        <v>271</v>
      </c>
      <c r="CD26" s="401">
        <f t="shared" si="49"/>
        <v>-468</v>
      </c>
      <c r="CE26" s="481">
        <f t="shared" si="49"/>
        <v>-83</v>
      </c>
      <c r="CF26" s="401">
        <f t="shared" si="49"/>
        <v>-189</v>
      </c>
      <c r="CG26" s="401">
        <f t="shared" si="49"/>
        <v>97</v>
      </c>
      <c r="CH26" s="401">
        <f t="shared" si="49"/>
        <v>1723</v>
      </c>
      <c r="CI26" s="401">
        <f t="shared" si="49"/>
        <v>-345</v>
      </c>
      <c r="CJ26" s="401">
        <f t="shared" si="49"/>
        <v>-790</v>
      </c>
      <c r="CK26" s="401">
        <f t="shared" si="49"/>
        <v>-448</v>
      </c>
      <c r="CL26" s="401">
        <f t="shared" si="49"/>
        <v>-714</v>
      </c>
      <c r="CM26" s="401">
        <f t="shared" si="50"/>
        <v>-542</v>
      </c>
      <c r="CN26" s="401">
        <f t="shared" si="50"/>
        <v>-585</v>
      </c>
      <c r="CO26" s="401">
        <f t="shared" si="50"/>
        <v>-755</v>
      </c>
      <c r="CP26" s="84">
        <f t="shared" si="50"/>
        <v>-399</v>
      </c>
    </row>
    <row r="27" spans="1:94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4">
        <v>451</v>
      </c>
      <c r="AL27" s="461">
        <v>576</v>
      </c>
      <c r="AM27" s="461">
        <v>614</v>
      </c>
      <c r="AN27" s="401">
        <v>858</v>
      </c>
      <c r="AO27" s="401">
        <v>431</v>
      </c>
      <c r="AP27" s="401">
        <v>313</v>
      </c>
      <c r="AQ27" s="401">
        <v>271</v>
      </c>
      <c r="AR27" s="401">
        <v>339</v>
      </c>
      <c r="AS27" s="401">
        <v>265</v>
      </c>
      <c r="AT27" s="401">
        <v>280</v>
      </c>
      <c r="AU27" s="401">
        <v>316</v>
      </c>
      <c r="AV27" s="401">
        <v>350</v>
      </c>
      <c r="AW27" s="481">
        <v>346</v>
      </c>
      <c r="AX27" s="401">
        <v>411</v>
      </c>
      <c r="AY27" s="461"/>
      <c r="AZ27" s="461"/>
      <c r="BA27" s="461"/>
      <c r="BB27" s="461"/>
      <c r="BC27" s="461"/>
      <c r="BD27" s="461"/>
      <c r="BE27" s="461"/>
      <c r="BF27" s="461"/>
      <c r="BG27" s="461"/>
      <c r="BH27" s="461"/>
      <c r="BI27" s="105">
        <f t="shared" si="47"/>
        <v>266</v>
      </c>
      <c r="BJ27" s="48">
        <f t="shared" si="47"/>
        <v>205</v>
      </c>
      <c r="BK27" s="48">
        <f t="shared" si="47"/>
        <v>47</v>
      </c>
      <c r="BL27" s="48">
        <f t="shared" si="47"/>
        <v>42</v>
      </c>
      <c r="BM27" s="48">
        <f t="shared" si="47"/>
        <v>-143</v>
      </c>
      <c r="BN27" s="48">
        <f t="shared" si="47"/>
        <v>-71</v>
      </c>
      <c r="BO27" s="48">
        <f t="shared" si="47"/>
        <v>208</v>
      </c>
      <c r="BP27" s="48">
        <f t="shared" si="47"/>
        <v>-3</v>
      </c>
      <c r="BQ27" s="48">
        <f t="shared" si="47"/>
        <v>-22</v>
      </c>
      <c r="BR27" s="84">
        <f t="shared" si="47"/>
        <v>166</v>
      </c>
      <c r="BS27" s="48">
        <f t="shared" si="48"/>
        <v>12</v>
      </c>
      <c r="BT27" s="48">
        <f t="shared" si="48"/>
        <v>-103</v>
      </c>
      <c r="BU27" s="48">
        <f t="shared" si="48"/>
        <v>-122</v>
      </c>
      <c r="BV27" s="48">
        <f t="shared" si="48"/>
        <v>-418</v>
      </c>
      <c r="BW27" s="48">
        <f t="shared" si="48"/>
        <v>-187</v>
      </c>
      <c r="BX27" s="48">
        <f t="shared" si="48"/>
        <v>-64</v>
      </c>
      <c r="BY27" s="48">
        <f t="shared" si="48"/>
        <v>9</v>
      </c>
      <c r="BZ27" s="401">
        <f t="shared" si="48"/>
        <v>70</v>
      </c>
      <c r="CA27" s="300">
        <f t="shared" si="48"/>
        <v>-99</v>
      </c>
      <c r="CB27" s="401">
        <f t="shared" si="48"/>
        <v>-24</v>
      </c>
      <c r="CC27" s="401">
        <f t="shared" si="49"/>
        <v>100</v>
      </c>
      <c r="CD27" s="401">
        <f t="shared" si="49"/>
        <v>-226</v>
      </c>
      <c r="CE27" s="481">
        <f t="shared" si="49"/>
        <v>-155</v>
      </c>
      <c r="CF27" s="401">
        <f t="shared" si="49"/>
        <v>-81</v>
      </c>
      <c r="CG27" s="401">
        <f t="shared" si="49"/>
        <v>-95</v>
      </c>
      <c r="CH27" s="401">
        <f t="shared" si="49"/>
        <v>375</v>
      </c>
      <c r="CI27" s="401">
        <f t="shared" si="49"/>
        <v>-69</v>
      </c>
      <c r="CJ27" s="401">
        <f t="shared" si="49"/>
        <v>-234</v>
      </c>
      <c r="CK27" s="401">
        <f t="shared" si="49"/>
        <v>-159</v>
      </c>
      <c r="CL27" s="401">
        <f t="shared" si="49"/>
        <v>-156</v>
      </c>
      <c r="CM27" s="401">
        <f t="shared" si="50"/>
        <v>-200</v>
      </c>
      <c r="CN27" s="401">
        <f t="shared" si="50"/>
        <v>-156</v>
      </c>
      <c r="CO27" s="401">
        <f t="shared" si="50"/>
        <v>-239</v>
      </c>
      <c r="CP27" s="84">
        <f t="shared" si="50"/>
        <v>-109</v>
      </c>
    </row>
    <row r="28" spans="1:94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5">
        <v>66</v>
      </c>
      <c r="AL28" s="462">
        <v>73</v>
      </c>
      <c r="AM28" s="462">
        <v>84</v>
      </c>
      <c r="AN28" s="402">
        <v>147</v>
      </c>
      <c r="AO28" s="402">
        <v>93</v>
      </c>
      <c r="AP28" s="402">
        <v>62</v>
      </c>
      <c r="AQ28" s="402">
        <v>66</v>
      </c>
      <c r="AR28" s="402">
        <v>76</v>
      </c>
      <c r="AS28" s="402">
        <v>61</v>
      </c>
      <c r="AT28" s="402">
        <v>55</v>
      </c>
      <c r="AU28" s="402">
        <v>61</v>
      </c>
      <c r="AV28" s="402">
        <v>73</v>
      </c>
      <c r="AW28" s="482">
        <v>67</v>
      </c>
      <c r="AX28" s="402">
        <v>63</v>
      </c>
      <c r="AY28" s="462"/>
      <c r="AZ28" s="462"/>
      <c r="BA28" s="462"/>
      <c r="BB28" s="462"/>
      <c r="BC28" s="462"/>
      <c r="BD28" s="462"/>
      <c r="BE28" s="462"/>
      <c r="BF28" s="462"/>
      <c r="BG28" s="462"/>
      <c r="BH28" s="462"/>
      <c r="BI28" s="106">
        <f t="shared" si="47"/>
        <v>59</v>
      </c>
      <c r="BJ28" s="52">
        <f t="shared" si="47"/>
        <v>24</v>
      </c>
      <c r="BK28" s="52">
        <f t="shared" si="47"/>
        <v>8</v>
      </c>
      <c r="BL28" s="52">
        <f t="shared" si="47"/>
        <v>32</v>
      </c>
      <c r="BM28" s="52">
        <f t="shared" si="47"/>
        <v>-7</v>
      </c>
      <c r="BN28" s="52">
        <f t="shared" si="47"/>
        <v>-16</v>
      </c>
      <c r="BO28" s="52">
        <f t="shared" si="47"/>
        <v>31</v>
      </c>
      <c r="BP28" s="52">
        <f t="shared" si="47"/>
        <v>6</v>
      </c>
      <c r="BQ28" s="52">
        <f t="shared" si="47"/>
        <v>-3</v>
      </c>
      <c r="BR28" s="85">
        <f t="shared" si="47"/>
        <v>78</v>
      </c>
      <c r="BS28" s="52">
        <f t="shared" si="48"/>
        <v>-6</v>
      </c>
      <c r="BT28" s="52">
        <f t="shared" si="48"/>
        <v>-17</v>
      </c>
      <c r="BU28" s="52">
        <f t="shared" si="48"/>
        <v>4</v>
      </c>
      <c r="BV28" s="52">
        <f t="shared" si="48"/>
        <v>-30</v>
      </c>
      <c r="BW28" s="52">
        <f t="shared" si="48"/>
        <v>-2</v>
      </c>
      <c r="BX28" s="52">
        <f t="shared" si="48"/>
        <v>-1</v>
      </c>
      <c r="BY28" s="52">
        <f t="shared" si="48"/>
        <v>-13</v>
      </c>
      <c r="BZ28" s="402">
        <f t="shared" si="48"/>
        <v>12</v>
      </c>
      <c r="CA28" s="301">
        <f t="shared" si="48"/>
        <v>-27</v>
      </c>
      <c r="CB28" s="402">
        <f t="shared" si="48"/>
        <v>-34</v>
      </c>
      <c r="CC28" s="402">
        <f t="shared" si="49"/>
        <v>22</v>
      </c>
      <c r="CD28" s="402">
        <f t="shared" si="49"/>
        <v>-69</v>
      </c>
      <c r="CE28" s="482">
        <f t="shared" si="49"/>
        <v>-7</v>
      </c>
      <c r="CF28" s="402">
        <f t="shared" si="49"/>
        <v>-24</v>
      </c>
      <c r="CG28" s="402">
        <f t="shared" si="49"/>
        <v>-26</v>
      </c>
      <c r="CH28" s="402">
        <f t="shared" si="49"/>
        <v>74</v>
      </c>
      <c r="CI28" s="402">
        <f t="shared" si="49"/>
        <v>24</v>
      </c>
      <c r="CJ28" s="402">
        <f t="shared" si="49"/>
        <v>-32</v>
      </c>
      <c r="CK28" s="402">
        <f t="shared" si="49"/>
        <v>5</v>
      </c>
      <c r="CL28" s="402">
        <f t="shared" si="49"/>
        <v>6</v>
      </c>
      <c r="CM28" s="402">
        <f t="shared" si="50"/>
        <v>-6</v>
      </c>
      <c r="CN28" s="402">
        <f t="shared" si="50"/>
        <v>13</v>
      </c>
      <c r="CO28" s="402">
        <f t="shared" si="50"/>
        <v>-18</v>
      </c>
      <c r="CP28" s="85">
        <f t="shared" si="50"/>
        <v>10</v>
      </c>
    </row>
    <row r="29" spans="1:94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BQ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6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306">
        <f>SUM(AN24:AN28)</f>
        <v>38444</v>
      </c>
      <c r="AO29" s="306">
        <v>28137</v>
      </c>
      <c r="AP29" s="306">
        <f>SUM(AP24:AP28)</f>
        <v>18308</v>
      </c>
      <c r="AQ29" s="306">
        <f>SUM(AQ24:AQ28)</f>
        <v>16672</v>
      </c>
      <c r="AR29" s="306">
        <f>SUM(AR24:AR28)</f>
        <v>16480</v>
      </c>
      <c r="AS29" s="306">
        <v>17272</v>
      </c>
      <c r="AT29" s="306">
        <v>15778</v>
      </c>
      <c r="AU29" s="306">
        <v>18219</v>
      </c>
      <c r="AV29" s="306">
        <v>21832</v>
      </c>
      <c r="AW29" s="480">
        <v>22627</v>
      </c>
      <c r="AX29" s="306">
        <v>25074</v>
      </c>
      <c r="AY29" s="464"/>
      <c r="AZ29" s="464"/>
      <c r="BA29" s="464"/>
      <c r="BB29" s="464"/>
      <c r="BC29" s="464"/>
      <c r="BD29" s="464"/>
      <c r="BE29" s="464"/>
      <c r="BF29" s="464"/>
      <c r="BG29" s="464"/>
      <c r="BH29" s="464"/>
      <c r="BI29" s="108">
        <f t="shared" si="51"/>
        <v>5102</v>
      </c>
      <c r="BJ29" s="36">
        <f t="shared" si="51"/>
        <v>-8482</v>
      </c>
      <c r="BK29" s="36">
        <f t="shared" si="51"/>
        <v>-542</v>
      </c>
      <c r="BL29" s="36">
        <f t="shared" si="51"/>
        <v>-1177</v>
      </c>
      <c r="BM29" s="36">
        <f t="shared" si="51"/>
        <v>-12336</v>
      </c>
      <c r="BN29" s="36">
        <f t="shared" si="51"/>
        <v>-5048</v>
      </c>
      <c r="BO29" s="36">
        <f t="shared" si="51"/>
        <v>3076</v>
      </c>
      <c r="BP29" s="36">
        <f t="shared" si="51"/>
        <v>-5364</v>
      </c>
      <c r="BQ29" s="36">
        <f t="shared" si="51"/>
        <v>2471</v>
      </c>
      <c r="BR29" s="244">
        <f t="shared" ref="BR29:BS29" si="57">SUM(BR24:BR28)</f>
        <v>-1078</v>
      </c>
      <c r="BS29" s="36">
        <f t="shared" si="57"/>
        <v>-9201</v>
      </c>
      <c r="BT29" s="36">
        <f t="shared" ref="BT29:BU29" si="58">SUM(BT24:BT28)</f>
        <v>-1007</v>
      </c>
      <c r="BU29" s="36">
        <f t="shared" si="58"/>
        <v>-5291</v>
      </c>
      <c r="BV29" s="36">
        <f t="shared" ref="BV29:BW29" si="59">SUM(BV24:BV28)</f>
        <v>-6788</v>
      </c>
      <c r="BW29" s="36">
        <f t="shared" si="59"/>
        <v>-1240</v>
      </c>
      <c r="BX29" s="36">
        <f t="shared" ref="BX29:BY29" si="60">SUM(BX24:BX28)</f>
        <v>-3031</v>
      </c>
      <c r="BY29" s="36">
        <f t="shared" si="60"/>
        <v>1817</v>
      </c>
      <c r="BZ29" s="306">
        <f t="shared" ref="BZ29:CA29" si="61">SUM(BZ24:BZ28)</f>
        <v>4695</v>
      </c>
      <c r="CA29" s="304">
        <f t="shared" si="61"/>
        <v>-4280</v>
      </c>
      <c r="CB29" s="306">
        <f t="shared" ref="CB29:CC29" si="62">SUM(CB24:CB28)</f>
        <v>-662</v>
      </c>
      <c r="CC29" s="306">
        <f t="shared" si="62"/>
        <v>1730</v>
      </c>
      <c r="CD29" s="306">
        <f t="shared" ref="CD29:CE29" si="63">SUM(CD24:CD28)</f>
        <v>-1437</v>
      </c>
      <c r="CE29" s="480">
        <f t="shared" si="63"/>
        <v>482</v>
      </c>
      <c r="CF29" s="306">
        <f t="shared" ref="CF29:CG29" si="64">SUM(CF24:CF28)</f>
        <v>-2577</v>
      </c>
      <c r="CG29" s="306">
        <f t="shared" si="64"/>
        <v>-2470</v>
      </c>
      <c r="CH29" s="306">
        <f t="shared" ref="CH29:CI29" si="65">SUM(CH24:CH28)</f>
        <v>6540</v>
      </c>
      <c r="CI29" s="306">
        <f t="shared" si="65"/>
        <v>-3039</v>
      </c>
      <c r="CJ29" s="306">
        <f t="shared" ref="CJ29:CK29" si="66">SUM(CJ24:CJ28)</f>
        <v>-16206</v>
      </c>
      <c r="CK29" s="306">
        <f t="shared" si="66"/>
        <v>-9725</v>
      </c>
      <c r="CL29" s="306">
        <f t="shared" ref="CL29:CM29" si="67">SUM(CL24:CL28)</f>
        <v>-12670</v>
      </c>
      <c r="CM29" s="306">
        <f t="shared" si="67"/>
        <v>-9259</v>
      </c>
      <c r="CN29" s="306">
        <f t="shared" ref="CN29:CO29" si="68">SUM(CN24:CN28)</f>
        <v>-11419</v>
      </c>
      <c r="CO29" s="306">
        <f t="shared" si="68"/>
        <v>-15015</v>
      </c>
      <c r="CP29" s="244">
        <f t="shared" ref="CP29" si="69">SUM(CP24:CP28)</f>
        <v>-11569</v>
      </c>
    </row>
    <row r="30" spans="1:94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7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7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108"/>
      <c r="BJ30" s="36"/>
      <c r="BK30" s="36"/>
      <c r="BL30" s="36"/>
      <c r="BM30" s="36"/>
      <c r="BN30" s="36"/>
      <c r="BO30" s="36"/>
      <c r="BP30" s="36"/>
      <c r="BQ30" s="36"/>
      <c r="BR30" s="244"/>
      <c r="BS30" s="36"/>
      <c r="BT30" s="36"/>
      <c r="BU30" s="36"/>
      <c r="BV30" s="36"/>
      <c r="BW30" s="36"/>
      <c r="BX30" s="36"/>
      <c r="BY30" s="36"/>
      <c r="BZ30" s="306"/>
      <c r="CA30" s="304"/>
      <c r="CB30" s="306"/>
      <c r="CC30" s="306"/>
      <c r="CD30" s="306"/>
      <c r="CE30" s="480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244"/>
    </row>
    <row r="31" spans="1:94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4">
        <v>7587</v>
      </c>
      <c r="AL31" s="461">
        <v>7633</v>
      </c>
      <c r="AM31" s="461">
        <v>10851</v>
      </c>
      <c r="AN31" s="401">
        <v>12113</v>
      </c>
      <c r="AO31" s="401">
        <v>12034</v>
      </c>
      <c r="AP31" s="401">
        <v>8985</v>
      </c>
      <c r="AQ31" s="401">
        <v>5505</v>
      </c>
      <c r="AR31" s="401">
        <v>6209</v>
      </c>
      <c r="AS31" s="401">
        <v>6242</v>
      </c>
      <c r="AT31" s="401">
        <v>6385</v>
      </c>
      <c r="AU31" s="401">
        <v>5445</v>
      </c>
      <c r="AV31" s="401">
        <v>5886</v>
      </c>
      <c r="AW31" s="481">
        <v>6478</v>
      </c>
      <c r="AX31" s="401">
        <v>7945</v>
      </c>
      <c r="AY31" s="461"/>
      <c r="AZ31" s="461"/>
      <c r="BA31" s="461"/>
      <c r="BB31" s="461"/>
      <c r="BC31" s="461"/>
      <c r="BD31" s="461"/>
      <c r="BE31" s="461"/>
      <c r="BF31" s="461"/>
      <c r="BG31" s="461"/>
      <c r="BH31" s="461"/>
      <c r="BI31" s="105">
        <f t="shared" ref="BI31:BR35" si="70">O31-C31</f>
        <v>-396</v>
      </c>
      <c r="BJ31" s="48">
        <f t="shared" si="70"/>
        <v>-33</v>
      </c>
      <c r="BK31" s="48">
        <f t="shared" si="70"/>
        <v>-5319</v>
      </c>
      <c r="BL31" s="48">
        <f t="shared" si="70"/>
        <v>-3724</v>
      </c>
      <c r="BM31" s="48">
        <f t="shared" si="70"/>
        <v>-88</v>
      </c>
      <c r="BN31" s="48">
        <f t="shared" si="70"/>
        <v>-4565</v>
      </c>
      <c r="BO31" s="48">
        <f t="shared" si="70"/>
        <v>-3244</v>
      </c>
      <c r="BP31" s="48">
        <f t="shared" si="70"/>
        <v>-1958</v>
      </c>
      <c r="BQ31" s="48">
        <f t="shared" si="70"/>
        <v>-3123</v>
      </c>
      <c r="BR31" s="84">
        <f t="shared" si="70"/>
        <v>943</v>
      </c>
      <c r="BS31" s="48">
        <f t="shared" ref="BS31:CB35" si="71">Y31-M31</f>
        <v>-4903</v>
      </c>
      <c r="BT31" s="48">
        <f t="shared" si="71"/>
        <v>-5923</v>
      </c>
      <c r="BU31" s="48">
        <f t="shared" si="71"/>
        <v>-2961</v>
      </c>
      <c r="BV31" s="48">
        <f t="shared" si="71"/>
        <v>-4587</v>
      </c>
      <c r="BW31" s="48">
        <f t="shared" si="71"/>
        <v>-1883</v>
      </c>
      <c r="BX31" s="48">
        <f t="shared" si="71"/>
        <v>-1147</v>
      </c>
      <c r="BY31" s="48">
        <f t="shared" si="71"/>
        <v>-2001</v>
      </c>
      <c r="BZ31" s="401">
        <f t="shared" si="71"/>
        <v>-706</v>
      </c>
      <c r="CA31" s="300">
        <f t="shared" si="71"/>
        <v>954</v>
      </c>
      <c r="CB31" s="401">
        <f t="shared" si="71"/>
        <v>-969</v>
      </c>
      <c r="CC31" s="401">
        <f t="shared" ref="CC31:CL35" si="72">AI31-W31</f>
        <v>-789</v>
      </c>
      <c r="CD31" s="401">
        <f t="shared" si="72"/>
        <v>-1137</v>
      </c>
      <c r="CE31" s="481">
        <f t="shared" si="72"/>
        <v>145</v>
      </c>
      <c r="CF31" s="401">
        <f t="shared" si="72"/>
        <v>722</v>
      </c>
      <c r="CG31" s="401">
        <f t="shared" si="72"/>
        <v>1253</v>
      </c>
      <c r="CH31" s="401">
        <f t="shared" si="72"/>
        <v>1169</v>
      </c>
      <c r="CI31" s="401">
        <f t="shared" si="72"/>
        <v>2322</v>
      </c>
      <c r="CJ31" s="401">
        <f t="shared" si="72"/>
        <v>637</v>
      </c>
      <c r="CK31" s="401">
        <f t="shared" si="72"/>
        <v>-3980</v>
      </c>
      <c r="CL31" s="401">
        <f t="shared" si="72"/>
        <v>-1168</v>
      </c>
      <c r="CM31" s="401">
        <f t="shared" ref="CM31:CP35" si="73">AS31-AG31</f>
        <v>-1656</v>
      </c>
      <c r="CN31" s="401">
        <f t="shared" si="73"/>
        <v>-437</v>
      </c>
      <c r="CO31" s="401">
        <f t="shared" si="73"/>
        <v>-1156</v>
      </c>
      <c r="CP31" s="84">
        <f t="shared" si="73"/>
        <v>-1552</v>
      </c>
    </row>
    <row r="32" spans="1:94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4">
        <v>4425</v>
      </c>
      <c r="AL32" s="461">
        <v>4891</v>
      </c>
      <c r="AM32" s="461">
        <v>5987</v>
      </c>
      <c r="AN32" s="401">
        <v>5537</v>
      </c>
      <c r="AO32" s="401">
        <v>7465</v>
      </c>
      <c r="AP32" s="401">
        <v>2817</v>
      </c>
      <c r="AQ32" s="401">
        <v>1479</v>
      </c>
      <c r="AR32" s="401">
        <v>1466</v>
      </c>
      <c r="AS32" s="401">
        <v>1352</v>
      </c>
      <c r="AT32" s="401">
        <v>1521</v>
      </c>
      <c r="AU32" s="401">
        <v>1561</v>
      </c>
      <c r="AV32" s="401">
        <v>2189</v>
      </c>
      <c r="AW32" s="481">
        <v>2592</v>
      </c>
      <c r="AX32" s="401">
        <v>3716</v>
      </c>
      <c r="AY32" s="461"/>
      <c r="AZ32" s="461"/>
      <c r="BA32" s="461"/>
      <c r="BB32" s="461"/>
      <c r="BC32" s="461"/>
      <c r="BD32" s="461"/>
      <c r="BE32" s="461"/>
      <c r="BF32" s="461"/>
      <c r="BG32" s="461"/>
      <c r="BH32" s="461"/>
      <c r="BI32" s="105">
        <f t="shared" si="70"/>
        <v>-416</v>
      </c>
      <c r="BJ32" s="48">
        <f t="shared" si="70"/>
        <v>-574</v>
      </c>
      <c r="BK32" s="48">
        <f t="shared" si="70"/>
        <v>-1035</v>
      </c>
      <c r="BL32" s="48">
        <f t="shared" si="70"/>
        <v>74</v>
      </c>
      <c r="BM32" s="48">
        <f t="shared" si="70"/>
        <v>825</v>
      </c>
      <c r="BN32" s="48">
        <f t="shared" si="70"/>
        <v>-735</v>
      </c>
      <c r="BO32" s="48">
        <f t="shared" si="70"/>
        <v>46</v>
      </c>
      <c r="BP32" s="48">
        <f t="shared" si="70"/>
        <v>-697</v>
      </c>
      <c r="BQ32" s="48">
        <f t="shared" si="70"/>
        <v>-1357</v>
      </c>
      <c r="BR32" s="84">
        <f t="shared" si="70"/>
        <v>3261</v>
      </c>
      <c r="BS32" s="48">
        <f t="shared" si="71"/>
        <v>-985</v>
      </c>
      <c r="BT32" s="48">
        <f t="shared" si="71"/>
        <v>-70</v>
      </c>
      <c r="BU32" s="48">
        <f t="shared" si="71"/>
        <v>-141</v>
      </c>
      <c r="BV32" s="48">
        <f t="shared" si="71"/>
        <v>-186</v>
      </c>
      <c r="BW32" s="48">
        <f t="shared" si="71"/>
        <v>673</v>
      </c>
      <c r="BX32" s="48">
        <f t="shared" si="71"/>
        <v>803</v>
      </c>
      <c r="BY32" s="48">
        <f t="shared" si="71"/>
        <v>-820</v>
      </c>
      <c r="BZ32" s="401">
        <f t="shared" si="71"/>
        <v>329</v>
      </c>
      <c r="CA32" s="300">
        <f t="shared" si="71"/>
        <v>202</v>
      </c>
      <c r="CB32" s="401">
        <f t="shared" si="71"/>
        <v>244</v>
      </c>
      <c r="CC32" s="401">
        <f t="shared" si="72"/>
        <v>243</v>
      </c>
      <c r="CD32" s="401">
        <f t="shared" si="72"/>
        <v>-854</v>
      </c>
      <c r="CE32" s="481">
        <f t="shared" si="72"/>
        <v>1497</v>
      </c>
      <c r="CF32" s="401">
        <f t="shared" si="72"/>
        <v>1255</v>
      </c>
      <c r="CG32" s="401">
        <f t="shared" si="72"/>
        <v>1732</v>
      </c>
      <c r="CH32" s="401">
        <f t="shared" si="72"/>
        <v>423</v>
      </c>
      <c r="CI32" s="401">
        <f t="shared" si="72"/>
        <v>1604</v>
      </c>
      <c r="CJ32" s="401">
        <f t="shared" si="72"/>
        <v>-2702</v>
      </c>
      <c r="CK32" s="401">
        <f t="shared" si="72"/>
        <v>-5027</v>
      </c>
      <c r="CL32" s="401">
        <f t="shared" si="72"/>
        <v>-1721</v>
      </c>
      <c r="CM32" s="401">
        <f t="shared" si="73"/>
        <v>-1300</v>
      </c>
      <c r="CN32" s="401">
        <f t="shared" si="73"/>
        <v>-719</v>
      </c>
      <c r="CO32" s="401">
        <f t="shared" si="73"/>
        <v>-537</v>
      </c>
      <c r="CP32" s="84">
        <f t="shared" si="73"/>
        <v>-2729</v>
      </c>
    </row>
    <row r="33" spans="1:94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4">
        <v>611</v>
      </c>
      <c r="AL33" s="461">
        <v>677</v>
      </c>
      <c r="AM33" s="461">
        <v>1016</v>
      </c>
      <c r="AN33" s="401">
        <v>962</v>
      </c>
      <c r="AO33" s="401">
        <v>2643</v>
      </c>
      <c r="AP33" s="401">
        <v>590</v>
      </c>
      <c r="AQ33" s="401">
        <v>410</v>
      </c>
      <c r="AR33" s="401">
        <v>468</v>
      </c>
      <c r="AS33" s="401">
        <v>432</v>
      </c>
      <c r="AT33" s="401">
        <v>468</v>
      </c>
      <c r="AU33" s="401">
        <v>360</v>
      </c>
      <c r="AV33" s="401">
        <v>408</v>
      </c>
      <c r="AW33" s="481">
        <v>456</v>
      </c>
      <c r="AX33" s="401">
        <v>517</v>
      </c>
      <c r="AY33" s="461"/>
      <c r="AZ33" s="461"/>
      <c r="BA33" s="461"/>
      <c r="BB33" s="461"/>
      <c r="BC33" s="461"/>
      <c r="BD33" s="461"/>
      <c r="BE33" s="461"/>
      <c r="BF33" s="461"/>
      <c r="BG33" s="461"/>
      <c r="BH33" s="461"/>
      <c r="BI33" s="105">
        <f t="shared" si="70"/>
        <v>9</v>
      </c>
      <c r="BJ33" s="48">
        <f t="shared" si="70"/>
        <v>534</v>
      </c>
      <c r="BK33" s="48">
        <f t="shared" si="70"/>
        <v>360</v>
      </c>
      <c r="BL33" s="48">
        <f t="shared" si="70"/>
        <v>-43</v>
      </c>
      <c r="BM33" s="48">
        <f t="shared" si="70"/>
        <v>183</v>
      </c>
      <c r="BN33" s="48">
        <f t="shared" si="70"/>
        <v>-196</v>
      </c>
      <c r="BO33" s="48">
        <f t="shared" si="70"/>
        <v>-132</v>
      </c>
      <c r="BP33" s="48">
        <f t="shared" si="70"/>
        <v>1</v>
      </c>
      <c r="BQ33" s="48">
        <f t="shared" si="70"/>
        <v>-17</v>
      </c>
      <c r="BR33" s="84">
        <f t="shared" si="70"/>
        <v>198</v>
      </c>
      <c r="BS33" s="48">
        <f t="shared" si="71"/>
        <v>47</v>
      </c>
      <c r="BT33" s="48">
        <f t="shared" si="71"/>
        <v>-303</v>
      </c>
      <c r="BU33" s="48">
        <f t="shared" si="71"/>
        <v>-78</v>
      </c>
      <c r="BV33" s="48">
        <f t="shared" si="71"/>
        <v>-657</v>
      </c>
      <c r="BW33" s="48">
        <f t="shared" si="71"/>
        <v>-572</v>
      </c>
      <c r="BX33" s="48">
        <f t="shared" si="71"/>
        <v>-218</v>
      </c>
      <c r="BY33" s="48">
        <f t="shared" si="71"/>
        <v>-174</v>
      </c>
      <c r="BZ33" s="401">
        <f t="shared" si="71"/>
        <v>-150</v>
      </c>
      <c r="CA33" s="300">
        <f t="shared" si="71"/>
        <v>238</v>
      </c>
      <c r="CB33" s="401">
        <f t="shared" si="71"/>
        <v>6</v>
      </c>
      <c r="CC33" s="401">
        <f t="shared" si="72"/>
        <v>-42</v>
      </c>
      <c r="CD33" s="401">
        <f t="shared" si="72"/>
        <v>-54</v>
      </c>
      <c r="CE33" s="481">
        <f t="shared" si="72"/>
        <v>-170</v>
      </c>
      <c r="CF33" s="401">
        <f t="shared" si="72"/>
        <v>29</v>
      </c>
      <c r="CG33" s="401">
        <f t="shared" si="72"/>
        <v>202</v>
      </c>
      <c r="CH33" s="401">
        <f t="shared" si="72"/>
        <v>20</v>
      </c>
      <c r="CI33" s="401">
        <f t="shared" si="72"/>
        <v>1691</v>
      </c>
      <c r="CJ33" s="401">
        <f t="shared" si="72"/>
        <v>-272</v>
      </c>
      <c r="CK33" s="401">
        <f t="shared" si="72"/>
        <v>-494</v>
      </c>
      <c r="CL33" s="401">
        <f t="shared" si="72"/>
        <v>-148</v>
      </c>
      <c r="CM33" s="401">
        <f t="shared" si="73"/>
        <v>-394</v>
      </c>
      <c r="CN33" s="401">
        <f t="shared" si="73"/>
        <v>-164</v>
      </c>
      <c r="CO33" s="401">
        <f t="shared" si="73"/>
        <v>-230</v>
      </c>
      <c r="CP33" s="84">
        <f t="shared" si="73"/>
        <v>-218</v>
      </c>
    </row>
    <row r="34" spans="1:94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4">
        <v>115</v>
      </c>
      <c r="AL34" s="461">
        <v>119</v>
      </c>
      <c r="AM34" s="461">
        <v>171</v>
      </c>
      <c r="AN34" s="401">
        <v>182</v>
      </c>
      <c r="AO34" s="401">
        <v>564</v>
      </c>
      <c r="AP34" s="401">
        <v>163</v>
      </c>
      <c r="AQ34" s="401">
        <v>79</v>
      </c>
      <c r="AR34" s="401">
        <v>65</v>
      </c>
      <c r="AS34" s="401">
        <v>73</v>
      </c>
      <c r="AT34" s="401">
        <v>66</v>
      </c>
      <c r="AU34" s="401">
        <v>54</v>
      </c>
      <c r="AV34" s="401">
        <v>67</v>
      </c>
      <c r="AW34" s="481">
        <v>72</v>
      </c>
      <c r="AX34" s="401">
        <v>115</v>
      </c>
      <c r="AY34" s="461"/>
      <c r="AZ34" s="461"/>
      <c r="BA34" s="461"/>
      <c r="BB34" s="461"/>
      <c r="BC34" s="461"/>
      <c r="BD34" s="461"/>
      <c r="BE34" s="461"/>
      <c r="BF34" s="461"/>
      <c r="BG34" s="461"/>
      <c r="BH34" s="461"/>
      <c r="BI34" s="105">
        <f t="shared" si="70"/>
        <v>38</v>
      </c>
      <c r="BJ34" s="48">
        <f t="shared" si="70"/>
        <v>217</v>
      </c>
      <c r="BK34" s="48">
        <f t="shared" si="70"/>
        <v>112</v>
      </c>
      <c r="BL34" s="48">
        <f t="shared" si="70"/>
        <v>115</v>
      </c>
      <c r="BM34" s="48">
        <f t="shared" si="70"/>
        <v>82</v>
      </c>
      <c r="BN34" s="48">
        <f t="shared" si="70"/>
        <v>13</v>
      </c>
      <c r="BO34" s="48">
        <f t="shared" si="70"/>
        <v>-6</v>
      </c>
      <c r="BP34" s="48">
        <f t="shared" si="70"/>
        <v>32</v>
      </c>
      <c r="BQ34" s="48">
        <f t="shared" si="70"/>
        <v>-16</v>
      </c>
      <c r="BR34" s="84">
        <f t="shared" si="70"/>
        <v>80</v>
      </c>
      <c r="BS34" s="48">
        <f t="shared" si="71"/>
        <v>44</v>
      </c>
      <c r="BT34" s="48">
        <f t="shared" si="71"/>
        <v>2</v>
      </c>
      <c r="BU34" s="48">
        <f t="shared" si="71"/>
        <v>36</v>
      </c>
      <c r="BV34" s="48">
        <f t="shared" si="71"/>
        <v>-189</v>
      </c>
      <c r="BW34" s="48">
        <f t="shared" si="71"/>
        <v>-176</v>
      </c>
      <c r="BX34" s="48">
        <f t="shared" si="71"/>
        <v>-112</v>
      </c>
      <c r="BY34" s="48">
        <f t="shared" si="71"/>
        <v>-75</v>
      </c>
      <c r="BZ34" s="401">
        <f t="shared" si="71"/>
        <v>-42</v>
      </c>
      <c r="CA34" s="300">
        <f t="shared" si="71"/>
        <v>15</v>
      </c>
      <c r="CB34" s="401">
        <f t="shared" si="71"/>
        <v>-34</v>
      </c>
      <c r="CC34" s="401">
        <f t="shared" si="72"/>
        <v>-9</v>
      </c>
      <c r="CD34" s="401">
        <f t="shared" si="72"/>
        <v>-59</v>
      </c>
      <c r="CE34" s="481">
        <f t="shared" si="72"/>
        <v>-85</v>
      </c>
      <c r="CF34" s="401">
        <f t="shared" si="72"/>
        <v>-72</v>
      </c>
      <c r="CG34" s="401">
        <f t="shared" si="72"/>
        <v>-40</v>
      </c>
      <c r="CH34" s="401">
        <f t="shared" si="72"/>
        <v>-19</v>
      </c>
      <c r="CI34" s="401">
        <f t="shared" si="72"/>
        <v>372</v>
      </c>
      <c r="CJ34" s="401">
        <f t="shared" si="72"/>
        <v>-57</v>
      </c>
      <c r="CK34" s="401">
        <f t="shared" si="72"/>
        <v>-129</v>
      </c>
      <c r="CL34" s="401">
        <f t="shared" si="72"/>
        <v>-89</v>
      </c>
      <c r="CM34" s="401">
        <f t="shared" si="73"/>
        <v>-95</v>
      </c>
      <c r="CN34" s="401">
        <f t="shared" si="73"/>
        <v>-70</v>
      </c>
      <c r="CO34" s="401">
        <f t="shared" si="73"/>
        <v>-79</v>
      </c>
      <c r="CP34" s="84">
        <f t="shared" si="73"/>
        <v>-40</v>
      </c>
    </row>
    <row r="35" spans="1:94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5">
        <v>25</v>
      </c>
      <c r="AL35" s="462">
        <v>17</v>
      </c>
      <c r="AM35" s="462">
        <v>18</v>
      </c>
      <c r="AN35" s="402">
        <v>22</v>
      </c>
      <c r="AO35" s="402">
        <v>82</v>
      </c>
      <c r="AP35" s="402">
        <v>31</v>
      </c>
      <c r="AQ35" s="402">
        <v>12</v>
      </c>
      <c r="AR35" s="402">
        <v>19</v>
      </c>
      <c r="AS35" s="402">
        <v>22</v>
      </c>
      <c r="AT35" s="402">
        <v>20</v>
      </c>
      <c r="AU35" s="402">
        <v>6</v>
      </c>
      <c r="AV35" s="402">
        <v>5</v>
      </c>
      <c r="AW35" s="482">
        <v>10</v>
      </c>
      <c r="AX35" s="402">
        <v>11</v>
      </c>
      <c r="AY35" s="462"/>
      <c r="AZ35" s="462"/>
      <c r="BA35" s="462"/>
      <c r="BB35" s="462"/>
      <c r="BC35" s="462"/>
      <c r="BD35" s="462"/>
      <c r="BE35" s="462"/>
      <c r="BF35" s="462"/>
      <c r="BG35" s="462"/>
      <c r="BH35" s="462"/>
      <c r="BI35" s="106">
        <f t="shared" si="70"/>
        <v>13</v>
      </c>
      <c r="BJ35" s="52">
        <f t="shared" si="70"/>
        <v>21</v>
      </c>
      <c r="BK35" s="52">
        <f t="shared" si="70"/>
        <v>15</v>
      </c>
      <c r="BL35" s="52">
        <f t="shared" si="70"/>
        <v>22</v>
      </c>
      <c r="BM35" s="52">
        <f t="shared" si="70"/>
        <v>28</v>
      </c>
      <c r="BN35" s="52">
        <f t="shared" si="70"/>
        <v>1</v>
      </c>
      <c r="BO35" s="52">
        <f t="shared" si="70"/>
        <v>-2</v>
      </c>
      <c r="BP35" s="52">
        <f t="shared" si="70"/>
        <v>1</v>
      </c>
      <c r="BQ35" s="52">
        <f t="shared" si="70"/>
        <v>-2</v>
      </c>
      <c r="BR35" s="85">
        <f t="shared" si="70"/>
        <v>14</v>
      </c>
      <c r="BS35" s="52">
        <f t="shared" si="71"/>
        <v>30</v>
      </c>
      <c r="BT35" s="52">
        <f t="shared" si="71"/>
        <v>11</v>
      </c>
      <c r="BU35" s="52">
        <f t="shared" si="71"/>
        <v>0</v>
      </c>
      <c r="BV35" s="52">
        <f t="shared" si="71"/>
        <v>-7</v>
      </c>
      <c r="BW35" s="52">
        <f t="shared" si="71"/>
        <v>-9</v>
      </c>
      <c r="BX35" s="52">
        <f t="shared" si="71"/>
        <v>-12</v>
      </c>
      <c r="BY35" s="52">
        <f t="shared" si="71"/>
        <v>-1</v>
      </c>
      <c r="BZ35" s="402">
        <f t="shared" si="71"/>
        <v>1</v>
      </c>
      <c r="CA35" s="301">
        <f t="shared" si="71"/>
        <v>5</v>
      </c>
      <c r="CB35" s="402">
        <f t="shared" si="71"/>
        <v>11</v>
      </c>
      <c r="CC35" s="402">
        <f t="shared" si="72"/>
        <v>-8</v>
      </c>
      <c r="CD35" s="402">
        <f t="shared" si="72"/>
        <v>-4</v>
      </c>
      <c r="CE35" s="482">
        <f t="shared" si="72"/>
        <v>-17</v>
      </c>
      <c r="CF35" s="402">
        <f t="shared" si="72"/>
        <v>-14</v>
      </c>
      <c r="CG35" s="402">
        <f t="shared" si="72"/>
        <v>-9</v>
      </c>
      <c r="CH35" s="402">
        <f t="shared" si="72"/>
        <v>-14</v>
      </c>
      <c r="CI35" s="402">
        <f t="shared" si="72"/>
        <v>51</v>
      </c>
      <c r="CJ35" s="402">
        <f t="shared" si="72"/>
        <v>2</v>
      </c>
      <c r="CK35" s="402">
        <f t="shared" si="72"/>
        <v>-27</v>
      </c>
      <c r="CL35" s="402">
        <f t="shared" si="72"/>
        <v>-12</v>
      </c>
      <c r="CM35" s="402">
        <f t="shared" si="73"/>
        <v>-3</v>
      </c>
      <c r="CN35" s="402">
        <f t="shared" si="73"/>
        <v>-5</v>
      </c>
      <c r="CO35" s="402">
        <f t="shared" si="73"/>
        <v>-7</v>
      </c>
      <c r="CP35" s="85">
        <f t="shared" si="73"/>
        <v>-13</v>
      </c>
    </row>
    <row r="36" spans="1:94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BQ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6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306">
        <f>SUM(AN31:AN35)</f>
        <v>18816</v>
      </c>
      <c r="AO36" s="306">
        <v>22788</v>
      </c>
      <c r="AP36" s="306">
        <v>12586</v>
      </c>
      <c r="AQ36" s="306">
        <f>SUM(AQ31:AQ35)</f>
        <v>7485</v>
      </c>
      <c r="AR36" s="306">
        <f>SUM(AR31:AR35)</f>
        <v>8227</v>
      </c>
      <c r="AS36" s="306">
        <v>8121</v>
      </c>
      <c r="AT36" s="306">
        <v>8460</v>
      </c>
      <c r="AU36" s="306">
        <v>7426</v>
      </c>
      <c r="AV36" s="306">
        <v>8555</v>
      </c>
      <c r="AW36" s="480">
        <v>9608</v>
      </c>
      <c r="AX36" s="306">
        <v>12304</v>
      </c>
      <c r="AY36" s="464"/>
      <c r="AZ36" s="464"/>
      <c r="BA36" s="464"/>
      <c r="BB36" s="464"/>
      <c r="BC36" s="464"/>
      <c r="BD36" s="464"/>
      <c r="BE36" s="464"/>
      <c r="BF36" s="464"/>
      <c r="BG36" s="464"/>
      <c r="BH36" s="464"/>
      <c r="BI36" s="108">
        <f t="shared" si="75"/>
        <v>-752</v>
      </c>
      <c r="BJ36" s="36">
        <f t="shared" si="75"/>
        <v>165</v>
      </c>
      <c r="BK36" s="36">
        <f t="shared" si="75"/>
        <v>-5867</v>
      </c>
      <c r="BL36" s="36">
        <f t="shared" si="75"/>
        <v>-3556</v>
      </c>
      <c r="BM36" s="36">
        <f t="shared" si="75"/>
        <v>1030</v>
      </c>
      <c r="BN36" s="36">
        <f t="shared" si="75"/>
        <v>-5482</v>
      </c>
      <c r="BO36" s="36">
        <f t="shared" si="75"/>
        <v>-3338</v>
      </c>
      <c r="BP36" s="36">
        <f t="shared" si="75"/>
        <v>-2621</v>
      </c>
      <c r="BQ36" s="36">
        <f t="shared" si="75"/>
        <v>-4515</v>
      </c>
      <c r="BR36" s="244">
        <f t="shared" ref="BR36:BS36" si="81">SUM(BR31:BR35)</f>
        <v>4496</v>
      </c>
      <c r="BS36" s="36">
        <f t="shared" si="81"/>
        <v>-5767</v>
      </c>
      <c r="BT36" s="36">
        <f t="shared" ref="BT36:BU36" si="82">SUM(BT31:BT35)</f>
        <v>-6283</v>
      </c>
      <c r="BU36" s="36">
        <f t="shared" si="82"/>
        <v>-3144</v>
      </c>
      <c r="BV36" s="36">
        <f t="shared" ref="BV36:BW36" si="83">SUM(BV31:BV35)</f>
        <v>-5626</v>
      </c>
      <c r="BW36" s="36">
        <f t="shared" si="83"/>
        <v>-1967</v>
      </c>
      <c r="BX36" s="36">
        <f t="shared" ref="BX36:BY36" si="84">SUM(BX31:BX35)</f>
        <v>-686</v>
      </c>
      <c r="BY36" s="36">
        <f t="shared" si="84"/>
        <v>-3071</v>
      </c>
      <c r="BZ36" s="306">
        <f t="shared" ref="BZ36:CA36" si="85">SUM(BZ31:BZ35)</f>
        <v>-568</v>
      </c>
      <c r="CA36" s="304">
        <f t="shared" si="85"/>
        <v>1414</v>
      </c>
      <c r="CB36" s="306">
        <f t="shared" ref="CB36:CC36" si="86">SUM(CB31:CB35)</f>
        <v>-742</v>
      </c>
      <c r="CC36" s="306">
        <f t="shared" si="86"/>
        <v>-605</v>
      </c>
      <c r="CD36" s="306">
        <f t="shared" ref="CD36:CE36" si="87">SUM(CD31:CD35)</f>
        <v>-2108</v>
      </c>
      <c r="CE36" s="480">
        <f t="shared" si="87"/>
        <v>1370</v>
      </c>
      <c r="CF36" s="306">
        <f t="shared" ref="CF36:CG36" si="88">SUM(CF31:CF35)</f>
        <v>1920</v>
      </c>
      <c r="CG36" s="306">
        <f t="shared" si="88"/>
        <v>3138</v>
      </c>
      <c r="CH36" s="306">
        <f t="shared" ref="CH36:CI36" si="89">SUM(CH31:CH35)</f>
        <v>1579</v>
      </c>
      <c r="CI36" s="306">
        <f t="shared" si="89"/>
        <v>6040</v>
      </c>
      <c r="CJ36" s="306">
        <f t="shared" ref="CJ36:CK36" si="90">SUM(CJ31:CJ35)</f>
        <v>-2392</v>
      </c>
      <c r="CK36" s="306">
        <f t="shared" si="90"/>
        <v>-9657</v>
      </c>
      <c r="CL36" s="306">
        <f t="shared" ref="CL36:CM36" si="91">SUM(CL31:CL35)</f>
        <v>-3138</v>
      </c>
      <c r="CM36" s="306">
        <f t="shared" si="91"/>
        <v>-3448</v>
      </c>
      <c r="CN36" s="306">
        <f t="shared" ref="CN36:CO36" si="92">SUM(CN31:CN35)</f>
        <v>-1395</v>
      </c>
      <c r="CO36" s="306">
        <f t="shared" si="92"/>
        <v>-2009</v>
      </c>
      <c r="CP36" s="244">
        <f t="shared" ref="CP36" si="93">SUM(CP31:CP35)</f>
        <v>-4552</v>
      </c>
    </row>
    <row r="37" spans="1:94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6"/>
      <c r="AL37" s="464"/>
      <c r="AM37" s="464"/>
      <c r="AN37" s="306"/>
      <c r="AO37" s="306"/>
      <c r="AP37" s="306"/>
      <c r="AQ37" s="306"/>
      <c r="AR37" s="306"/>
      <c r="AS37" s="306"/>
      <c r="AT37" s="306"/>
      <c r="AU37" s="306"/>
      <c r="AV37" s="306"/>
      <c r="AW37" s="480"/>
      <c r="AX37" s="306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108"/>
      <c r="BJ37" s="36"/>
      <c r="BK37" s="36"/>
      <c r="BL37" s="36"/>
      <c r="BM37" s="36"/>
      <c r="BN37" s="36"/>
      <c r="BO37" s="36"/>
      <c r="BP37" s="36"/>
      <c r="BQ37" s="36"/>
      <c r="BR37" s="244"/>
      <c r="BS37" s="36"/>
      <c r="BT37" s="36"/>
      <c r="BU37" s="36"/>
      <c r="BV37" s="36"/>
      <c r="BW37" s="36"/>
      <c r="BX37" s="36"/>
      <c r="BY37" s="36"/>
      <c r="BZ37" s="306"/>
      <c r="CA37" s="304"/>
      <c r="CB37" s="306"/>
      <c r="CC37" s="306"/>
      <c r="CD37" s="306"/>
      <c r="CE37" s="480"/>
      <c r="CF37" s="306"/>
      <c r="CG37" s="306"/>
      <c r="CH37" s="306"/>
      <c r="CI37" s="306"/>
      <c r="CJ37" s="306"/>
      <c r="CK37" s="306"/>
      <c r="CL37" s="306"/>
      <c r="CM37" s="306"/>
      <c r="CN37" s="306"/>
      <c r="CO37" s="306"/>
      <c r="CP37" s="244"/>
    </row>
    <row r="38" spans="1:94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4">
        <v>23136</v>
      </c>
      <c r="AL38" s="461">
        <v>22653</v>
      </c>
      <c r="AM38" s="461">
        <v>22596</v>
      </c>
      <c r="AN38" s="401">
        <v>26267</v>
      </c>
      <c r="AO38" s="401">
        <v>30598</v>
      </c>
      <c r="AP38" s="401">
        <v>32294</v>
      </c>
      <c r="AQ38" s="401">
        <v>30443</v>
      </c>
      <c r="AR38" s="401">
        <v>28548</v>
      </c>
      <c r="AS38" s="401">
        <v>26949</v>
      </c>
      <c r="AT38" s="401">
        <v>27006</v>
      </c>
      <c r="AU38" s="401">
        <v>26828</v>
      </c>
      <c r="AV38" s="401">
        <v>25134</v>
      </c>
      <c r="AW38" s="481">
        <v>28090</v>
      </c>
      <c r="AX38" s="401">
        <v>26344</v>
      </c>
      <c r="AY38" s="461"/>
      <c r="AZ38" s="461"/>
      <c r="BA38" s="461"/>
      <c r="BB38" s="461"/>
      <c r="BC38" s="461"/>
      <c r="BD38" s="461"/>
      <c r="BE38" s="461"/>
      <c r="BF38" s="461"/>
      <c r="BG38" s="461"/>
      <c r="BH38" s="461"/>
      <c r="BI38" s="105">
        <f t="shared" ref="BI38:BR42" si="94">O38-C38</f>
        <v>2927</v>
      </c>
      <c r="BJ38" s="48">
        <f t="shared" si="94"/>
        <v>4987</v>
      </c>
      <c r="BK38" s="48">
        <f t="shared" si="94"/>
        <v>5256</v>
      </c>
      <c r="BL38" s="48">
        <f t="shared" si="94"/>
        <v>4841</v>
      </c>
      <c r="BM38" s="48">
        <f t="shared" si="94"/>
        <v>2449</v>
      </c>
      <c r="BN38" s="48">
        <f t="shared" si="94"/>
        <v>5690</v>
      </c>
      <c r="BO38" s="48">
        <f t="shared" si="94"/>
        <v>4767</v>
      </c>
      <c r="BP38" s="48">
        <f t="shared" si="94"/>
        <v>6677</v>
      </c>
      <c r="BQ38" s="48">
        <f t="shared" si="94"/>
        <v>7133</v>
      </c>
      <c r="BR38" s="84">
        <f t="shared" si="94"/>
        <v>6990</v>
      </c>
      <c r="BS38" s="48">
        <f t="shared" ref="BS38:CB42" si="95">Y38-M38</f>
        <v>9716</v>
      </c>
      <c r="BT38" s="48">
        <f t="shared" si="95"/>
        <v>9020</v>
      </c>
      <c r="BU38" s="48">
        <f t="shared" si="95"/>
        <v>4923</v>
      </c>
      <c r="BV38" s="48">
        <f t="shared" si="95"/>
        <v>2977</v>
      </c>
      <c r="BW38" s="48">
        <f t="shared" si="95"/>
        <v>1999</v>
      </c>
      <c r="BX38" s="48">
        <f t="shared" si="95"/>
        <v>587</v>
      </c>
      <c r="BY38" s="48">
        <f t="shared" si="95"/>
        <v>2484</v>
      </c>
      <c r="BZ38" s="401">
        <f t="shared" si="95"/>
        <v>25</v>
      </c>
      <c r="CA38" s="300">
        <f t="shared" si="95"/>
        <v>-58</v>
      </c>
      <c r="CB38" s="401">
        <f t="shared" si="95"/>
        <v>-406</v>
      </c>
      <c r="CC38" s="401">
        <f t="shared" ref="CC38:CL42" si="96">AI38-W38</f>
        <v>-2105</v>
      </c>
      <c r="CD38" s="401">
        <f t="shared" si="96"/>
        <v>-2710</v>
      </c>
      <c r="CE38" s="481">
        <f t="shared" si="96"/>
        <v>-2746</v>
      </c>
      <c r="CF38" s="401">
        <f t="shared" si="96"/>
        <v>-1869</v>
      </c>
      <c r="CG38" s="401">
        <f t="shared" si="96"/>
        <v>-2051</v>
      </c>
      <c r="CH38" s="401">
        <f t="shared" si="96"/>
        <v>6</v>
      </c>
      <c r="CI38" s="401">
        <f t="shared" si="96"/>
        <v>858</v>
      </c>
      <c r="CJ38" s="401">
        <f t="shared" si="96"/>
        <v>1420</v>
      </c>
      <c r="CK38" s="401">
        <f t="shared" si="96"/>
        <v>-1307</v>
      </c>
      <c r="CL38" s="401">
        <f t="shared" si="96"/>
        <v>-4271</v>
      </c>
      <c r="CM38" s="401">
        <f t="shared" ref="CM38:CP42" si="97">AS38-AG38</f>
        <v>-5127</v>
      </c>
      <c r="CN38" s="401">
        <f t="shared" si="97"/>
        <v>-3643</v>
      </c>
      <c r="CO38" s="401">
        <f t="shared" si="97"/>
        <v>41</v>
      </c>
      <c r="CP38" s="84">
        <f t="shared" si="97"/>
        <v>836</v>
      </c>
    </row>
    <row r="39" spans="1:94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4">
        <v>19424</v>
      </c>
      <c r="AL39" s="461">
        <v>18651</v>
      </c>
      <c r="AM39" s="461">
        <v>18745</v>
      </c>
      <c r="AN39" s="401">
        <v>16615</v>
      </c>
      <c r="AO39" s="401">
        <v>19602</v>
      </c>
      <c r="AP39" s="401">
        <v>21590</v>
      </c>
      <c r="AQ39" s="401">
        <v>23536</v>
      </c>
      <c r="AR39" s="401">
        <v>21068</v>
      </c>
      <c r="AS39" s="401">
        <v>19947</v>
      </c>
      <c r="AT39" s="401">
        <v>18752</v>
      </c>
      <c r="AU39" s="401">
        <v>18928</v>
      </c>
      <c r="AV39" s="401">
        <v>19877</v>
      </c>
      <c r="AW39" s="481">
        <v>19197</v>
      </c>
      <c r="AX39" s="401">
        <v>20056</v>
      </c>
      <c r="AY39" s="461"/>
      <c r="AZ39" s="461"/>
      <c r="BA39" s="461"/>
      <c r="BB39" s="461"/>
      <c r="BC39" s="461"/>
      <c r="BD39" s="461"/>
      <c r="BE39" s="461"/>
      <c r="BF39" s="461"/>
      <c r="BG39" s="461"/>
      <c r="BH39" s="461"/>
      <c r="BI39" s="105">
        <f t="shared" si="94"/>
        <v>-1476</v>
      </c>
      <c r="BJ39" s="48">
        <f t="shared" si="94"/>
        <v>-752</v>
      </c>
      <c r="BK39" s="48">
        <f t="shared" si="94"/>
        <v>435</v>
      </c>
      <c r="BL39" s="48">
        <f t="shared" si="94"/>
        <v>563</v>
      </c>
      <c r="BM39" s="48">
        <f t="shared" si="94"/>
        <v>980</v>
      </c>
      <c r="BN39" s="48">
        <f t="shared" si="94"/>
        <v>2305</v>
      </c>
      <c r="BO39" s="48">
        <f t="shared" si="94"/>
        <v>2906</v>
      </c>
      <c r="BP39" s="48">
        <f t="shared" si="94"/>
        <v>3483</v>
      </c>
      <c r="BQ39" s="48">
        <f t="shared" si="94"/>
        <v>-967</v>
      </c>
      <c r="BR39" s="84">
        <f t="shared" si="94"/>
        <v>-1224</v>
      </c>
      <c r="BS39" s="48">
        <f t="shared" si="95"/>
        <v>991</v>
      </c>
      <c r="BT39" s="48">
        <f t="shared" si="95"/>
        <v>2007</v>
      </c>
      <c r="BU39" s="48">
        <f t="shared" si="95"/>
        <v>1035</v>
      </c>
      <c r="BV39" s="48">
        <f t="shared" si="95"/>
        <v>389</v>
      </c>
      <c r="BW39" s="48">
        <f t="shared" si="95"/>
        <v>352</v>
      </c>
      <c r="BX39" s="48">
        <f t="shared" si="95"/>
        <v>1854</v>
      </c>
      <c r="BY39" s="48">
        <f t="shared" si="95"/>
        <v>2147</v>
      </c>
      <c r="BZ39" s="401">
        <f t="shared" si="95"/>
        <v>1839</v>
      </c>
      <c r="CA39" s="300">
        <f t="shared" si="95"/>
        <v>2264</v>
      </c>
      <c r="CB39" s="401">
        <f t="shared" si="95"/>
        <v>2245</v>
      </c>
      <c r="CC39" s="401">
        <f t="shared" si="96"/>
        <v>5650</v>
      </c>
      <c r="CD39" s="401">
        <f t="shared" si="96"/>
        <v>3124</v>
      </c>
      <c r="CE39" s="481">
        <f t="shared" si="96"/>
        <v>3821</v>
      </c>
      <c r="CF39" s="401">
        <f t="shared" si="96"/>
        <v>3580</v>
      </c>
      <c r="CG39" s="401">
        <f t="shared" si="96"/>
        <v>6124</v>
      </c>
      <c r="CH39" s="401">
        <f t="shared" si="96"/>
        <v>3815</v>
      </c>
      <c r="CI39" s="401">
        <f t="shared" si="96"/>
        <v>4961</v>
      </c>
      <c r="CJ39" s="401">
        <f t="shared" si="96"/>
        <v>4080</v>
      </c>
      <c r="CK39" s="401">
        <f t="shared" si="96"/>
        <v>3417</v>
      </c>
      <c r="CL39" s="401">
        <f t="shared" si="96"/>
        <v>-3019</v>
      </c>
      <c r="CM39" s="401">
        <f t="shared" si="97"/>
        <v>-4807</v>
      </c>
      <c r="CN39" s="401">
        <f t="shared" si="97"/>
        <v>-6043</v>
      </c>
      <c r="CO39" s="401">
        <f t="shared" si="97"/>
        <v>-3583</v>
      </c>
      <c r="CP39" s="84">
        <f t="shared" si="97"/>
        <v>1288</v>
      </c>
    </row>
    <row r="40" spans="1:94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4">
        <v>1083</v>
      </c>
      <c r="AL40" s="461">
        <v>855</v>
      </c>
      <c r="AM40" s="461">
        <v>1028</v>
      </c>
      <c r="AN40" s="401">
        <v>1137</v>
      </c>
      <c r="AO40" s="401">
        <v>1580</v>
      </c>
      <c r="AP40" s="401">
        <v>2953</v>
      </c>
      <c r="AQ40" s="401">
        <v>2605</v>
      </c>
      <c r="AR40" s="401">
        <v>2631</v>
      </c>
      <c r="AS40" s="401">
        <v>2581</v>
      </c>
      <c r="AT40" s="401">
        <v>2591</v>
      </c>
      <c r="AU40" s="401">
        <v>2596</v>
      </c>
      <c r="AV40" s="401">
        <v>2679</v>
      </c>
      <c r="AW40" s="481">
        <v>2544</v>
      </c>
      <c r="AX40" s="401">
        <v>2573</v>
      </c>
      <c r="AY40" s="461"/>
      <c r="AZ40" s="461"/>
      <c r="BA40" s="461"/>
      <c r="BB40" s="461"/>
      <c r="BC40" s="461"/>
      <c r="BD40" s="461"/>
      <c r="BE40" s="461"/>
      <c r="BF40" s="461"/>
      <c r="BG40" s="461"/>
      <c r="BH40" s="461"/>
      <c r="BI40" s="105">
        <f t="shared" si="94"/>
        <v>185</v>
      </c>
      <c r="BJ40" s="48">
        <f t="shared" si="94"/>
        <v>567</v>
      </c>
      <c r="BK40" s="48">
        <f t="shared" si="94"/>
        <v>997</v>
      </c>
      <c r="BL40" s="48">
        <f t="shared" si="94"/>
        <v>1094</v>
      </c>
      <c r="BM40" s="48">
        <f t="shared" si="94"/>
        <v>943</v>
      </c>
      <c r="BN40" s="48">
        <f t="shared" si="94"/>
        <v>1162</v>
      </c>
      <c r="BO40" s="48">
        <f t="shared" si="94"/>
        <v>992</v>
      </c>
      <c r="BP40" s="48">
        <f t="shared" si="94"/>
        <v>903</v>
      </c>
      <c r="BQ40" s="48">
        <f t="shared" si="94"/>
        <v>823</v>
      </c>
      <c r="BR40" s="84">
        <f t="shared" si="94"/>
        <v>772</v>
      </c>
      <c r="BS40" s="48">
        <f t="shared" si="95"/>
        <v>810</v>
      </c>
      <c r="BT40" s="48">
        <f t="shared" si="95"/>
        <v>765</v>
      </c>
      <c r="BU40" s="48">
        <f t="shared" si="95"/>
        <v>432</v>
      </c>
      <c r="BV40" s="48">
        <f t="shared" si="95"/>
        <v>61</v>
      </c>
      <c r="BW40" s="48">
        <f t="shared" si="95"/>
        <v>-221</v>
      </c>
      <c r="BX40" s="48">
        <f t="shared" si="95"/>
        <v>-251</v>
      </c>
      <c r="BY40" s="48">
        <f t="shared" si="95"/>
        <v>-364</v>
      </c>
      <c r="BZ40" s="401">
        <f t="shared" si="95"/>
        <v>-894</v>
      </c>
      <c r="CA40" s="300">
        <f t="shared" si="95"/>
        <v>-979</v>
      </c>
      <c r="CB40" s="401">
        <f t="shared" si="95"/>
        <v>-729</v>
      </c>
      <c r="CC40" s="401">
        <f t="shared" si="96"/>
        <v>-676</v>
      </c>
      <c r="CD40" s="401">
        <f t="shared" si="96"/>
        <v>-681</v>
      </c>
      <c r="CE40" s="481">
        <f t="shared" si="96"/>
        <v>-672</v>
      </c>
      <c r="CF40" s="401">
        <f t="shared" si="96"/>
        <v>-780</v>
      </c>
      <c r="CG40" s="401">
        <f t="shared" si="96"/>
        <v>-504</v>
      </c>
      <c r="CH40" s="401">
        <f t="shared" si="96"/>
        <v>-477</v>
      </c>
      <c r="CI40" s="401">
        <f t="shared" si="96"/>
        <v>-423</v>
      </c>
      <c r="CJ40" s="401">
        <f t="shared" si="96"/>
        <v>663</v>
      </c>
      <c r="CK40" s="401">
        <f t="shared" si="96"/>
        <v>237</v>
      </c>
      <c r="CL40" s="401">
        <f t="shared" si="96"/>
        <v>420</v>
      </c>
      <c r="CM40" s="401">
        <f t="shared" si="97"/>
        <v>454</v>
      </c>
      <c r="CN40" s="401">
        <f t="shared" si="97"/>
        <v>399</v>
      </c>
      <c r="CO40" s="401">
        <f t="shared" si="97"/>
        <v>753</v>
      </c>
      <c r="CP40" s="84">
        <f t="shared" si="97"/>
        <v>1292</v>
      </c>
    </row>
    <row r="41" spans="1:94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4">
        <v>136</v>
      </c>
      <c r="AL41" s="461">
        <v>108</v>
      </c>
      <c r="AM41" s="461">
        <v>124</v>
      </c>
      <c r="AN41" s="401">
        <v>150</v>
      </c>
      <c r="AO41" s="401">
        <v>222</v>
      </c>
      <c r="AP41" s="401">
        <v>524</v>
      </c>
      <c r="AQ41" s="401">
        <v>494</v>
      </c>
      <c r="AR41" s="401">
        <v>483</v>
      </c>
      <c r="AS41" s="401">
        <v>450</v>
      </c>
      <c r="AT41" s="401">
        <v>421</v>
      </c>
      <c r="AU41" s="401">
        <v>415</v>
      </c>
      <c r="AV41" s="401">
        <v>448</v>
      </c>
      <c r="AW41" s="481">
        <v>420</v>
      </c>
      <c r="AX41" s="401">
        <v>425</v>
      </c>
      <c r="AY41" s="461"/>
      <c r="AZ41" s="461"/>
      <c r="BA41" s="461"/>
      <c r="BB41" s="461"/>
      <c r="BC41" s="461"/>
      <c r="BD41" s="461"/>
      <c r="BE41" s="461"/>
      <c r="BF41" s="461"/>
      <c r="BG41" s="461"/>
      <c r="BH41" s="461"/>
      <c r="BI41" s="105">
        <f t="shared" si="94"/>
        <v>21</v>
      </c>
      <c r="BJ41" s="48">
        <f t="shared" si="94"/>
        <v>87</v>
      </c>
      <c r="BK41" s="48">
        <f t="shared" si="94"/>
        <v>177</v>
      </c>
      <c r="BL41" s="48">
        <f t="shared" si="94"/>
        <v>190</v>
      </c>
      <c r="BM41" s="48">
        <f t="shared" si="94"/>
        <v>203</v>
      </c>
      <c r="BN41" s="48">
        <f t="shared" si="94"/>
        <v>237</v>
      </c>
      <c r="BO41" s="48">
        <f t="shared" si="94"/>
        <v>227</v>
      </c>
      <c r="BP41" s="48">
        <f t="shared" si="94"/>
        <v>173</v>
      </c>
      <c r="BQ41" s="48">
        <f t="shared" si="94"/>
        <v>158</v>
      </c>
      <c r="BR41" s="84">
        <f t="shared" si="94"/>
        <v>141</v>
      </c>
      <c r="BS41" s="48">
        <f t="shared" si="95"/>
        <v>151</v>
      </c>
      <c r="BT41" s="48">
        <f t="shared" si="95"/>
        <v>152</v>
      </c>
      <c r="BU41" s="48">
        <f t="shared" si="95"/>
        <v>128</v>
      </c>
      <c r="BV41" s="48">
        <f t="shared" si="95"/>
        <v>24</v>
      </c>
      <c r="BW41" s="48">
        <f t="shared" si="95"/>
        <v>-53</v>
      </c>
      <c r="BX41" s="48">
        <f t="shared" si="95"/>
        <v>-79</v>
      </c>
      <c r="BY41" s="48">
        <f t="shared" si="95"/>
        <v>-105</v>
      </c>
      <c r="BZ41" s="401">
        <f t="shared" si="95"/>
        <v>-185</v>
      </c>
      <c r="CA41" s="300">
        <f t="shared" si="95"/>
        <v>-194</v>
      </c>
      <c r="CB41" s="401">
        <f t="shared" si="95"/>
        <v>-170</v>
      </c>
      <c r="CC41" s="401">
        <f t="shared" si="96"/>
        <v>-174</v>
      </c>
      <c r="CD41" s="401">
        <f t="shared" si="96"/>
        <v>-166</v>
      </c>
      <c r="CE41" s="481">
        <f t="shared" si="96"/>
        <v>-137</v>
      </c>
      <c r="CF41" s="401">
        <f t="shared" si="96"/>
        <v>-163</v>
      </c>
      <c r="CG41" s="401">
        <f t="shared" si="96"/>
        <v>-165</v>
      </c>
      <c r="CH41" s="401">
        <f t="shared" si="96"/>
        <v>-113</v>
      </c>
      <c r="CI41" s="401">
        <f t="shared" si="96"/>
        <v>-81</v>
      </c>
      <c r="CJ41" s="401">
        <f t="shared" si="96"/>
        <v>180</v>
      </c>
      <c r="CK41" s="401">
        <f t="shared" si="96"/>
        <v>113</v>
      </c>
      <c r="CL41" s="401">
        <f t="shared" si="96"/>
        <v>113</v>
      </c>
      <c r="CM41" s="401">
        <f t="shared" si="97"/>
        <v>85</v>
      </c>
      <c r="CN41" s="401">
        <f t="shared" si="97"/>
        <v>120</v>
      </c>
      <c r="CO41" s="401">
        <f t="shared" si="97"/>
        <v>184</v>
      </c>
      <c r="CP41" s="84">
        <f t="shared" si="97"/>
        <v>297</v>
      </c>
    </row>
    <row r="42" spans="1:94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5">
        <v>15</v>
      </c>
      <c r="AL42" s="462">
        <v>13</v>
      </c>
      <c r="AM42" s="462">
        <v>17</v>
      </c>
      <c r="AN42" s="402">
        <v>19</v>
      </c>
      <c r="AO42" s="402">
        <v>25</v>
      </c>
      <c r="AP42" s="402">
        <v>63</v>
      </c>
      <c r="AQ42" s="402">
        <v>68</v>
      </c>
      <c r="AR42" s="402">
        <v>59</v>
      </c>
      <c r="AS42" s="402">
        <v>56</v>
      </c>
      <c r="AT42" s="402">
        <v>48</v>
      </c>
      <c r="AU42" s="402">
        <v>54</v>
      </c>
      <c r="AV42" s="402">
        <v>54</v>
      </c>
      <c r="AW42" s="482">
        <v>48</v>
      </c>
      <c r="AX42" s="402">
        <v>54</v>
      </c>
      <c r="AY42" s="462"/>
      <c r="AZ42" s="462"/>
      <c r="BA42" s="462"/>
      <c r="BB42" s="462"/>
      <c r="BC42" s="462"/>
      <c r="BD42" s="462"/>
      <c r="BE42" s="462"/>
      <c r="BF42" s="462"/>
      <c r="BG42" s="462"/>
      <c r="BH42" s="462"/>
      <c r="BI42" s="106">
        <f t="shared" si="94"/>
        <v>3</v>
      </c>
      <c r="BJ42" s="52">
        <f t="shared" si="94"/>
        <v>9</v>
      </c>
      <c r="BK42" s="52">
        <f t="shared" si="94"/>
        <v>25</v>
      </c>
      <c r="BL42" s="52">
        <f t="shared" si="94"/>
        <v>21</v>
      </c>
      <c r="BM42" s="52">
        <f t="shared" si="94"/>
        <v>25</v>
      </c>
      <c r="BN42" s="52">
        <f t="shared" si="94"/>
        <v>34</v>
      </c>
      <c r="BO42" s="52">
        <f t="shared" si="94"/>
        <v>25</v>
      </c>
      <c r="BP42" s="52">
        <f t="shared" si="94"/>
        <v>13</v>
      </c>
      <c r="BQ42" s="52">
        <f t="shared" si="94"/>
        <v>11</v>
      </c>
      <c r="BR42" s="85">
        <f t="shared" si="94"/>
        <v>7</v>
      </c>
      <c r="BS42" s="52">
        <f t="shared" si="95"/>
        <v>15</v>
      </c>
      <c r="BT42" s="52">
        <f t="shared" si="95"/>
        <v>12</v>
      </c>
      <c r="BU42" s="52">
        <f t="shared" si="95"/>
        <v>14</v>
      </c>
      <c r="BV42" s="52">
        <f t="shared" si="95"/>
        <v>-4</v>
      </c>
      <c r="BW42" s="52">
        <f t="shared" si="95"/>
        <v>-12</v>
      </c>
      <c r="BX42" s="52">
        <f t="shared" si="95"/>
        <v>-6</v>
      </c>
      <c r="BY42" s="52">
        <f t="shared" si="95"/>
        <v>-9</v>
      </c>
      <c r="BZ42" s="402">
        <f t="shared" si="95"/>
        <v>-15</v>
      </c>
      <c r="CA42" s="301">
        <f t="shared" si="95"/>
        <v>-10</v>
      </c>
      <c r="CB42" s="402">
        <f t="shared" si="95"/>
        <v>-5</v>
      </c>
      <c r="CC42" s="402">
        <f t="shared" si="96"/>
        <v>-3</v>
      </c>
      <c r="CD42" s="402">
        <f t="shared" si="96"/>
        <v>-11</v>
      </c>
      <c r="CE42" s="482">
        <f t="shared" si="96"/>
        <v>-12</v>
      </c>
      <c r="CF42" s="402">
        <f t="shared" si="96"/>
        <v>-13</v>
      </c>
      <c r="CG42" s="402">
        <f t="shared" si="96"/>
        <v>-16</v>
      </c>
      <c r="CH42" s="402">
        <f t="shared" si="96"/>
        <v>-5</v>
      </c>
      <c r="CI42" s="402">
        <f t="shared" si="96"/>
        <v>-6</v>
      </c>
      <c r="CJ42" s="402">
        <f t="shared" si="96"/>
        <v>25</v>
      </c>
      <c r="CK42" s="402">
        <f t="shared" si="96"/>
        <v>26</v>
      </c>
      <c r="CL42" s="402">
        <f t="shared" si="96"/>
        <v>15</v>
      </c>
      <c r="CM42" s="402">
        <f t="shared" si="97"/>
        <v>8</v>
      </c>
      <c r="CN42" s="402">
        <f t="shared" si="97"/>
        <v>9</v>
      </c>
      <c r="CO42" s="402">
        <f t="shared" si="97"/>
        <v>25</v>
      </c>
      <c r="CP42" s="85">
        <f t="shared" si="97"/>
        <v>39</v>
      </c>
    </row>
    <row r="43" spans="1:94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BQ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307">
        <f>SUM(AN38:AN42)</f>
        <v>44188</v>
      </c>
      <c r="AO43" s="307">
        <v>52027</v>
      </c>
      <c r="AP43" s="307">
        <v>57424</v>
      </c>
      <c r="AQ43" s="307">
        <f>SUM(AQ38:AQ42)</f>
        <v>57146</v>
      </c>
      <c r="AR43" s="307">
        <f>SUM(AR38:AR42)</f>
        <v>52789</v>
      </c>
      <c r="AS43" s="307">
        <v>49983</v>
      </c>
      <c r="AT43" s="307">
        <v>48818</v>
      </c>
      <c r="AU43" s="307">
        <v>48821</v>
      </c>
      <c r="AV43" s="307">
        <v>48192</v>
      </c>
      <c r="AW43" s="483">
        <v>50299</v>
      </c>
      <c r="AX43" s="307">
        <v>49452</v>
      </c>
      <c r="AY43" s="463"/>
      <c r="AZ43" s="463"/>
      <c r="BA43" s="463"/>
      <c r="BB43" s="463"/>
      <c r="BC43" s="463"/>
      <c r="BD43" s="463"/>
      <c r="BE43" s="463"/>
      <c r="BF43" s="463"/>
      <c r="BG43" s="463"/>
      <c r="BH43" s="463"/>
      <c r="BI43" s="107">
        <f t="shared" si="98"/>
        <v>1660</v>
      </c>
      <c r="BJ43" s="30">
        <f t="shared" si="98"/>
        <v>4898</v>
      </c>
      <c r="BK43" s="30">
        <f t="shared" si="98"/>
        <v>6890</v>
      </c>
      <c r="BL43" s="30">
        <f t="shared" si="98"/>
        <v>6709</v>
      </c>
      <c r="BM43" s="30">
        <f t="shared" si="98"/>
        <v>4600</v>
      </c>
      <c r="BN43" s="30">
        <f t="shared" si="98"/>
        <v>9428</v>
      </c>
      <c r="BO43" s="30">
        <f t="shared" si="98"/>
        <v>8917</v>
      </c>
      <c r="BP43" s="30">
        <f t="shared" si="98"/>
        <v>11249</v>
      </c>
      <c r="BQ43" s="30">
        <f t="shared" si="98"/>
        <v>7158</v>
      </c>
      <c r="BR43" s="243">
        <f t="shared" ref="BR43:BS43" si="103">SUM(BR38:BR42)</f>
        <v>6686</v>
      </c>
      <c r="BS43" s="30">
        <f t="shared" si="103"/>
        <v>11683</v>
      </c>
      <c r="BT43" s="30">
        <f t="shared" ref="BT43:BU43" si="104">SUM(BT38:BT42)</f>
        <v>11956</v>
      </c>
      <c r="BU43" s="30">
        <f t="shared" si="104"/>
        <v>6532</v>
      </c>
      <c r="BV43" s="30">
        <f t="shared" ref="BV43:BW43" si="105">SUM(BV38:BV42)</f>
        <v>3447</v>
      </c>
      <c r="BW43" s="30">
        <f t="shared" si="105"/>
        <v>2065</v>
      </c>
      <c r="BX43" s="30">
        <f t="shared" ref="BX43:BY43" si="106">SUM(BX38:BX42)</f>
        <v>2105</v>
      </c>
      <c r="BY43" s="30">
        <f t="shared" si="106"/>
        <v>4153</v>
      </c>
      <c r="BZ43" s="307">
        <f t="shared" ref="BZ43:CA43" si="107">SUM(BZ38:BZ42)</f>
        <v>770</v>
      </c>
      <c r="CA43" s="302">
        <f t="shared" si="107"/>
        <v>1023</v>
      </c>
      <c r="CB43" s="307">
        <f t="shared" ref="CB43:CC43" si="108">SUM(CB38:CB42)</f>
        <v>935</v>
      </c>
      <c r="CC43" s="307">
        <f t="shared" si="108"/>
        <v>2692</v>
      </c>
      <c r="CD43" s="307">
        <f t="shared" ref="CD43:CE43" si="109">SUM(CD38:CD42)</f>
        <v>-444</v>
      </c>
      <c r="CE43" s="483">
        <f t="shared" si="109"/>
        <v>254</v>
      </c>
      <c r="CF43" s="307">
        <f t="shared" ref="CF43:CG43" si="110">SUM(CF38:CF42)</f>
        <v>755</v>
      </c>
      <c r="CG43" s="307">
        <f t="shared" si="110"/>
        <v>3388</v>
      </c>
      <c r="CH43" s="307">
        <f t="shared" ref="CH43:CI43" si="111">SUM(CH38:CH42)</f>
        <v>3226</v>
      </c>
      <c r="CI43" s="307">
        <f t="shared" si="111"/>
        <v>5309</v>
      </c>
      <c r="CJ43" s="307">
        <f t="shared" ref="CJ43:CK43" si="112">SUM(CJ38:CJ42)</f>
        <v>6368</v>
      </c>
      <c r="CK43" s="307">
        <f t="shared" si="112"/>
        <v>2486</v>
      </c>
      <c r="CL43" s="307">
        <f t="shared" ref="CL43:CM43" si="113">SUM(CL38:CL42)</f>
        <v>-6742</v>
      </c>
      <c r="CM43" s="307">
        <f t="shared" si="113"/>
        <v>-9387</v>
      </c>
      <c r="CN43" s="307">
        <f t="shared" ref="CN43:CO43" si="114">SUM(CN38:CN42)</f>
        <v>-9158</v>
      </c>
      <c r="CO43" s="307">
        <f t="shared" si="114"/>
        <v>-2580</v>
      </c>
      <c r="CP43" s="243">
        <f t="shared" ref="CP43" si="115">SUM(CP38:CP42)</f>
        <v>3752</v>
      </c>
    </row>
    <row r="44" spans="1:94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405"/>
      <c r="AO44" s="405"/>
      <c r="AP44" s="405"/>
      <c r="AQ44" s="405"/>
      <c r="AR44" s="405"/>
      <c r="AS44" s="405"/>
      <c r="AT44" s="405"/>
      <c r="AU44" s="405"/>
      <c r="AV44" s="405"/>
      <c r="AW44" s="486"/>
      <c r="AX44" s="40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109"/>
      <c r="BJ44" s="19"/>
      <c r="BK44" s="19"/>
      <c r="BL44" s="19"/>
      <c r="BM44" s="19"/>
      <c r="BN44" s="19"/>
      <c r="BO44" s="19"/>
      <c r="BP44" s="19"/>
      <c r="BQ44" s="19"/>
      <c r="BR44" s="245"/>
      <c r="BS44" s="19"/>
      <c r="BT44" s="19"/>
      <c r="BU44" s="19"/>
      <c r="BV44" s="19"/>
      <c r="BW44" s="19"/>
      <c r="BX44" s="19"/>
      <c r="BY44" s="19"/>
      <c r="BZ44" s="405"/>
      <c r="CA44" s="423"/>
      <c r="CB44" s="405"/>
      <c r="CC44" s="405"/>
      <c r="CD44" s="405"/>
      <c r="CE44" s="486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245"/>
    </row>
    <row r="45" spans="1:94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8">
        <v>5682268</v>
      </c>
      <c r="AL45" s="465">
        <v>10131442.210000001</v>
      </c>
      <c r="AM45" s="465">
        <v>12996214.77</v>
      </c>
      <c r="AN45" s="593">
        <v>10688087.449999999</v>
      </c>
      <c r="AO45" s="593">
        <v>7452218.8499999996</v>
      </c>
      <c r="AP45" s="593">
        <v>5609219.0100000007</v>
      </c>
      <c r="AQ45" s="593">
        <v>3018584.53</v>
      </c>
      <c r="AR45" s="593">
        <v>2344723.02</v>
      </c>
      <c r="AS45" s="593">
        <v>1855957.9</v>
      </c>
      <c r="AT45" s="593">
        <v>1828035.26</v>
      </c>
      <c r="AU45" s="593">
        <v>2642084.2600000002</v>
      </c>
      <c r="AV45" s="593">
        <v>2562696.69</v>
      </c>
      <c r="AW45" s="594">
        <v>7577973.1799999997</v>
      </c>
      <c r="AX45" s="593">
        <v>10870793.430000002</v>
      </c>
      <c r="AY45" s="465"/>
      <c r="AZ45" s="465"/>
      <c r="BA45" s="465"/>
      <c r="BB45" s="465"/>
      <c r="BC45" s="465"/>
      <c r="BD45" s="465"/>
      <c r="BE45" s="465"/>
      <c r="BF45" s="465"/>
      <c r="BG45" s="465"/>
      <c r="BH45" s="465"/>
      <c r="BI45" s="110">
        <f t="shared" ref="BI45:BR49" si="116">O45-C45</f>
        <v>-885333.41999999993</v>
      </c>
      <c r="BJ45" s="55">
        <f t="shared" si="116"/>
        <v>-4698211.49</v>
      </c>
      <c r="BK45" s="55">
        <f t="shared" si="116"/>
        <v>251538.20000000019</v>
      </c>
      <c r="BL45" s="55">
        <f t="shared" si="116"/>
        <v>357829.23000000045</v>
      </c>
      <c r="BM45" s="55">
        <f t="shared" si="116"/>
        <v>-1198413.1299999999</v>
      </c>
      <c r="BN45" s="55">
        <f t="shared" si="116"/>
        <v>-342432.89</v>
      </c>
      <c r="BO45" s="55">
        <f t="shared" si="116"/>
        <v>119520.41999999993</v>
      </c>
      <c r="BP45" s="55">
        <f t="shared" si="116"/>
        <v>-364380.5199999999</v>
      </c>
      <c r="BQ45" s="55">
        <f t="shared" si="116"/>
        <v>-80247.719999999972</v>
      </c>
      <c r="BR45" s="91">
        <f t="shared" si="116"/>
        <v>792024.45000000019</v>
      </c>
      <c r="BS45" s="55">
        <f t="shared" ref="BS45:CB49" si="117">Y45-M45</f>
        <v>-1235061.0500000007</v>
      </c>
      <c r="BT45" s="55">
        <f t="shared" si="117"/>
        <v>1665840.459999999</v>
      </c>
      <c r="BU45" s="55">
        <f t="shared" si="117"/>
        <v>186445.04000000097</v>
      </c>
      <c r="BV45" s="55">
        <f t="shared" si="117"/>
        <v>326090.52000000048</v>
      </c>
      <c r="BW45" s="55">
        <f t="shared" si="117"/>
        <v>64135.969999999739</v>
      </c>
      <c r="BX45" s="55">
        <f t="shared" si="117"/>
        <v>-875404.99000000022</v>
      </c>
      <c r="BY45" s="55">
        <f t="shared" si="117"/>
        <v>340267.29999999981</v>
      </c>
      <c r="BZ45" s="71">
        <f t="shared" si="117"/>
        <v>644225.25000000012</v>
      </c>
      <c r="CA45" s="412">
        <f t="shared" si="117"/>
        <v>-50930.439999999944</v>
      </c>
      <c r="CB45" s="71">
        <f t="shared" si="117"/>
        <v>164679.7699999999</v>
      </c>
      <c r="CC45" s="71">
        <f t="shared" ref="CC45:CL49" si="118">AI45-W45</f>
        <v>644253.58999999985</v>
      </c>
      <c r="CD45" s="71">
        <f t="shared" si="118"/>
        <v>103925.5</v>
      </c>
      <c r="CE45" s="117">
        <f t="shared" si="118"/>
        <v>1100463.1500000004</v>
      </c>
      <c r="CF45" s="71">
        <f t="shared" si="118"/>
        <v>1422069.0100000016</v>
      </c>
      <c r="CG45" s="71">
        <f t="shared" si="118"/>
        <v>2446452.6199999992</v>
      </c>
      <c r="CH45" s="71">
        <f t="shared" si="118"/>
        <v>4002244.8299999991</v>
      </c>
      <c r="CI45" s="71">
        <f t="shared" si="118"/>
        <v>2962745.8499999996</v>
      </c>
      <c r="CJ45" s="71">
        <f t="shared" si="118"/>
        <v>2193264.8900000006</v>
      </c>
      <c r="CK45" s="71">
        <f t="shared" si="118"/>
        <v>1584802.4</v>
      </c>
      <c r="CL45" s="71">
        <f t="shared" si="118"/>
        <v>772228.65999999992</v>
      </c>
      <c r="CM45" s="71">
        <f t="shared" ref="CM45:CP49" si="119">AS45-AG45</f>
        <v>707965.80999999982</v>
      </c>
      <c r="CN45" s="71">
        <f t="shared" si="119"/>
        <v>777194.08000000007</v>
      </c>
      <c r="CO45" s="71">
        <f t="shared" si="119"/>
        <v>708325.10000000033</v>
      </c>
      <c r="CP45" s="91">
        <f t="shared" si="119"/>
        <v>-1472085.9900000002</v>
      </c>
    </row>
    <row r="46" spans="1:94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8">
        <v>1521923.85</v>
      </c>
      <c r="AL46" s="465">
        <v>3613684.5</v>
      </c>
      <c r="AM46" s="465">
        <v>3778767.81</v>
      </c>
      <c r="AN46" s="593">
        <v>3531360.3899999997</v>
      </c>
      <c r="AO46" s="593">
        <v>3559064.8299999996</v>
      </c>
      <c r="AP46" s="593">
        <v>2482796.02</v>
      </c>
      <c r="AQ46" s="593">
        <v>1393916.69</v>
      </c>
      <c r="AR46" s="593">
        <v>1045785.54</v>
      </c>
      <c r="AS46" s="593">
        <v>881138.53999999992</v>
      </c>
      <c r="AT46" s="593">
        <v>775246.17</v>
      </c>
      <c r="AU46" s="593">
        <v>1296088.48</v>
      </c>
      <c r="AV46" s="593">
        <v>2087357.92</v>
      </c>
      <c r="AW46" s="594">
        <v>3734834.58</v>
      </c>
      <c r="AX46" s="593">
        <v>5256104.3</v>
      </c>
      <c r="AY46" s="465"/>
      <c r="AZ46" s="465"/>
      <c r="BA46" s="465"/>
      <c r="BB46" s="465"/>
      <c r="BC46" s="465"/>
      <c r="BD46" s="465"/>
      <c r="BE46" s="465"/>
      <c r="BF46" s="465"/>
      <c r="BG46" s="465"/>
      <c r="BH46" s="465"/>
      <c r="BI46" s="110">
        <f t="shared" si="116"/>
        <v>-912920.56</v>
      </c>
      <c r="BJ46" s="55">
        <f t="shared" si="116"/>
        <v>-906208.42999999993</v>
      </c>
      <c r="BK46" s="55">
        <f t="shared" si="116"/>
        <v>348030.25</v>
      </c>
      <c r="BL46" s="55">
        <f t="shared" si="116"/>
        <v>25879.289999999921</v>
      </c>
      <c r="BM46" s="55">
        <f t="shared" si="116"/>
        <v>-851112.74</v>
      </c>
      <c r="BN46" s="55">
        <f t="shared" si="116"/>
        <v>-319950.26</v>
      </c>
      <c r="BO46" s="55">
        <f t="shared" si="116"/>
        <v>195149.09000000003</v>
      </c>
      <c r="BP46" s="55">
        <f t="shared" si="116"/>
        <v>74976.969999999972</v>
      </c>
      <c r="BQ46" s="55">
        <f t="shared" si="116"/>
        <v>-1830789.9700000002</v>
      </c>
      <c r="BR46" s="91">
        <f t="shared" si="116"/>
        <v>-227856.39999999991</v>
      </c>
      <c r="BS46" s="55">
        <f t="shared" si="117"/>
        <v>-579519.04000000027</v>
      </c>
      <c r="BT46" s="55">
        <f t="shared" si="117"/>
        <v>1593580.8599999999</v>
      </c>
      <c r="BU46" s="55">
        <f t="shared" si="117"/>
        <v>1135000.21</v>
      </c>
      <c r="BV46" s="55">
        <f t="shared" si="117"/>
        <v>-101851.16999999993</v>
      </c>
      <c r="BW46" s="55">
        <f t="shared" si="117"/>
        <v>-511709.44999999995</v>
      </c>
      <c r="BX46" s="55">
        <f t="shared" si="117"/>
        <v>-60086.579999999958</v>
      </c>
      <c r="BY46" s="55">
        <f t="shared" si="117"/>
        <v>-327894.40999999997</v>
      </c>
      <c r="BZ46" s="71">
        <f t="shared" si="117"/>
        <v>519170.51</v>
      </c>
      <c r="CA46" s="412">
        <f t="shared" si="117"/>
        <v>-25107.050000000047</v>
      </c>
      <c r="CB46" s="71">
        <f t="shared" si="117"/>
        <v>97595.339999999967</v>
      </c>
      <c r="CC46" s="71">
        <f t="shared" si="118"/>
        <v>976130.5</v>
      </c>
      <c r="CD46" s="71">
        <f t="shared" si="118"/>
        <v>-1409929.55</v>
      </c>
      <c r="CE46" s="117">
        <f t="shared" si="118"/>
        <v>-22892.789999999804</v>
      </c>
      <c r="CF46" s="71">
        <f t="shared" si="118"/>
        <v>360493.7200000002</v>
      </c>
      <c r="CG46" s="71">
        <f t="shared" si="118"/>
        <v>308477.87000000011</v>
      </c>
      <c r="CH46" s="71">
        <f t="shared" si="118"/>
        <v>2081266.6299999997</v>
      </c>
      <c r="CI46" s="71">
        <f t="shared" si="118"/>
        <v>2648298.63</v>
      </c>
      <c r="CJ46" s="71">
        <f t="shared" si="118"/>
        <v>1687134.26</v>
      </c>
      <c r="CK46" s="71">
        <f t="shared" si="118"/>
        <v>1363370.1099999999</v>
      </c>
      <c r="CL46" s="71">
        <f t="shared" si="118"/>
        <v>153273.41000000003</v>
      </c>
      <c r="CM46" s="71">
        <f t="shared" si="119"/>
        <v>375072.15999999992</v>
      </c>
      <c r="CN46" s="71">
        <f t="shared" si="119"/>
        <v>217177.09000000008</v>
      </c>
      <c r="CO46" s="71">
        <f t="shared" si="119"/>
        <v>1551417.55</v>
      </c>
      <c r="CP46" s="91">
        <f t="shared" si="119"/>
        <v>2238595.85</v>
      </c>
    </row>
    <row r="47" spans="1:94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8">
        <v>497398.53</v>
      </c>
      <c r="AL47" s="465">
        <v>989752.1</v>
      </c>
      <c r="AM47" s="465">
        <v>1597511.51</v>
      </c>
      <c r="AN47" s="593">
        <v>1316623.54</v>
      </c>
      <c r="AO47" s="593">
        <v>912098.79</v>
      </c>
      <c r="AP47" s="593">
        <v>196570.74</v>
      </c>
      <c r="AQ47" s="593">
        <v>2215218.8199999998</v>
      </c>
      <c r="AR47" s="593">
        <v>312859.58</v>
      </c>
      <c r="AS47" s="593">
        <v>191885.74</v>
      </c>
      <c r="AT47" s="593">
        <v>268772.75999999995</v>
      </c>
      <c r="AU47" s="593">
        <v>275362.72000000003</v>
      </c>
      <c r="AV47" s="593">
        <v>504306.06</v>
      </c>
      <c r="AW47" s="594">
        <v>1000423.3200000001</v>
      </c>
      <c r="AX47" s="593">
        <v>2175260.39</v>
      </c>
      <c r="AY47" s="465"/>
      <c r="AZ47" s="465"/>
      <c r="BA47" s="465"/>
      <c r="BB47" s="465"/>
      <c r="BC47" s="465"/>
      <c r="BD47" s="465"/>
      <c r="BE47" s="465"/>
      <c r="BF47" s="465"/>
      <c r="BG47" s="465"/>
      <c r="BH47" s="465"/>
      <c r="BI47" s="110">
        <f t="shared" si="116"/>
        <v>-92779.579999999958</v>
      </c>
      <c r="BJ47" s="55">
        <f t="shared" si="116"/>
        <v>-265974.88</v>
      </c>
      <c r="BK47" s="55">
        <f t="shared" si="116"/>
        <v>108880.34000000003</v>
      </c>
      <c r="BL47" s="55">
        <f t="shared" si="116"/>
        <v>81031.98000000001</v>
      </c>
      <c r="BM47" s="55">
        <f t="shared" si="116"/>
        <v>-21073.900000000009</v>
      </c>
      <c r="BN47" s="55">
        <f t="shared" si="116"/>
        <v>15257.580000000002</v>
      </c>
      <c r="BO47" s="55">
        <f t="shared" si="116"/>
        <v>-30092.480000000003</v>
      </c>
      <c r="BP47" s="55">
        <f t="shared" si="116"/>
        <v>-15811.059999999998</v>
      </c>
      <c r="BQ47" s="55">
        <f t="shared" si="116"/>
        <v>48147.95</v>
      </c>
      <c r="BR47" s="91">
        <f t="shared" si="116"/>
        <v>136136.89000000001</v>
      </c>
      <c r="BS47" s="55">
        <f t="shared" si="117"/>
        <v>43295.469999999972</v>
      </c>
      <c r="BT47" s="55">
        <f t="shared" si="117"/>
        <v>122453.62</v>
      </c>
      <c r="BU47" s="55">
        <f t="shared" si="117"/>
        <v>291800.91000000003</v>
      </c>
      <c r="BV47" s="55">
        <f t="shared" si="117"/>
        <v>-43457.580000000075</v>
      </c>
      <c r="BW47" s="55">
        <f t="shared" si="117"/>
        <v>-212007.75</v>
      </c>
      <c r="BX47" s="55">
        <f t="shared" si="117"/>
        <v>-117603.22</v>
      </c>
      <c r="BY47" s="55">
        <f t="shared" si="117"/>
        <v>9089.9300000000076</v>
      </c>
      <c r="BZ47" s="71">
        <f t="shared" si="117"/>
        <v>-1431.9499999999971</v>
      </c>
      <c r="CA47" s="412">
        <f t="shared" si="117"/>
        <v>9153.0300000000061</v>
      </c>
      <c r="CB47" s="71">
        <f t="shared" si="117"/>
        <v>4152.1699999999983</v>
      </c>
      <c r="CC47" s="71">
        <f t="shared" si="118"/>
        <v>-3779.1100000000006</v>
      </c>
      <c r="CD47" s="71">
        <f t="shared" si="118"/>
        <v>-21629.72000000003</v>
      </c>
      <c r="CE47" s="117">
        <f t="shared" si="118"/>
        <v>-53602.829999999958</v>
      </c>
      <c r="CF47" s="71">
        <f t="shared" si="118"/>
        <v>-12181.239999999991</v>
      </c>
      <c r="CG47" s="71">
        <f t="shared" si="118"/>
        <v>302878.20999999996</v>
      </c>
      <c r="CH47" s="71">
        <f t="shared" si="118"/>
        <v>617367.85000000009</v>
      </c>
      <c r="CI47" s="71">
        <f t="shared" si="118"/>
        <v>599258.15</v>
      </c>
      <c r="CJ47" s="71">
        <f t="shared" si="118"/>
        <v>8567.9599999999919</v>
      </c>
      <c r="CK47" s="71">
        <f t="shared" si="118"/>
        <v>2121995.46</v>
      </c>
      <c r="CL47" s="71">
        <f t="shared" si="118"/>
        <v>225313.97000000003</v>
      </c>
      <c r="CM47" s="71">
        <f t="shared" si="119"/>
        <v>122040.13999999998</v>
      </c>
      <c r="CN47" s="71">
        <f t="shared" si="119"/>
        <v>216597.86999999994</v>
      </c>
      <c r="CO47" s="71">
        <f t="shared" si="119"/>
        <v>145848.43000000005</v>
      </c>
      <c r="CP47" s="91">
        <f t="shared" si="119"/>
        <v>231007.52000000002</v>
      </c>
    </row>
    <row r="48" spans="1:94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8">
        <v>541080.23</v>
      </c>
      <c r="AL48" s="465">
        <v>1081276.8</v>
      </c>
      <c r="AM48" s="465">
        <v>1460291.53</v>
      </c>
      <c r="AN48" s="593">
        <v>1315763.0800000003</v>
      </c>
      <c r="AO48" s="593">
        <v>1157062.31</v>
      </c>
      <c r="AP48" s="593">
        <v>623923.40999999992</v>
      </c>
      <c r="AQ48" s="593">
        <v>444842.98</v>
      </c>
      <c r="AR48" s="593">
        <v>241905.91</v>
      </c>
      <c r="AS48" s="593">
        <v>155771.25000000003</v>
      </c>
      <c r="AT48" s="593">
        <v>201698.09999999998</v>
      </c>
      <c r="AU48" s="593">
        <v>318213.82000000007</v>
      </c>
      <c r="AV48" s="593">
        <v>480912.18</v>
      </c>
      <c r="AW48" s="594">
        <v>767090.08</v>
      </c>
      <c r="AX48" s="593">
        <v>1122259.08</v>
      </c>
      <c r="AY48" s="465"/>
      <c r="AZ48" s="465"/>
      <c r="BA48" s="465"/>
      <c r="BB48" s="465"/>
      <c r="BC48" s="465"/>
      <c r="BD48" s="465"/>
      <c r="BE48" s="465"/>
      <c r="BF48" s="465"/>
      <c r="BG48" s="465"/>
      <c r="BH48" s="465"/>
      <c r="BI48" s="110">
        <f t="shared" si="116"/>
        <v>40715.810000000056</v>
      </c>
      <c r="BJ48" s="55">
        <f t="shared" si="116"/>
        <v>-6772.0900000000838</v>
      </c>
      <c r="BK48" s="55">
        <f t="shared" si="116"/>
        <v>-18767.400000000023</v>
      </c>
      <c r="BL48" s="55">
        <f t="shared" si="116"/>
        <v>125627.41000000003</v>
      </c>
      <c r="BM48" s="55">
        <f t="shared" si="116"/>
        <v>19748.820000000007</v>
      </c>
      <c r="BN48" s="55">
        <f t="shared" si="116"/>
        <v>-1892.8899999999994</v>
      </c>
      <c r="BO48" s="55">
        <f t="shared" si="116"/>
        <v>-47961.520000000004</v>
      </c>
      <c r="BP48" s="55">
        <f t="shared" si="116"/>
        <v>-20336.869999999995</v>
      </c>
      <c r="BQ48" s="55">
        <f t="shared" si="116"/>
        <v>21762.78</v>
      </c>
      <c r="BR48" s="91">
        <f t="shared" si="116"/>
        <v>194176.8</v>
      </c>
      <c r="BS48" s="55">
        <f t="shared" si="117"/>
        <v>98869.920000000042</v>
      </c>
      <c r="BT48" s="55">
        <f t="shared" si="117"/>
        <v>-112419.78000000003</v>
      </c>
      <c r="BU48" s="55">
        <f t="shared" si="117"/>
        <v>318700.81999999995</v>
      </c>
      <c r="BV48" s="55">
        <f t="shared" si="117"/>
        <v>-232328.32999999996</v>
      </c>
      <c r="BW48" s="55">
        <f t="shared" si="117"/>
        <v>29699.940000000002</v>
      </c>
      <c r="BX48" s="55">
        <f t="shared" si="117"/>
        <v>-8319.5300000000279</v>
      </c>
      <c r="BY48" s="55">
        <f t="shared" si="117"/>
        <v>-37535.75</v>
      </c>
      <c r="BZ48" s="71">
        <f t="shared" si="117"/>
        <v>11342.749999999985</v>
      </c>
      <c r="CA48" s="412">
        <f t="shared" si="117"/>
        <v>98516.890000000014</v>
      </c>
      <c r="CB48" s="71">
        <f t="shared" si="117"/>
        <v>11860.979999999996</v>
      </c>
      <c r="CC48" s="71">
        <f t="shared" si="118"/>
        <v>103555.45999999999</v>
      </c>
      <c r="CD48" s="71">
        <f t="shared" si="118"/>
        <v>-119570.09999999998</v>
      </c>
      <c r="CE48" s="117">
        <f t="shared" si="118"/>
        <v>-130675.66000000003</v>
      </c>
      <c r="CF48" s="71">
        <f t="shared" si="118"/>
        <v>25794.760000000009</v>
      </c>
      <c r="CG48" s="71">
        <f t="shared" si="118"/>
        <v>118465.29000000004</v>
      </c>
      <c r="CH48" s="71">
        <f t="shared" si="118"/>
        <v>586514.5700000003</v>
      </c>
      <c r="CI48" s="71">
        <f t="shared" si="118"/>
        <v>692321.01</v>
      </c>
      <c r="CJ48" s="71">
        <f t="shared" si="118"/>
        <v>239353.15999999992</v>
      </c>
      <c r="CK48" s="71">
        <f t="shared" si="118"/>
        <v>304083.96999999997</v>
      </c>
      <c r="CL48" s="71">
        <f t="shared" si="118"/>
        <v>107062.14000000001</v>
      </c>
      <c r="CM48" s="71">
        <f t="shared" si="119"/>
        <v>15599.110000000015</v>
      </c>
      <c r="CN48" s="71">
        <f t="shared" si="119"/>
        <v>90582.309999999983</v>
      </c>
      <c r="CO48" s="71">
        <f t="shared" si="119"/>
        <v>39950.030000000086</v>
      </c>
      <c r="CP48" s="91">
        <f t="shared" si="119"/>
        <v>109055.35999999999</v>
      </c>
    </row>
    <row r="49" spans="1:94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39">
        <v>372313.95</v>
      </c>
      <c r="AL49" s="466">
        <v>659117.18999999994</v>
      </c>
      <c r="AM49" s="466">
        <v>731284.85</v>
      </c>
      <c r="AN49" s="595">
        <v>1574749.5299999998</v>
      </c>
      <c r="AO49" s="595">
        <v>1274282.9800000002</v>
      </c>
      <c r="AP49" s="595">
        <v>722111.38</v>
      </c>
      <c r="AQ49" s="595">
        <v>333589.75</v>
      </c>
      <c r="AR49" s="595">
        <v>341996.35</v>
      </c>
      <c r="AS49" s="595">
        <v>459090.63</v>
      </c>
      <c r="AT49" s="595">
        <v>223034.56</v>
      </c>
      <c r="AU49" s="595">
        <v>312363.83</v>
      </c>
      <c r="AV49" s="595">
        <v>472809.38</v>
      </c>
      <c r="AW49" s="596">
        <v>794922.43</v>
      </c>
      <c r="AX49" s="595">
        <v>866334.12</v>
      </c>
      <c r="AY49" s="466"/>
      <c r="AZ49" s="466"/>
      <c r="BA49" s="466"/>
      <c r="BB49" s="466"/>
      <c r="BC49" s="466"/>
      <c r="BD49" s="466"/>
      <c r="BE49" s="466"/>
      <c r="BF49" s="466"/>
      <c r="BG49" s="466"/>
      <c r="BH49" s="466"/>
      <c r="BI49" s="111">
        <f t="shared" si="116"/>
        <v>589224.21</v>
      </c>
      <c r="BJ49" s="56">
        <f t="shared" si="116"/>
        <v>-37535.29999999993</v>
      </c>
      <c r="BK49" s="56">
        <f t="shared" si="116"/>
        <v>-63401.169999999925</v>
      </c>
      <c r="BL49" s="56">
        <f t="shared" si="116"/>
        <v>225533.68</v>
      </c>
      <c r="BM49" s="56">
        <f t="shared" si="116"/>
        <v>52493.459999999992</v>
      </c>
      <c r="BN49" s="56">
        <f t="shared" si="116"/>
        <v>249846.36</v>
      </c>
      <c r="BO49" s="56">
        <f t="shared" si="116"/>
        <v>191688.86999999997</v>
      </c>
      <c r="BP49" s="56">
        <f t="shared" si="116"/>
        <v>63992.369999999995</v>
      </c>
      <c r="BQ49" s="56">
        <f t="shared" si="116"/>
        <v>137360.41000000003</v>
      </c>
      <c r="BR49" s="92">
        <f t="shared" si="116"/>
        <v>1155891.8900000001</v>
      </c>
      <c r="BS49" s="56">
        <f t="shared" si="117"/>
        <v>184051.23000000004</v>
      </c>
      <c r="BT49" s="56">
        <f t="shared" si="117"/>
        <v>70369.580000000075</v>
      </c>
      <c r="BU49" s="56">
        <f t="shared" si="117"/>
        <v>351689.11999999988</v>
      </c>
      <c r="BV49" s="56">
        <f t="shared" si="117"/>
        <v>-763314.67</v>
      </c>
      <c r="BW49" s="56">
        <f t="shared" si="117"/>
        <v>-403443.88</v>
      </c>
      <c r="BX49" s="56">
        <f t="shared" si="117"/>
        <v>-96467.909999999974</v>
      </c>
      <c r="BY49" s="56">
        <f t="shared" si="117"/>
        <v>-372771.04</v>
      </c>
      <c r="BZ49" s="310">
        <f t="shared" si="117"/>
        <v>-34012.989999999991</v>
      </c>
      <c r="CA49" s="424">
        <f t="shared" si="117"/>
        <v>-115856.62999999998</v>
      </c>
      <c r="CB49" s="310">
        <f t="shared" si="117"/>
        <v>621455</v>
      </c>
      <c r="CC49" s="310">
        <f t="shared" si="118"/>
        <v>2683.929999999993</v>
      </c>
      <c r="CD49" s="310">
        <f t="shared" si="118"/>
        <v>-1249978.79</v>
      </c>
      <c r="CE49" s="487">
        <f t="shared" si="118"/>
        <v>-274912.98000000004</v>
      </c>
      <c r="CF49" s="310">
        <f t="shared" si="118"/>
        <v>-308783.6100000001</v>
      </c>
      <c r="CG49" s="310">
        <f t="shared" si="118"/>
        <v>-730394.77999999991</v>
      </c>
      <c r="CH49" s="310">
        <f t="shared" si="118"/>
        <v>1591627.14</v>
      </c>
      <c r="CI49" s="310">
        <f t="shared" si="118"/>
        <v>873818.95000000019</v>
      </c>
      <c r="CJ49" s="310">
        <f t="shared" si="118"/>
        <v>224237.45</v>
      </c>
      <c r="CK49" s="310">
        <f t="shared" si="118"/>
        <v>401487.24</v>
      </c>
      <c r="CL49" s="310">
        <f t="shared" si="118"/>
        <v>24713.679999999993</v>
      </c>
      <c r="CM49" s="310">
        <f t="shared" si="119"/>
        <v>234416.22</v>
      </c>
      <c r="CN49" s="310">
        <f t="shared" si="119"/>
        <v>-676319</v>
      </c>
      <c r="CO49" s="310">
        <f t="shared" si="119"/>
        <v>5273.6300000000047</v>
      </c>
      <c r="CP49" s="92">
        <f t="shared" si="119"/>
        <v>157725.81</v>
      </c>
    </row>
    <row r="50" spans="1:94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BQ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8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593">
        <f>SUM(AN45:AN49)</f>
        <v>18426583.990000002</v>
      </c>
      <c r="AO50" s="593">
        <v>14354727.76</v>
      </c>
      <c r="AP50" s="593">
        <v>9634620.5600000024</v>
      </c>
      <c r="AQ50" s="593">
        <f>SUM(AQ45:AQ49)</f>
        <v>7406152.7699999996</v>
      </c>
      <c r="AR50" s="593">
        <f>SUM(AR45:AR49)</f>
        <v>4287270.4000000004</v>
      </c>
      <c r="AS50" s="593">
        <v>3543844.0599999996</v>
      </c>
      <c r="AT50" s="593">
        <v>3296786.85</v>
      </c>
      <c r="AU50" s="593">
        <v>4844113.1100000003</v>
      </c>
      <c r="AV50" s="593">
        <v>6108082.2299999986</v>
      </c>
      <c r="AW50" s="594">
        <v>13875243.59</v>
      </c>
      <c r="AX50" s="593">
        <v>20290751.320000004</v>
      </c>
      <c r="AY50" s="465"/>
      <c r="AZ50" s="465"/>
      <c r="BA50" s="465"/>
      <c r="BB50" s="465"/>
      <c r="BC50" s="465"/>
      <c r="BD50" s="465"/>
      <c r="BE50" s="465"/>
      <c r="BF50" s="465"/>
      <c r="BG50" s="465"/>
      <c r="BH50" s="465"/>
      <c r="BI50" s="110">
        <f t="shared" si="120"/>
        <v>-1261093.54</v>
      </c>
      <c r="BJ50" s="55">
        <f t="shared" si="120"/>
        <v>-5914702.1899999995</v>
      </c>
      <c r="BK50" s="55">
        <f t="shared" si="120"/>
        <v>626280.22000000032</v>
      </c>
      <c r="BL50" s="55">
        <f t="shared" si="120"/>
        <v>815901.59000000032</v>
      </c>
      <c r="BM50" s="55">
        <f t="shared" si="120"/>
        <v>-1998357.4899999998</v>
      </c>
      <c r="BN50" s="55">
        <f t="shared" si="120"/>
        <v>-399172.10000000009</v>
      </c>
      <c r="BO50" s="55">
        <f t="shared" si="120"/>
        <v>428304.37999999989</v>
      </c>
      <c r="BP50" s="55">
        <f t="shared" si="120"/>
        <v>-261559.10999999993</v>
      </c>
      <c r="BQ50" s="55">
        <f t="shared" si="120"/>
        <v>-1703766.5500000003</v>
      </c>
      <c r="BR50" s="91">
        <f t="shared" ref="BR50:BS50" si="126">SUM(BR45:BR49)</f>
        <v>2050373.6300000004</v>
      </c>
      <c r="BS50" s="55">
        <f t="shared" si="126"/>
        <v>-1488363.4700000011</v>
      </c>
      <c r="BT50" s="55">
        <f t="shared" ref="BT50:BU50" si="127">SUM(BT45:BT49)</f>
        <v>3339824.7399999993</v>
      </c>
      <c r="BU50" s="55">
        <f t="shared" si="127"/>
        <v>2283636.1000000006</v>
      </c>
      <c r="BV50" s="55">
        <f t="shared" ref="BV50:BW50" si="128">SUM(BV45:BV49)</f>
        <v>-814861.22999999952</v>
      </c>
      <c r="BW50" s="55">
        <f t="shared" si="128"/>
        <v>-1033325.1700000003</v>
      </c>
      <c r="BX50" s="55">
        <f t="shared" ref="BX50:BY50" si="129">SUM(BX45:BX49)</f>
        <v>-1157882.2300000002</v>
      </c>
      <c r="BY50" s="55">
        <f t="shared" si="129"/>
        <v>-388843.97000000015</v>
      </c>
      <c r="BZ50" s="71">
        <f t="shared" ref="BZ50:CA50" si="130">SUM(BZ45:BZ49)</f>
        <v>1139293.5700000003</v>
      </c>
      <c r="CA50" s="412">
        <f t="shared" si="130"/>
        <v>-84224.199999999953</v>
      </c>
      <c r="CB50" s="71">
        <f t="shared" ref="CB50:CC50" si="131">SUM(CB45:CB49)</f>
        <v>899743.25999999978</v>
      </c>
      <c r="CC50" s="71">
        <f t="shared" si="131"/>
        <v>1722844.3699999996</v>
      </c>
      <c r="CD50" s="71">
        <f t="shared" ref="CD50:CE50" si="132">SUM(CD45:CD49)</f>
        <v>-2697182.66</v>
      </c>
      <c r="CE50" s="117">
        <f t="shared" si="132"/>
        <v>618378.8900000006</v>
      </c>
      <c r="CF50" s="71">
        <f t="shared" ref="CF50:CG50" si="133">SUM(CF45:CF49)</f>
        <v>1487392.6400000018</v>
      </c>
      <c r="CG50" s="71">
        <f t="shared" si="133"/>
        <v>2445879.2099999995</v>
      </c>
      <c r="CH50" s="71">
        <f t="shared" ref="CH50:CI50" si="134">SUM(CH45:CH49)</f>
        <v>8879021.0199999996</v>
      </c>
      <c r="CI50" s="71">
        <f t="shared" si="134"/>
        <v>7776442.5899999999</v>
      </c>
      <c r="CJ50" s="71">
        <f t="shared" ref="CJ50:CK50" si="135">SUM(CJ45:CJ49)</f>
        <v>4352557.7200000007</v>
      </c>
      <c r="CK50" s="71">
        <f t="shared" si="135"/>
        <v>5775739.1799999997</v>
      </c>
      <c r="CL50" s="71">
        <f t="shared" ref="CL50:CM50" si="136">SUM(CL45:CL49)</f>
        <v>1282591.8600000001</v>
      </c>
      <c r="CM50" s="71">
        <f t="shared" si="136"/>
        <v>1455093.4399999997</v>
      </c>
      <c r="CN50" s="71">
        <f t="shared" ref="CN50:CO50" si="137">SUM(CN45:CN49)</f>
        <v>625232.35000000009</v>
      </c>
      <c r="CO50" s="71">
        <f t="shared" si="137"/>
        <v>2450814.7400000007</v>
      </c>
      <c r="CP50" s="91">
        <f t="shared" ref="CP50" si="138">SUM(CP45:CP49)</f>
        <v>1264298.5499999998</v>
      </c>
    </row>
    <row r="51" spans="1:94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8"/>
      <c r="AL51" s="465"/>
      <c r="AM51" s="510"/>
      <c r="AN51" s="510"/>
      <c r="AO51" s="510"/>
      <c r="AP51" s="510"/>
      <c r="AQ51" s="510"/>
      <c r="AR51" s="510"/>
      <c r="AS51" s="510"/>
      <c r="AT51" s="510"/>
      <c r="AU51" s="510"/>
      <c r="AV51" s="510"/>
      <c r="AW51" s="597"/>
      <c r="AX51" s="510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110"/>
      <c r="BJ51" s="55"/>
      <c r="BK51" s="55"/>
      <c r="BL51" s="55"/>
      <c r="BM51" s="55"/>
      <c r="BN51" s="55"/>
      <c r="BO51" s="55"/>
      <c r="BP51" s="55"/>
      <c r="BQ51" s="55"/>
      <c r="BR51" s="91"/>
      <c r="BS51" s="55"/>
      <c r="BT51" s="55"/>
      <c r="BU51" s="55"/>
      <c r="BV51" s="55"/>
      <c r="BW51" s="55"/>
      <c r="BX51" s="55"/>
      <c r="BY51" s="55"/>
      <c r="BZ51" s="71"/>
      <c r="CA51" s="412"/>
      <c r="CB51" s="71"/>
      <c r="CC51" s="71"/>
      <c r="CD51" s="71"/>
      <c r="CE51" s="117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91"/>
    </row>
    <row r="52" spans="1:94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8">
        <v>2677263.81</v>
      </c>
      <c r="AL52" s="465">
        <v>3977475.6</v>
      </c>
      <c r="AM52" s="465">
        <v>7273385.8899999997</v>
      </c>
      <c r="AN52" s="593">
        <v>9065842.5500000007</v>
      </c>
      <c r="AO52" s="593">
        <v>7128254.1900000004</v>
      </c>
      <c r="AP52" s="593">
        <v>5260195.46</v>
      </c>
      <c r="AQ52" s="593">
        <v>3475581.08</v>
      </c>
      <c r="AR52" s="593">
        <v>1706075.68</v>
      </c>
      <c r="AS52" s="593">
        <v>1476176.41</v>
      </c>
      <c r="AT52" s="593">
        <v>1248242.3999999999</v>
      </c>
      <c r="AU52" s="593">
        <v>1159367.56</v>
      </c>
      <c r="AV52" s="593">
        <v>1765863.78</v>
      </c>
      <c r="AW52" s="594">
        <v>2920228.14</v>
      </c>
      <c r="AX52" s="593">
        <v>5357862.1600000011</v>
      </c>
      <c r="AY52" s="465"/>
      <c r="AZ52" s="465"/>
      <c r="BA52" s="465"/>
      <c r="BB52" s="465"/>
      <c r="BC52" s="465"/>
      <c r="BD52" s="465"/>
      <c r="BE52" s="465"/>
      <c r="BF52" s="465"/>
      <c r="BG52" s="465"/>
      <c r="BH52" s="465"/>
      <c r="BI52" s="110">
        <f t="shared" ref="BI52:BR56" si="139">O52-C52</f>
        <v>-848511.8200000003</v>
      </c>
      <c r="BJ52" s="55">
        <f t="shared" si="139"/>
        <v>2138.6200000001118</v>
      </c>
      <c r="BK52" s="55">
        <f t="shared" si="139"/>
        <v>-1635898.5999999996</v>
      </c>
      <c r="BL52" s="55">
        <f t="shared" si="139"/>
        <v>-408999</v>
      </c>
      <c r="BM52" s="55">
        <f t="shared" si="139"/>
        <v>670856.93000000017</v>
      </c>
      <c r="BN52" s="55">
        <f t="shared" si="139"/>
        <v>-441575.37000000011</v>
      </c>
      <c r="BO52" s="55">
        <f t="shared" si="139"/>
        <v>-105512.21999999997</v>
      </c>
      <c r="BP52" s="55">
        <f t="shared" si="139"/>
        <v>-58033.610000000044</v>
      </c>
      <c r="BQ52" s="55">
        <f t="shared" si="139"/>
        <v>-245426.91000000003</v>
      </c>
      <c r="BR52" s="91">
        <f t="shared" si="139"/>
        <v>551750.40000000002</v>
      </c>
      <c r="BS52" s="55">
        <f t="shared" ref="BS52:CB56" si="140">Y52-M52</f>
        <v>-132575.49000000022</v>
      </c>
      <c r="BT52" s="55">
        <f t="shared" si="140"/>
        <v>-517002.16000000015</v>
      </c>
      <c r="BU52" s="55">
        <f t="shared" si="140"/>
        <v>1573105.71</v>
      </c>
      <c r="BV52" s="55">
        <f t="shared" si="140"/>
        <v>308949.00999999978</v>
      </c>
      <c r="BW52" s="55">
        <f t="shared" si="140"/>
        <v>-46214.410000000149</v>
      </c>
      <c r="BX52" s="55">
        <f t="shared" si="140"/>
        <v>-65233.100000000093</v>
      </c>
      <c r="BY52" s="55">
        <f t="shared" si="140"/>
        <v>-543960.60000000009</v>
      </c>
      <c r="BZ52" s="71">
        <f t="shared" si="140"/>
        <v>146460.43000000005</v>
      </c>
      <c r="CA52" s="412">
        <f t="shared" si="140"/>
        <v>327618.92000000004</v>
      </c>
      <c r="CB52" s="71">
        <f t="shared" si="140"/>
        <v>17901.520000000019</v>
      </c>
      <c r="CC52" s="71">
        <f t="shared" ref="CC52:CL56" si="141">AI52-W52</f>
        <v>69773.089999999967</v>
      </c>
      <c r="CD52" s="71">
        <f t="shared" si="141"/>
        <v>-62865.090000000084</v>
      </c>
      <c r="CE52" s="117">
        <f t="shared" si="141"/>
        <v>497081.70000000019</v>
      </c>
      <c r="CF52" s="71">
        <f t="shared" si="141"/>
        <v>1020159.2400000002</v>
      </c>
      <c r="CG52" s="71">
        <f t="shared" si="141"/>
        <v>1698842.38</v>
      </c>
      <c r="CH52" s="71">
        <f t="shared" si="141"/>
        <v>2377596.2200000007</v>
      </c>
      <c r="CI52" s="71">
        <f t="shared" si="141"/>
        <v>2263594.3200000003</v>
      </c>
      <c r="CJ52" s="71">
        <f t="shared" si="141"/>
        <v>2171238.16</v>
      </c>
      <c r="CK52" s="71">
        <f t="shared" si="141"/>
        <v>1175508.21</v>
      </c>
      <c r="CL52" s="71">
        <f t="shared" si="141"/>
        <v>808537.00999999989</v>
      </c>
      <c r="CM52" s="71">
        <f t="shared" ref="CM52:CP56" si="142">AS52-AG52</f>
        <v>602758.22999999986</v>
      </c>
      <c r="CN52" s="71">
        <f t="shared" si="142"/>
        <v>731226.71</v>
      </c>
      <c r="CO52" s="71">
        <f t="shared" si="142"/>
        <v>627043.34000000008</v>
      </c>
      <c r="CP52" s="91">
        <f t="shared" si="142"/>
        <v>664856.57000000007</v>
      </c>
    </row>
    <row r="53" spans="1:94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8">
        <v>810927.33</v>
      </c>
      <c r="AL53" s="465">
        <v>1670156.34</v>
      </c>
      <c r="AM53" s="465">
        <v>3585576.76</v>
      </c>
      <c r="AN53" s="593">
        <v>4557690.9700000007</v>
      </c>
      <c r="AO53" s="593">
        <v>3007100.06</v>
      </c>
      <c r="AP53" s="593">
        <v>3240348.0999999996</v>
      </c>
      <c r="AQ53" s="593">
        <v>2311469.3800000004</v>
      </c>
      <c r="AR53" s="593">
        <v>1054159.54</v>
      </c>
      <c r="AS53" s="593">
        <v>902718.9</v>
      </c>
      <c r="AT53" s="593">
        <v>740611.05999999994</v>
      </c>
      <c r="AU53" s="593">
        <v>689686.62999999989</v>
      </c>
      <c r="AV53" s="593">
        <v>1165802.48</v>
      </c>
      <c r="AW53" s="594">
        <v>1803810.75</v>
      </c>
      <c r="AX53" s="593">
        <v>3413939.72</v>
      </c>
      <c r="AY53" s="465"/>
      <c r="AZ53" s="465"/>
      <c r="BA53" s="465"/>
      <c r="BB53" s="465"/>
      <c r="BC53" s="465"/>
      <c r="BD53" s="465"/>
      <c r="BE53" s="465"/>
      <c r="BF53" s="465"/>
      <c r="BG53" s="465"/>
      <c r="BH53" s="465"/>
      <c r="BI53" s="110">
        <f t="shared" si="139"/>
        <v>-1050142.3700000001</v>
      </c>
      <c r="BJ53" s="55">
        <f t="shared" si="139"/>
        <v>-782372.47</v>
      </c>
      <c r="BK53" s="55">
        <f t="shared" si="139"/>
        <v>-187483.75</v>
      </c>
      <c r="BL53" s="55">
        <f t="shared" si="139"/>
        <v>-283177.19999999995</v>
      </c>
      <c r="BM53" s="55">
        <f t="shared" si="139"/>
        <v>-14724.140000000014</v>
      </c>
      <c r="BN53" s="55">
        <f t="shared" si="139"/>
        <v>-738227.81</v>
      </c>
      <c r="BO53" s="55">
        <f t="shared" si="139"/>
        <v>-290107.53000000003</v>
      </c>
      <c r="BP53" s="55">
        <f t="shared" si="139"/>
        <v>2821.7299999999814</v>
      </c>
      <c r="BQ53" s="55">
        <f t="shared" si="139"/>
        <v>-138041.46000000002</v>
      </c>
      <c r="BR53" s="91">
        <f t="shared" si="139"/>
        <v>-1048652.1499999999</v>
      </c>
      <c r="BS53" s="55">
        <f t="shared" si="140"/>
        <v>-584633.64</v>
      </c>
      <c r="BT53" s="55">
        <f t="shared" si="140"/>
        <v>-574811.1100000001</v>
      </c>
      <c r="BU53" s="55">
        <f t="shared" si="140"/>
        <v>844906.29</v>
      </c>
      <c r="BV53" s="55">
        <f t="shared" si="140"/>
        <v>679964.55999999982</v>
      </c>
      <c r="BW53" s="55">
        <f t="shared" si="140"/>
        <v>-405047.37000000011</v>
      </c>
      <c r="BX53" s="55">
        <f t="shared" si="140"/>
        <v>-334718.99999999994</v>
      </c>
      <c r="BY53" s="55">
        <f t="shared" si="140"/>
        <v>-598999.16999999993</v>
      </c>
      <c r="BZ53" s="71">
        <f t="shared" si="140"/>
        <v>-193542.81</v>
      </c>
      <c r="CA53" s="412">
        <f t="shared" si="140"/>
        <v>426852.68999999994</v>
      </c>
      <c r="CB53" s="71">
        <f t="shared" si="140"/>
        <v>33689.780000000028</v>
      </c>
      <c r="CC53" s="71">
        <f t="shared" si="141"/>
        <v>193811.42000000004</v>
      </c>
      <c r="CD53" s="71">
        <f t="shared" si="141"/>
        <v>507797.16</v>
      </c>
      <c r="CE53" s="117">
        <f t="shared" si="141"/>
        <v>-129526.02000000002</v>
      </c>
      <c r="CF53" s="71">
        <f t="shared" si="141"/>
        <v>321178.17000000016</v>
      </c>
      <c r="CG53" s="71">
        <f t="shared" si="141"/>
        <v>1451403.2599999998</v>
      </c>
      <c r="CH53" s="71">
        <f t="shared" si="141"/>
        <v>2185906.8600000008</v>
      </c>
      <c r="CI53" s="71">
        <f t="shared" si="141"/>
        <v>1824461.4200000002</v>
      </c>
      <c r="CJ53" s="71">
        <f t="shared" si="141"/>
        <v>2737928.6599999997</v>
      </c>
      <c r="CK53" s="71">
        <f t="shared" si="141"/>
        <v>1928898.5600000003</v>
      </c>
      <c r="CL53" s="71">
        <f t="shared" si="141"/>
        <v>929572.3</v>
      </c>
      <c r="CM53" s="71">
        <f t="shared" si="142"/>
        <v>172892.33000000007</v>
      </c>
      <c r="CN53" s="71">
        <f t="shared" si="142"/>
        <v>337194.23999999993</v>
      </c>
      <c r="CO53" s="71">
        <f t="shared" si="142"/>
        <v>218596.29999999987</v>
      </c>
      <c r="CP53" s="91">
        <f t="shared" si="142"/>
        <v>1185545.28</v>
      </c>
    </row>
    <row r="54" spans="1:94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8">
        <v>110667.22</v>
      </c>
      <c r="AL54" s="465">
        <v>199856.8</v>
      </c>
      <c r="AM54" s="465">
        <v>517366.33</v>
      </c>
      <c r="AN54" s="593">
        <v>927345.57</v>
      </c>
      <c r="AO54" s="593">
        <v>810787.63</v>
      </c>
      <c r="AP54" s="593">
        <v>527715.82999999996</v>
      </c>
      <c r="AQ54" s="593">
        <v>384092.59</v>
      </c>
      <c r="AR54" s="593">
        <v>1984801.45</v>
      </c>
      <c r="AS54" s="593">
        <v>187762.37</v>
      </c>
      <c r="AT54" s="593">
        <v>110977.89999999998</v>
      </c>
      <c r="AU54" s="593">
        <v>101652.04</v>
      </c>
      <c r="AV54" s="593">
        <v>130199.05</v>
      </c>
      <c r="AW54" s="594">
        <v>239232.36000000002</v>
      </c>
      <c r="AX54" s="593">
        <v>378476.39</v>
      </c>
      <c r="AY54" s="465"/>
      <c r="AZ54" s="465"/>
      <c r="BA54" s="465"/>
      <c r="BB54" s="465"/>
      <c r="BC54" s="465"/>
      <c r="BD54" s="465"/>
      <c r="BE54" s="465"/>
      <c r="BF54" s="465"/>
      <c r="BG54" s="465"/>
      <c r="BH54" s="465"/>
      <c r="BI54" s="110">
        <f t="shared" si="139"/>
        <v>-28982.929999999993</v>
      </c>
      <c r="BJ54" s="55">
        <f t="shared" si="139"/>
        <v>156525.27000000002</v>
      </c>
      <c r="BK54" s="55">
        <f t="shared" si="139"/>
        <v>60421.800000000047</v>
      </c>
      <c r="BL54" s="55">
        <f t="shared" si="139"/>
        <v>58545.650000000023</v>
      </c>
      <c r="BM54" s="55">
        <f t="shared" si="139"/>
        <v>104460.87000000001</v>
      </c>
      <c r="BN54" s="55">
        <f t="shared" si="139"/>
        <v>29731.850000000002</v>
      </c>
      <c r="BO54" s="55">
        <f t="shared" si="139"/>
        <v>28649.39</v>
      </c>
      <c r="BP54" s="55">
        <f t="shared" si="139"/>
        <v>-13442.029999999999</v>
      </c>
      <c r="BQ54" s="55">
        <f t="shared" si="139"/>
        <v>-22815.54</v>
      </c>
      <c r="BR54" s="91">
        <f t="shared" si="139"/>
        <v>72491.26999999999</v>
      </c>
      <c r="BS54" s="55">
        <f t="shared" si="140"/>
        <v>52546.080000000002</v>
      </c>
      <c r="BT54" s="55">
        <f t="shared" si="140"/>
        <v>48761.669999999984</v>
      </c>
      <c r="BU54" s="55">
        <f t="shared" si="140"/>
        <v>210933.07</v>
      </c>
      <c r="BV54" s="55">
        <f t="shared" si="140"/>
        <v>26907.309999999939</v>
      </c>
      <c r="BW54" s="55">
        <f t="shared" si="140"/>
        <v>-69819.98000000004</v>
      </c>
      <c r="BX54" s="55">
        <f t="shared" si="140"/>
        <v>-63909.520000000019</v>
      </c>
      <c r="BY54" s="55">
        <f t="shared" si="140"/>
        <v>-95102.470000000016</v>
      </c>
      <c r="BZ54" s="71">
        <f t="shared" si="140"/>
        <v>-34603.120000000003</v>
      </c>
      <c r="CA54" s="412">
        <f t="shared" si="140"/>
        <v>-26149.61</v>
      </c>
      <c r="CB54" s="71">
        <f t="shared" si="140"/>
        <v>-13343.16</v>
      </c>
      <c r="CC54" s="71">
        <f t="shared" si="141"/>
        <v>-17132.710000000003</v>
      </c>
      <c r="CD54" s="71">
        <f t="shared" si="141"/>
        <v>-60009.239999999991</v>
      </c>
      <c r="CE54" s="117">
        <f t="shared" si="141"/>
        <v>-41411.850000000006</v>
      </c>
      <c r="CF54" s="71">
        <f t="shared" si="141"/>
        <v>-58252.47</v>
      </c>
      <c r="CG54" s="71">
        <f t="shared" si="141"/>
        <v>37278.030000000028</v>
      </c>
      <c r="CH54" s="71">
        <f t="shared" si="141"/>
        <v>288955.21999999997</v>
      </c>
      <c r="CI54" s="71">
        <f t="shared" si="141"/>
        <v>408714.15</v>
      </c>
      <c r="CJ54" s="71">
        <f t="shared" si="141"/>
        <v>359697.08999999997</v>
      </c>
      <c r="CK54" s="71">
        <f t="shared" si="141"/>
        <v>313174.14</v>
      </c>
      <c r="CL54" s="71">
        <f t="shared" si="141"/>
        <v>1970354.67</v>
      </c>
      <c r="CM54" s="71">
        <f t="shared" si="142"/>
        <v>164495.59</v>
      </c>
      <c r="CN54" s="71">
        <f t="shared" si="142"/>
        <v>105836.62999999998</v>
      </c>
      <c r="CO54" s="71">
        <f t="shared" si="142"/>
        <v>100422.67</v>
      </c>
      <c r="CP54" s="91">
        <f t="shared" si="142"/>
        <v>83324.639999999999</v>
      </c>
    </row>
    <row r="55" spans="1:94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8">
        <v>141649.35</v>
      </c>
      <c r="AL55" s="465">
        <v>181512.73</v>
      </c>
      <c r="AM55" s="465">
        <v>390829.1</v>
      </c>
      <c r="AN55" s="593">
        <v>585586.89</v>
      </c>
      <c r="AO55" s="593">
        <v>497286.31999999995</v>
      </c>
      <c r="AP55" s="593">
        <v>552376.90999999992</v>
      </c>
      <c r="AQ55" s="593">
        <v>258171.62999999998</v>
      </c>
      <c r="AR55" s="593">
        <v>121881.63000000002</v>
      </c>
      <c r="AS55" s="593">
        <v>47480.69</v>
      </c>
      <c r="AT55" s="593">
        <v>53636.47</v>
      </c>
      <c r="AU55" s="593">
        <v>74200.489999999991</v>
      </c>
      <c r="AV55" s="593">
        <v>107192.04</v>
      </c>
      <c r="AW55" s="594">
        <v>151062.69</v>
      </c>
      <c r="AX55" s="593">
        <v>243100.12000000002</v>
      </c>
      <c r="AY55" s="465"/>
      <c r="AZ55" s="465"/>
      <c r="BA55" s="465"/>
      <c r="BB55" s="465"/>
      <c r="BC55" s="465"/>
      <c r="BD55" s="465"/>
      <c r="BE55" s="465"/>
      <c r="BF55" s="465"/>
      <c r="BG55" s="465"/>
      <c r="BH55" s="465"/>
      <c r="BI55" s="110">
        <f t="shared" si="139"/>
        <v>44975.479999999981</v>
      </c>
      <c r="BJ55" s="55">
        <f t="shared" si="139"/>
        <v>193343.38</v>
      </c>
      <c r="BK55" s="55">
        <f t="shared" si="139"/>
        <v>130198.16999999998</v>
      </c>
      <c r="BL55" s="55">
        <f t="shared" si="139"/>
        <v>3530.4499999999825</v>
      </c>
      <c r="BM55" s="55">
        <f t="shared" si="139"/>
        <v>81735.81</v>
      </c>
      <c r="BN55" s="55">
        <f t="shared" si="139"/>
        <v>82671.02</v>
      </c>
      <c r="BO55" s="55">
        <f t="shared" si="139"/>
        <v>26420.15</v>
      </c>
      <c r="BP55" s="55">
        <f t="shared" si="139"/>
        <v>-29818.55</v>
      </c>
      <c r="BQ55" s="55">
        <f t="shared" si="139"/>
        <v>-11724.059999999998</v>
      </c>
      <c r="BR55" s="91">
        <f t="shared" si="139"/>
        <v>46649.14</v>
      </c>
      <c r="BS55" s="55">
        <f t="shared" si="140"/>
        <v>49056.850000000006</v>
      </c>
      <c r="BT55" s="55">
        <f t="shared" si="140"/>
        <v>86426.15</v>
      </c>
      <c r="BU55" s="55">
        <f t="shared" si="140"/>
        <v>77429.900000000023</v>
      </c>
      <c r="BV55" s="55">
        <f t="shared" si="140"/>
        <v>-129449.88</v>
      </c>
      <c r="BW55" s="55">
        <f t="shared" si="140"/>
        <v>-173046.26</v>
      </c>
      <c r="BX55" s="55">
        <f t="shared" si="140"/>
        <v>5501.3699999999953</v>
      </c>
      <c r="BY55" s="55">
        <f t="shared" si="140"/>
        <v>220.14000000001397</v>
      </c>
      <c r="BZ55" s="71">
        <f t="shared" si="140"/>
        <v>-70657.790000000008</v>
      </c>
      <c r="CA55" s="412">
        <f t="shared" si="140"/>
        <v>-10670.310000000005</v>
      </c>
      <c r="CB55" s="71">
        <f t="shared" si="140"/>
        <v>39019.33</v>
      </c>
      <c r="CC55" s="71">
        <f t="shared" si="141"/>
        <v>-11924.89</v>
      </c>
      <c r="CD55" s="71">
        <f t="shared" si="141"/>
        <v>-13747.190000000002</v>
      </c>
      <c r="CE55" s="117">
        <f t="shared" si="141"/>
        <v>-29944.339999999997</v>
      </c>
      <c r="CF55" s="71">
        <f t="shared" si="141"/>
        <v>-77908.489999999991</v>
      </c>
      <c r="CG55" s="71">
        <f t="shared" si="141"/>
        <v>35590.339999999967</v>
      </c>
      <c r="CH55" s="71">
        <f t="shared" si="141"/>
        <v>169996.51</v>
      </c>
      <c r="CI55" s="71">
        <f t="shared" si="141"/>
        <v>206096.84999999998</v>
      </c>
      <c r="CJ55" s="71">
        <f t="shared" si="141"/>
        <v>326082.91999999993</v>
      </c>
      <c r="CK55" s="71">
        <f t="shared" si="141"/>
        <v>105587.49999999997</v>
      </c>
      <c r="CL55" s="71">
        <f t="shared" si="141"/>
        <v>80621.180000000022</v>
      </c>
      <c r="CM55" s="71">
        <f t="shared" si="142"/>
        <v>12510.850000000006</v>
      </c>
      <c r="CN55" s="71">
        <f t="shared" si="142"/>
        <v>22043.64</v>
      </c>
      <c r="CO55" s="71">
        <f t="shared" si="142"/>
        <v>49381.94999999999</v>
      </c>
      <c r="CP55" s="91">
        <f t="shared" si="142"/>
        <v>26501.179999999993</v>
      </c>
    </row>
    <row r="56" spans="1:94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39">
        <v>172549.95</v>
      </c>
      <c r="AL56" s="466">
        <v>208655.39</v>
      </c>
      <c r="AM56" s="466">
        <v>561227.27</v>
      </c>
      <c r="AN56" s="595">
        <v>473568.24999999994</v>
      </c>
      <c r="AO56" s="595">
        <v>722136.72</v>
      </c>
      <c r="AP56" s="595">
        <v>381202.07999999996</v>
      </c>
      <c r="AQ56" s="595">
        <v>357084.35000000003</v>
      </c>
      <c r="AR56" s="595">
        <v>85381.420000000013</v>
      </c>
      <c r="AS56" s="595">
        <v>97109.23000000001</v>
      </c>
      <c r="AT56" s="595">
        <v>279852.06</v>
      </c>
      <c r="AU56" s="595">
        <v>47069.51</v>
      </c>
      <c r="AV56" s="595">
        <v>54767.65</v>
      </c>
      <c r="AW56" s="596">
        <v>131959.60999999999</v>
      </c>
      <c r="AX56" s="595">
        <v>220391.50000000003</v>
      </c>
      <c r="AY56" s="466"/>
      <c r="AZ56" s="466"/>
      <c r="BA56" s="466"/>
      <c r="BB56" s="466"/>
      <c r="BC56" s="466"/>
      <c r="BD56" s="466"/>
      <c r="BE56" s="466"/>
      <c r="BF56" s="466"/>
      <c r="BG56" s="466"/>
      <c r="BH56" s="466"/>
      <c r="BI56" s="111">
        <f t="shared" si="139"/>
        <v>132581.70000000001</v>
      </c>
      <c r="BJ56" s="56">
        <f t="shared" si="139"/>
        <v>27046.979999999981</v>
      </c>
      <c r="BK56" s="56">
        <f t="shared" si="139"/>
        <v>98414.839999999967</v>
      </c>
      <c r="BL56" s="56">
        <f t="shared" si="139"/>
        <v>331904.59999999998</v>
      </c>
      <c r="BM56" s="56">
        <f t="shared" si="139"/>
        <v>41809.599999999977</v>
      </c>
      <c r="BN56" s="56">
        <f t="shared" si="139"/>
        <v>-50027.020000000004</v>
      </c>
      <c r="BO56" s="56">
        <f t="shared" si="139"/>
        <v>206587.28000000003</v>
      </c>
      <c r="BP56" s="56">
        <f t="shared" si="139"/>
        <v>40339.21</v>
      </c>
      <c r="BQ56" s="56">
        <f t="shared" si="139"/>
        <v>113150.56</v>
      </c>
      <c r="BR56" s="92">
        <f t="shared" si="139"/>
        <v>115161.12000000001</v>
      </c>
      <c r="BS56" s="56">
        <f t="shared" si="140"/>
        <v>126792.16999999998</v>
      </c>
      <c r="BT56" s="56">
        <f t="shared" si="140"/>
        <v>151138.53999999998</v>
      </c>
      <c r="BU56" s="56">
        <f t="shared" si="140"/>
        <v>140373.25</v>
      </c>
      <c r="BV56" s="56">
        <f t="shared" si="140"/>
        <v>62892.890000000014</v>
      </c>
      <c r="BW56" s="56">
        <f t="shared" si="140"/>
        <v>-71711.599999999977</v>
      </c>
      <c r="BX56" s="56">
        <f t="shared" si="140"/>
        <v>-292146.39</v>
      </c>
      <c r="BY56" s="56">
        <f t="shared" si="140"/>
        <v>-14109.75999999998</v>
      </c>
      <c r="BZ56" s="310">
        <f t="shared" si="140"/>
        <v>-17284.829999999987</v>
      </c>
      <c r="CA56" s="424">
        <f t="shared" si="140"/>
        <v>-97537.930000000022</v>
      </c>
      <c r="CB56" s="310">
        <f t="shared" si="140"/>
        <v>31062.39</v>
      </c>
      <c r="CC56" s="310">
        <f t="shared" si="141"/>
        <v>-148218.87</v>
      </c>
      <c r="CD56" s="310">
        <f t="shared" si="141"/>
        <v>-172562.24000000002</v>
      </c>
      <c r="CE56" s="487">
        <f t="shared" si="141"/>
        <v>-170953.27999999997</v>
      </c>
      <c r="CF56" s="310">
        <f t="shared" si="141"/>
        <v>-110698.77999999997</v>
      </c>
      <c r="CG56" s="310">
        <f t="shared" si="141"/>
        <v>157457.13</v>
      </c>
      <c r="CH56" s="310">
        <f t="shared" si="141"/>
        <v>41376.309999999939</v>
      </c>
      <c r="CI56" s="310">
        <f t="shared" si="141"/>
        <v>458417.08999999997</v>
      </c>
      <c r="CJ56" s="310">
        <f t="shared" si="141"/>
        <v>228121.52999999997</v>
      </c>
      <c r="CK56" s="310">
        <f t="shared" si="141"/>
        <v>138812.31000000003</v>
      </c>
      <c r="CL56" s="310">
        <f t="shared" si="141"/>
        <v>-3969.7899999999936</v>
      </c>
      <c r="CM56" s="310">
        <f t="shared" si="142"/>
        <v>-59879.039999999979</v>
      </c>
      <c r="CN56" s="310">
        <f t="shared" si="142"/>
        <v>154316.44</v>
      </c>
      <c r="CO56" s="310">
        <f t="shared" si="142"/>
        <v>8794.9400000000023</v>
      </c>
      <c r="CP56" s="92">
        <f t="shared" si="142"/>
        <v>58503.66</v>
      </c>
    </row>
    <row r="57" spans="1:94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BQ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0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396">
        <f>SUM(AN52:AN56)</f>
        <v>15610034.230000002</v>
      </c>
      <c r="AO57" s="396">
        <v>12165564.920000002</v>
      </c>
      <c r="AP57" s="396">
        <v>9961838.379999999</v>
      </c>
      <c r="AQ57" s="593">
        <f>SUM(AQ52:AQ56)</f>
        <v>6786399.0300000003</v>
      </c>
      <c r="AR57" s="593">
        <f>SUM(AR52:AR56)</f>
        <v>4952299.72</v>
      </c>
      <c r="AS57" s="593">
        <v>2711247.6</v>
      </c>
      <c r="AT57" s="593">
        <v>2433319.89</v>
      </c>
      <c r="AU57" s="593">
        <v>2071976.23</v>
      </c>
      <c r="AV57" s="593">
        <v>3223824.9999999995</v>
      </c>
      <c r="AW57" s="594">
        <v>5246293.5500000017</v>
      </c>
      <c r="AX57" s="593">
        <v>9613769.8900000006</v>
      </c>
      <c r="AY57" s="465"/>
      <c r="AZ57" s="465"/>
      <c r="BA57" s="465"/>
      <c r="BB57" s="465"/>
      <c r="BC57" s="465"/>
      <c r="BD57" s="465"/>
      <c r="BE57" s="465"/>
      <c r="BF57" s="465"/>
      <c r="BG57" s="465"/>
      <c r="BH57" s="465"/>
      <c r="BI57" s="110">
        <f t="shared" si="143"/>
        <v>-1750079.9400000004</v>
      </c>
      <c r="BJ57" s="55">
        <f t="shared" si="143"/>
        <v>-403318.21999999986</v>
      </c>
      <c r="BK57" s="55">
        <f t="shared" si="143"/>
        <v>-1534347.5399999996</v>
      </c>
      <c r="BL57" s="55">
        <f t="shared" si="143"/>
        <v>-298195.5</v>
      </c>
      <c r="BM57" s="55">
        <f t="shared" si="143"/>
        <v>884139.07000000018</v>
      </c>
      <c r="BN57" s="55">
        <f t="shared" si="143"/>
        <v>-1117427.33</v>
      </c>
      <c r="BO57" s="55">
        <f t="shared" si="143"/>
        <v>-133962.92999999993</v>
      </c>
      <c r="BP57" s="55">
        <f t="shared" si="143"/>
        <v>-58133.250000000065</v>
      </c>
      <c r="BQ57" s="55">
        <f t="shared" si="143"/>
        <v>-304857.41000000003</v>
      </c>
      <c r="BR57" s="91">
        <f t="shared" ref="BR57:BS57" si="148">SUM(BR52:BR56)</f>
        <v>-262600.21999999986</v>
      </c>
      <c r="BS57" s="55">
        <f t="shared" si="148"/>
        <v>-488814.03000000032</v>
      </c>
      <c r="BT57" s="55">
        <f t="shared" ref="BT57:BU57" si="149">SUM(BT52:BT56)</f>
        <v>-805486.91000000038</v>
      </c>
      <c r="BU57" s="55">
        <f t="shared" si="149"/>
        <v>2846748.2199999997</v>
      </c>
      <c r="BV57" s="55">
        <f t="shared" ref="BV57:BW57" si="150">SUM(BV52:BV56)</f>
        <v>949263.88999999955</v>
      </c>
      <c r="BW57" s="55">
        <f t="shared" si="150"/>
        <v>-765839.62000000023</v>
      </c>
      <c r="BX57" s="55">
        <f t="shared" ref="BX57:BY57" si="151">SUM(BX52:BX56)</f>
        <v>-750506.64000000013</v>
      </c>
      <c r="BY57" s="55">
        <f t="shared" si="151"/>
        <v>-1251951.8600000001</v>
      </c>
      <c r="BZ57" s="71">
        <f t="shared" ref="BZ57:CA57" si="152">SUM(BZ52:BZ56)</f>
        <v>-169628.11999999994</v>
      </c>
      <c r="CA57" s="412">
        <f t="shared" si="152"/>
        <v>620113.75999999989</v>
      </c>
      <c r="CB57" s="71">
        <f t="shared" ref="CB57:CC57" si="153">SUM(CB52:CB56)</f>
        <v>108329.86000000004</v>
      </c>
      <c r="CC57" s="71">
        <f t="shared" si="153"/>
        <v>86308.040000000037</v>
      </c>
      <c r="CD57" s="71">
        <f t="shared" ref="CD57:CE57" si="154">SUM(CD52:CD56)</f>
        <v>198613.39999999988</v>
      </c>
      <c r="CE57" s="117">
        <f t="shared" si="154"/>
        <v>125246.21000000025</v>
      </c>
      <c r="CF57" s="71">
        <f t="shared" ref="CF57:CG57" si="155">SUM(CF52:CF56)</f>
        <v>1094477.6700000004</v>
      </c>
      <c r="CG57" s="71">
        <f t="shared" si="155"/>
        <v>3380571.1399999997</v>
      </c>
      <c r="CH57" s="71">
        <f t="shared" ref="CH57:CI57" si="156">SUM(CH52:CH56)</f>
        <v>5063831.120000001</v>
      </c>
      <c r="CI57" s="71">
        <f t="shared" si="156"/>
        <v>5161283.83</v>
      </c>
      <c r="CJ57" s="71">
        <f t="shared" ref="CJ57:CK57" si="157">SUM(CJ52:CJ56)</f>
        <v>5823068.3600000003</v>
      </c>
      <c r="CK57" s="71">
        <f t="shared" si="157"/>
        <v>3661980.7200000007</v>
      </c>
      <c r="CL57" s="71">
        <f t="shared" ref="CL57:CM57" si="158">SUM(CL52:CL56)</f>
        <v>3785115.37</v>
      </c>
      <c r="CM57" s="71">
        <f t="shared" si="158"/>
        <v>892777.96</v>
      </c>
      <c r="CN57" s="71">
        <f t="shared" ref="CN57:CO57" si="159">SUM(CN52:CN56)</f>
        <v>1350617.6599999997</v>
      </c>
      <c r="CO57" s="71">
        <f t="shared" si="159"/>
        <v>1004239.2</v>
      </c>
      <c r="CP57" s="91">
        <f t="shared" ref="CP57" si="160">SUM(CP52:CP56)</f>
        <v>2018731.3299999998</v>
      </c>
    </row>
    <row r="58" spans="1:94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7"/>
      <c r="AL58" s="395"/>
      <c r="AM58" s="510"/>
      <c r="AN58" s="510"/>
      <c r="AO58" s="510"/>
      <c r="AP58" s="510"/>
      <c r="AQ58" s="510"/>
      <c r="AR58" s="510"/>
      <c r="AS58" s="510"/>
      <c r="AT58" s="510"/>
      <c r="AU58" s="510"/>
      <c r="AV58" s="510"/>
      <c r="AW58" s="597"/>
      <c r="AX58" s="510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110"/>
      <c r="BJ58" s="55"/>
      <c r="BK58" s="55"/>
      <c r="BL58" s="55"/>
      <c r="BM58" s="55"/>
      <c r="BN58" s="55"/>
      <c r="BO58" s="55"/>
      <c r="BP58" s="55"/>
      <c r="BQ58" s="55"/>
      <c r="BR58" s="91"/>
      <c r="BS58" s="55"/>
      <c r="BT58" s="55"/>
      <c r="BU58" s="55"/>
      <c r="BV58" s="55"/>
      <c r="BW58" s="55"/>
      <c r="BX58" s="55"/>
      <c r="BY58" s="55"/>
      <c r="BZ58" s="71"/>
      <c r="CA58" s="412"/>
      <c r="CB58" s="71"/>
      <c r="CC58" s="71"/>
      <c r="CD58" s="71"/>
      <c r="CE58" s="117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91"/>
    </row>
    <row r="59" spans="1:94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8">
        <v>19536185.98</v>
      </c>
      <c r="AL59" s="465">
        <v>20485058.129999999</v>
      </c>
      <c r="AM59" s="465">
        <v>22118209.66</v>
      </c>
      <c r="AN59" s="593">
        <v>28598114.530000001</v>
      </c>
      <c r="AO59" s="593">
        <v>33779035.339999996</v>
      </c>
      <c r="AP59" s="593">
        <v>36643812.059999995</v>
      </c>
      <c r="AQ59" s="593">
        <v>34790133.090000004</v>
      </c>
      <c r="AR59" s="593">
        <v>33159151.890000001</v>
      </c>
      <c r="AS59" s="593">
        <v>30819018.949999999</v>
      </c>
      <c r="AT59" s="593">
        <v>29895563.599999998</v>
      </c>
      <c r="AU59" s="593">
        <v>28327511</v>
      </c>
      <c r="AV59" s="593">
        <v>30435830.34</v>
      </c>
      <c r="AW59" s="594">
        <v>27769487.570000004</v>
      </c>
      <c r="AX59" s="593">
        <v>28680655.66</v>
      </c>
      <c r="AY59" s="465"/>
      <c r="AZ59" s="465"/>
      <c r="BA59" s="465"/>
      <c r="BB59" s="465"/>
      <c r="BC59" s="465"/>
      <c r="BD59" s="465"/>
      <c r="BE59" s="465"/>
      <c r="BF59" s="465"/>
      <c r="BG59" s="465"/>
      <c r="BH59" s="465"/>
      <c r="BI59" s="110">
        <f t="shared" ref="BI59:BR63" si="161">O59-C59</f>
        <v>2708018.6500000004</v>
      </c>
      <c r="BJ59" s="55">
        <f t="shared" si="161"/>
        <v>3632705.0700000003</v>
      </c>
      <c r="BK59" s="55">
        <f t="shared" si="161"/>
        <v>3001242.5</v>
      </c>
      <c r="BL59" s="55">
        <f t="shared" si="161"/>
        <v>3868073.4699999988</v>
      </c>
      <c r="BM59" s="55">
        <f t="shared" si="161"/>
        <v>5217017.1399999987</v>
      </c>
      <c r="BN59" s="55">
        <f t="shared" si="161"/>
        <v>7451609.2300000023</v>
      </c>
      <c r="BO59" s="55">
        <f t="shared" si="161"/>
        <v>8040721.1500000004</v>
      </c>
      <c r="BP59" s="55">
        <f t="shared" si="161"/>
        <v>8945305.6300000008</v>
      </c>
      <c r="BQ59" s="55">
        <f t="shared" si="161"/>
        <v>8748076.5099999998</v>
      </c>
      <c r="BR59" s="91">
        <f t="shared" si="161"/>
        <v>8600352.3500000015</v>
      </c>
      <c r="BS59" s="55">
        <f t="shared" ref="BS59:CB63" si="162">Y59-M59</f>
        <v>9188370.5100000016</v>
      </c>
      <c r="BT59" s="55">
        <f t="shared" si="162"/>
        <v>9619656.9700000007</v>
      </c>
      <c r="BU59" s="55">
        <f t="shared" si="162"/>
        <v>8104095.3699999992</v>
      </c>
      <c r="BV59" s="55">
        <f t="shared" si="162"/>
        <v>9003128.0000000019</v>
      </c>
      <c r="BW59" s="55">
        <f t="shared" si="162"/>
        <v>11288085.799999999</v>
      </c>
      <c r="BX59" s="55">
        <f t="shared" si="162"/>
        <v>10165830.719999999</v>
      </c>
      <c r="BY59" s="55">
        <f t="shared" si="162"/>
        <v>9637571.7100000009</v>
      </c>
      <c r="BZ59" s="71">
        <f t="shared" si="162"/>
        <v>8081063.2699999996</v>
      </c>
      <c r="CA59" s="412">
        <f t="shared" si="162"/>
        <v>7464824.9699999988</v>
      </c>
      <c r="CB59" s="71">
        <f t="shared" si="162"/>
        <v>4197710.8999999985</v>
      </c>
      <c r="CC59" s="71">
        <f t="shared" ref="CC59:CL63" si="163">AI59-W59</f>
        <v>2073032.6400000006</v>
      </c>
      <c r="CD59" s="71">
        <f t="shared" si="163"/>
        <v>1757762.7899999991</v>
      </c>
      <c r="CE59" s="117">
        <f t="shared" si="163"/>
        <v>1378529.0599999987</v>
      </c>
      <c r="CF59" s="71">
        <f t="shared" si="163"/>
        <v>1497904.8099999987</v>
      </c>
      <c r="CG59" s="71">
        <f t="shared" si="163"/>
        <v>2028224.0700000003</v>
      </c>
      <c r="CH59" s="71">
        <f t="shared" si="163"/>
        <v>5269435.5199999996</v>
      </c>
      <c r="CI59" s="71">
        <f t="shared" si="163"/>
        <v>6249554.5999999978</v>
      </c>
      <c r="CJ59" s="71">
        <f t="shared" si="163"/>
        <v>7702899.9099999964</v>
      </c>
      <c r="CK59" s="71">
        <f t="shared" si="163"/>
        <v>5907114.0500000045</v>
      </c>
      <c r="CL59" s="71">
        <f t="shared" si="163"/>
        <v>4673024.7699999996</v>
      </c>
      <c r="CM59" s="71">
        <f t="shared" ref="CM59:CP63" si="164">AS59-AG59</f>
        <v>3895688.3000000007</v>
      </c>
      <c r="CN59" s="71">
        <f t="shared" si="164"/>
        <v>6910502.3099999987</v>
      </c>
      <c r="CO59" s="71">
        <f t="shared" si="164"/>
        <v>7976923.2699999996</v>
      </c>
      <c r="CP59" s="91">
        <f t="shared" si="164"/>
        <v>10661896.02</v>
      </c>
    </row>
    <row r="60" spans="1:94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8">
        <v>9815372.8100000005</v>
      </c>
      <c r="AL60" s="465">
        <v>10731247.470000001</v>
      </c>
      <c r="AM60" s="465">
        <v>11901196.380000001</v>
      </c>
      <c r="AN60" s="593">
        <v>14797975.16</v>
      </c>
      <c r="AO60" s="593">
        <v>19232194.59</v>
      </c>
      <c r="AP60" s="593">
        <v>21614709.719999999</v>
      </c>
      <c r="AQ60" s="593">
        <v>26216517.59</v>
      </c>
      <c r="AR60" s="593">
        <v>24770738.239999998</v>
      </c>
      <c r="AS60" s="593">
        <v>23901351.300000001</v>
      </c>
      <c r="AT60" s="593">
        <v>22825735.640000004</v>
      </c>
      <c r="AU60" s="593">
        <v>22785061.139999997</v>
      </c>
      <c r="AV60" s="593">
        <v>23591637.579999998</v>
      </c>
      <c r="AW60" s="594">
        <v>22825111.080000002</v>
      </c>
      <c r="AX60" s="593">
        <v>23355238.979999997</v>
      </c>
      <c r="AY60" s="465"/>
      <c r="AZ60" s="465"/>
      <c r="BA60" s="465"/>
      <c r="BB60" s="465"/>
      <c r="BC60" s="465"/>
      <c r="BD60" s="465"/>
      <c r="BE60" s="465"/>
      <c r="BF60" s="465"/>
      <c r="BG60" s="465"/>
      <c r="BH60" s="465"/>
      <c r="BI60" s="110">
        <f t="shared" si="161"/>
        <v>-450639.22999999858</v>
      </c>
      <c r="BJ60" s="55">
        <f t="shared" si="161"/>
        <v>-492342.25</v>
      </c>
      <c r="BK60" s="55">
        <f t="shared" si="161"/>
        <v>-399624.86999999918</v>
      </c>
      <c r="BL60" s="55">
        <f t="shared" si="161"/>
        <v>414293.08999999985</v>
      </c>
      <c r="BM60" s="55">
        <f t="shared" si="161"/>
        <v>3506213.5299999993</v>
      </c>
      <c r="BN60" s="55">
        <f t="shared" si="161"/>
        <v>4066584.0700000003</v>
      </c>
      <c r="BO60" s="55">
        <f t="shared" si="161"/>
        <v>4321083.870000001</v>
      </c>
      <c r="BP60" s="55">
        <f t="shared" si="161"/>
        <v>4221162.2999999989</v>
      </c>
      <c r="BQ60" s="55">
        <f t="shared" si="161"/>
        <v>-8147467.9199999999</v>
      </c>
      <c r="BR60" s="91">
        <f t="shared" si="161"/>
        <v>-7621276.2700000005</v>
      </c>
      <c r="BS60" s="55">
        <f t="shared" si="162"/>
        <v>-7550232.8899999987</v>
      </c>
      <c r="BT60" s="55">
        <f t="shared" si="162"/>
        <v>-6583077.9999999991</v>
      </c>
      <c r="BU60" s="55">
        <f t="shared" si="162"/>
        <v>-5855715.4300000006</v>
      </c>
      <c r="BV60" s="55">
        <f t="shared" si="162"/>
        <v>-5071133.26</v>
      </c>
      <c r="BW60" s="55">
        <f t="shared" si="162"/>
        <v>-2902187.41</v>
      </c>
      <c r="BX60" s="55">
        <f t="shared" si="162"/>
        <v>-2212110.75</v>
      </c>
      <c r="BY60" s="55">
        <f t="shared" si="162"/>
        <v>-4629684.0499999989</v>
      </c>
      <c r="BZ60" s="71">
        <f t="shared" si="162"/>
        <v>-4864898.1500000004</v>
      </c>
      <c r="CA60" s="412">
        <f t="shared" si="162"/>
        <v>-4794292.7799999993</v>
      </c>
      <c r="CB60" s="71">
        <f t="shared" si="162"/>
        <v>-4186102.25</v>
      </c>
      <c r="CC60" s="71">
        <f t="shared" si="163"/>
        <v>8489586.0300000012</v>
      </c>
      <c r="CD60" s="71">
        <f t="shared" si="163"/>
        <v>7849651.0200000005</v>
      </c>
      <c r="CE60" s="117">
        <f t="shared" si="163"/>
        <v>6961365.6600000001</v>
      </c>
      <c r="CF60" s="71">
        <f t="shared" si="163"/>
        <v>6608957.1000000006</v>
      </c>
      <c r="CG60" s="71">
        <f t="shared" si="163"/>
        <v>6993348.2600000007</v>
      </c>
      <c r="CH60" s="71">
        <f t="shared" si="163"/>
        <v>8591561.6500000004</v>
      </c>
      <c r="CI60" s="71">
        <f t="shared" si="163"/>
        <v>11228642.1</v>
      </c>
      <c r="CJ60" s="71">
        <f t="shared" si="163"/>
        <v>12700032.479999999</v>
      </c>
      <c r="CK60" s="71">
        <f t="shared" si="163"/>
        <v>17301530.780000001</v>
      </c>
      <c r="CL60" s="71">
        <f t="shared" si="163"/>
        <v>15697505.539999999</v>
      </c>
      <c r="CM60" s="71">
        <f t="shared" si="164"/>
        <v>14671922.09</v>
      </c>
      <c r="CN60" s="71">
        <f t="shared" si="164"/>
        <v>12733333.940000005</v>
      </c>
      <c r="CO60" s="71">
        <f t="shared" si="164"/>
        <v>12317066.679999996</v>
      </c>
      <c r="CP60" s="91">
        <f t="shared" si="164"/>
        <v>13051311.759999998</v>
      </c>
    </row>
    <row r="61" spans="1:94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8">
        <v>229037.22</v>
      </c>
      <c r="AL61" s="465">
        <v>262962.46999999997</v>
      </c>
      <c r="AM61" s="465">
        <v>362383.53</v>
      </c>
      <c r="AN61" s="593">
        <v>703033.43</v>
      </c>
      <c r="AO61" s="593">
        <v>1384386.49</v>
      </c>
      <c r="AP61" s="593">
        <v>1818461.8099999998</v>
      </c>
      <c r="AQ61" s="593">
        <v>1732435.4100000001</v>
      </c>
      <c r="AR61" s="593">
        <v>1600061.48</v>
      </c>
      <c r="AS61" s="593">
        <v>3188721.1599999992</v>
      </c>
      <c r="AT61" s="593">
        <v>3069289.19</v>
      </c>
      <c r="AU61" s="593">
        <v>2871993.8</v>
      </c>
      <c r="AV61" s="593">
        <v>2906037.57</v>
      </c>
      <c r="AW61" s="594">
        <v>2701750.64</v>
      </c>
      <c r="AX61" s="593">
        <v>1007684.84</v>
      </c>
      <c r="AY61" s="465"/>
      <c r="AZ61" s="465"/>
      <c r="BA61" s="465"/>
      <c r="BB61" s="465"/>
      <c r="BC61" s="465"/>
      <c r="BD61" s="465"/>
      <c r="BE61" s="465"/>
      <c r="BF61" s="465"/>
      <c r="BG61" s="465"/>
      <c r="BH61" s="465"/>
      <c r="BI61" s="110">
        <f t="shared" si="161"/>
        <v>167275.35</v>
      </c>
      <c r="BJ61" s="55">
        <f t="shared" si="161"/>
        <v>334843.09999999998</v>
      </c>
      <c r="BK61" s="55">
        <f t="shared" si="161"/>
        <v>513803.26999999996</v>
      </c>
      <c r="BL61" s="55">
        <f t="shared" si="161"/>
        <v>567644.16999999993</v>
      </c>
      <c r="BM61" s="55">
        <f t="shared" si="161"/>
        <v>751666.08</v>
      </c>
      <c r="BN61" s="55">
        <f t="shared" si="161"/>
        <v>909048.84000000008</v>
      </c>
      <c r="BO61" s="55">
        <f t="shared" si="161"/>
        <v>901835.08</v>
      </c>
      <c r="BP61" s="55">
        <f t="shared" si="161"/>
        <v>758320.01</v>
      </c>
      <c r="BQ61" s="55">
        <f t="shared" si="161"/>
        <v>670994.85</v>
      </c>
      <c r="BR61" s="91">
        <f t="shared" si="161"/>
        <v>596274.54</v>
      </c>
      <c r="BS61" s="55">
        <f t="shared" si="162"/>
        <v>616854.91</v>
      </c>
      <c r="BT61" s="55">
        <f t="shared" si="162"/>
        <v>678649.49</v>
      </c>
      <c r="BU61" s="55">
        <f t="shared" si="162"/>
        <v>682029.52</v>
      </c>
      <c r="BV61" s="55">
        <f t="shared" si="162"/>
        <v>599924.65999999992</v>
      </c>
      <c r="BW61" s="55">
        <f t="shared" si="162"/>
        <v>651621.15000000014</v>
      </c>
      <c r="BX61" s="55">
        <f t="shared" si="162"/>
        <v>678274.79999999993</v>
      </c>
      <c r="BY61" s="55">
        <f t="shared" si="162"/>
        <v>298793.16999999993</v>
      </c>
      <c r="BZ61" s="71">
        <f t="shared" si="162"/>
        <v>-297170.61</v>
      </c>
      <c r="CA61" s="412">
        <f t="shared" si="162"/>
        <v>-456824.74</v>
      </c>
      <c r="CB61" s="71">
        <f t="shared" si="162"/>
        <v>-417350.11</v>
      </c>
      <c r="CC61" s="71">
        <f t="shared" si="163"/>
        <v>-535775.67999999993</v>
      </c>
      <c r="CD61" s="71">
        <f t="shared" si="163"/>
        <v>-536481.14</v>
      </c>
      <c r="CE61" s="117">
        <f t="shared" si="163"/>
        <v>-538074.17000000004</v>
      </c>
      <c r="CF61" s="71">
        <f t="shared" si="163"/>
        <v>-565870.98</v>
      </c>
      <c r="CG61" s="71">
        <f t="shared" si="163"/>
        <v>-580853.68999999994</v>
      </c>
      <c r="CH61" s="71">
        <f t="shared" si="163"/>
        <v>-408996.29999999993</v>
      </c>
      <c r="CI61" s="71">
        <f t="shared" si="163"/>
        <v>-90339.850000000093</v>
      </c>
      <c r="CJ61" s="71">
        <f t="shared" si="163"/>
        <v>195985.62999999989</v>
      </c>
      <c r="CK61" s="71">
        <f t="shared" si="163"/>
        <v>441632.25000000023</v>
      </c>
      <c r="CL61" s="71">
        <f t="shared" si="163"/>
        <v>881458.30999999994</v>
      </c>
      <c r="CM61" s="71">
        <f t="shared" si="164"/>
        <v>2734946.6599999992</v>
      </c>
      <c r="CN61" s="71">
        <f t="shared" si="164"/>
        <v>2756631.7199999997</v>
      </c>
      <c r="CO61" s="71">
        <f t="shared" si="164"/>
        <v>2693463.78</v>
      </c>
      <c r="CP61" s="91">
        <f t="shared" si="164"/>
        <v>2713841.59</v>
      </c>
    </row>
    <row r="62" spans="1:94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8">
        <v>177477.75</v>
      </c>
      <c r="AL62" s="465">
        <v>227103.88</v>
      </c>
      <c r="AM62" s="465">
        <v>314885.26</v>
      </c>
      <c r="AN62" s="593">
        <v>582411.41</v>
      </c>
      <c r="AO62" s="593">
        <v>936579.42</v>
      </c>
      <c r="AP62" s="593">
        <v>1133087.18</v>
      </c>
      <c r="AQ62" s="593">
        <v>1032836.54</v>
      </c>
      <c r="AR62" s="593">
        <v>959039.11</v>
      </c>
      <c r="AS62" s="593">
        <v>842035.94000000006</v>
      </c>
      <c r="AT62" s="593">
        <v>668512.68000000005</v>
      </c>
      <c r="AU62" s="593">
        <v>594318.9</v>
      </c>
      <c r="AV62" s="593">
        <v>662752.28</v>
      </c>
      <c r="AW62" s="594">
        <v>554371.81000000006</v>
      </c>
      <c r="AX62" s="593">
        <v>607450.35</v>
      </c>
      <c r="AY62" s="465"/>
      <c r="AZ62" s="465"/>
      <c r="BA62" s="465"/>
      <c r="BB62" s="465"/>
      <c r="BC62" s="465"/>
      <c r="BD62" s="465"/>
      <c r="BE62" s="465"/>
      <c r="BF62" s="465"/>
      <c r="BG62" s="465"/>
      <c r="BH62" s="465"/>
      <c r="BI62" s="110">
        <f t="shared" si="161"/>
        <v>23959.199999999997</v>
      </c>
      <c r="BJ62" s="55">
        <f t="shared" si="161"/>
        <v>124358.78999999998</v>
      </c>
      <c r="BK62" s="55">
        <f t="shared" si="161"/>
        <v>211879.67999999999</v>
      </c>
      <c r="BL62" s="55">
        <f t="shared" si="161"/>
        <v>289165.19</v>
      </c>
      <c r="BM62" s="55">
        <f t="shared" si="161"/>
        <v>367223.42</v>
      </c>
      <c r="BN62" s="55">
        <f t="shared" si="161"/>
        <v>433671.04999999993</v>
      </c>
      <c r="BO62" s="55">
        <f t="shared" si="161"/>
        <v>453770.12</v>
      </c>
      <c r="BP62" s="55">
        <f t="shared" si="161"/>
        <v>399596.05</v>
      </c>
      <c r="BQ62" s="55">
        <f t="shared" si="161"/>
        <v>327201.32</v>
      </c>
      <c r="BR62" s="91">
        <f t="shared" si="161"/>
        <v>328767.63</v>
      </c>
      <c r="BS62" s="55">
        <f t="shared" si="162"/>
        <v>336095.05</v>
      </c>
      <c r="BT62" s="55">
        <f t="shared" si="162"/>
        <v>421514.43</v>
      </c>
      <c r="BU62" s="55">
        <f t="shared" si="162"/>
        <v>431920.18000000005</v>
      </c>
      <c r="BV62" s="55">
        <f t="shared" si="162"/>
        <v>271958.02999999997</v>
      </c>
      <c r="BW62" s="55">
        <f t="shared" si="162"/>
        <v>211505.37000000005</v>
      </c>
      <c r="BX62" s="55">
        <f t="shared" si="162"/>
        <v>64947.709999999963</v>
      </c>
      <c r="BY62" s="55">
        <f t="shared" si="162"/>
        <v>-77457.569999999949</v>
      </c>
      <c r="BZ62" s="71">
        <f t="shared" si="162"/>
        <v>-204002.71999999997</v>
      </c>
      <c r="CA62" s="412">
        <f t="shared" si="162"/>
        <v>-283251.56</v>
      </c>
      <c r="CB62" s="71">
        <f t="shared" si="162"/>
        <v>-129415.37</v>
      </c>
      <c r="CC62" s="71">
        <f t="shared" si="163"/>
        <v>-115190.56</v>
      </c>
      <c r="CD62" s="71">
        <f t="shared" si="163"/>
        <v>-238698.81000000003</v>
      </c>
      <c r="CE62" s="117">
        <f t="shared" si="163"/>
        <v>-232533.24</v>
      </c>
      <c r="CF62" s="71">
        <f t="shared" si="163"/>
        <v>-247398.3</v>
      </c>
      <c r="CG62" s="71">
        <f t="shared" si="163"/>
        <v>-232173.28000000003</v>
      </c>
      <c r="CH62" s="71">
        <f t="shared" si="163"/>
        <v>16146.330000000075</v>
      </c>
      <c r="CI62" s="71">
        <f t="shared" si="163"/>
        <v>257603.11</v>
      </c>
      <c r="CJ62" s="71">
        <f t="shared" si="163"/>
        <v>477193.18999999994</v>
      </c>
      <c r="CK62" s="71">
        <f t="shared" si="163"/>
        <v>501728.39</v>
      </c>
      <c r="CL62" s="71">
        <f t="shared" si="163"/>
        <v>581866.36</v>
      </c>
      <c r="CM62" s="71">
        <f t="shared" si="164"/>
        <v>562537.03</v>
      </c>
      <c r="CN62" s="71">
        <f t="shared" si="164"/>
        <v>400127.54000000004</v>
      </c>
      <c r="CO62" s="71">
        <f t="shared" si="164"/>
        <v>349545.01</v>
      </c>
      <c r="CP62" s="91">
        <f t="shared" si="164"/>
        <v>495104.31000000006</v>
      </c>
    </row>
    <row r="63" spans="1:94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39">
        <v>-69433.83</v>
      </c>
      <c r="AL63" s="466">
        <v>-42066.5</v>
      </c>
      <c r="AM63" s="466">
        <v>48282.41</v>
      </c>
      <c r="AN63" s="595">
        <v>262676.87000000005</v>
      </c>
      <c r="AO63" s="595">
        <v>477864.51999999996</v>
      </c>
      <c r="AP63" s="595">
        <v>730524.22</v>
      </c>
      <c r="AQ63" s="595">
        <v>793309.16999999993</v>
      </c>
      <c r="AR63" s="595">
        <v>581100.08000000007</v>
      </c>
      <c r="AS63" s="595">
        <v>565332.59000000008</v>
      </c>
      <c r="AT63" s="595">
        <v>275567.53000000003</v>
      </c>
      <c r="AU63" s="595">
        <v>413531.73</v>
      </c>
      <c r="AV63" s="595">
        <v>749831.14999999991</v>
      </c>
      <c r="AW63" s="596">
        <v>332501.59000000003</v>
      </c>
      <c r="AX63" s="595">
        <v>390213.47</v>
      </c>
      <c r="AY63" s="466"/>
      <c r="AZ63" s="466"/>
      <c r="BA63" s="466"/>
      <c r="BB63" s="466"/>
      <c r="BC63" s="466"/>
      <c r="BD63" s="466"/>
      <c r="BE63" s="466"/>
      <c r="BF63" s="466"/>
      <c r="BG63" s="466"/>
      <c r="BH63" s="466"/>
      <c r="BI63" s="111">
        <f t="shared" si="161"/>
        <v>217842.19</v>
      </c>
      <c r="BJ63" s="56">
        <f t="shared" si="161"/>
        <v>359096.44999999995</v>
      </c>
      <c r="BK63" s="56">
        <f t="shared" si="161"/>
        <v>330470.48</v>
      </c>
      <c r="BL63" s="56">
        <f t="shared" si="161"/>
        <v>326056.31</v>
      </c>
      <c r="BM63" s="56">
        <f t="shared" si="161"/>
        <v>554856.92000000004</v>
      </c>
      <c r="BN63" s="56">
        <f t="shared" si="161"/>
        <v>454315.51999999996</v>
      </c>
      <c r="BO63" s="56">
        <f t="shared" si="161"/>
        <v>282380.75</v>
      </c>
      <c r="BP63" s="56">
        <f t="shared" si="161"/>
        <v>310507.03000000003</v>
      </c>
      <c r="BQ63" s="56">
        <f t="shared" si="161"/>
        <v>218864.99000000002</v>
      </c>
      <c r="BR63" s="92">
        <f t="shared" si="161"/>
        <v>193697.88</v>
      </c>
      <c r="BS63" s="56">
        <f t="shared" si="162"/>
        <v>256173.13</v>
      </c>
      <c r="BT63" s="56">
        <f t="shared" si="162"/>
        <v>167519.29999999999</v>
      </c>
      <c r="BU63" s="56">
        <f t="shared" si="162"/>
        <v>175042.11</v>
      </c>
      <c r="BV63" s="56">
        <f t="shared" si="162"/>
        <v>-13311.679999999993</v>
      </c>
      <c r="BW63" s="56">
        <f t="shared" si="162"/>
        <v>159434.37000000005</v>
      </c>
      <c r="BX63" s="56">
        <f t="shared" si="162"/>
        <v>87788.27999999997</v>
      </c>
      <c r="BY63" s="56">
        <f t="shared" si="162"/>
        <v>-181961.11</v>
      </c>
      <c r="BZ63" s="310">
        <f t="shared" si="162"/>
        <v>-125346.83999999997</v>
      </c>
      <c r="CA63" s="424">
        <f t="shared" si="162"/>
        <v>11604.530000000028</v>
      </c>
      <c r="CB63" s="310">
        <f t="shared" si="162"/>
        <v>-47309.670000000042</v>
      </c>
      <c r="CC63" s="310">
        <f t="shared" si="163"/>
        <v>-246332.67</v>
      </c>
      <c r="CD63" s="310">
        <f t="shared" si="163"/>
        <v>-392004.52</v>
      </c>
      <c r="CE63" s="487">
        <f t="shared" si="163"/>
        <v>-465913.14</v>
      </c>
      <c r="CF63" s="310">
        <f t="shared" si="163"/>
        <v>-517884.63</v>
      </c>
      <c r="CG63" s="310">
        <f t="shared" si="163"/>
        <v>-415577.75</v>
      </c>
      <c r="CH63" s="310">
        <f t="shared" si="163"/>
        <v>-191126.66999999993</v>
      </c>
      <c r="CI63" s="310">
        <f t="shared" si="163"/>
        <v>-128150.53000000009</v>
      </c>
      <c r="CJ63" s="310">
        <f t="shared" si="163"/>
        <v>148544.87</v>
      </c>
      <c r="CK63" s="310">
        <f t="shared" si="163"/>
        <v>231909.37999999989</v>
      </c>
      <c r="CL63" s="310">
        <f t="shared" si="163"/>
        <v>-20403.04999999993</v>
      </c>
      <c r="CM63" s="310">
        <f t="shared" si="164"/>
        <v>53810.500000000058</v>
      </c>
      <c r="CN63" s="310">
        <f t="shared" si="164"/>
        <v>-248423.20999999996</v>
      </c>
      <c r="CO63" s="310">
        <f t="shared" si="164"/>
        <v>203644.69999999998</v>
      </c>
      <c r="CP63" s="92">
        <f t="shared" si="164"/>
        <v>707465.77999999991</v>
      </c>
    </row>
    <row r="64" spans="1:94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BQ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8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396">
        <f>SUM(AN59:AN63)</f>
        <v>44944211.399999991</v>
      </c>
      <c r="AO64" s="396">
        <v>55810060.359999999</v>
      </c>
      <c r="AP64" s="396">
        <v>61940594.989999995</v>
      </c>
      <c r="AQ64" s="593">
        <f>SUM(AQ59:AQ63)</f>
        <v>64565231.800000004</v>
      </c>
      <c r="AR64" s="593">
        <f>SUM(AR59:AR63)</f>
        <v>61070090.79999999</v>
      </c>
      <c r="AS64" s="593">
        <v>59316459.939999998</v>
      </c>
      <c r="AT64" s="593">
        <v>56734668.640000001</v>
      </c>
      <c r="AU64" s="593">
        <v>54992416.569999993</v>
      </c>
      <c r="AV64" s="593">
        <v>58346088.920000002</v>
      </c>
      <c r="AW64" s="594">
        <v>54183222.690000013</v>
      </c>
      <c r="AX64" s="593">
        <v>54041243.300000004</v>
      </c>
      <c r="AY64" s="465"/>
      <c r="AZ64" s="465"/>
      <c r="BA64" s="465"/>
      <c r="BB64" s="465"/>
      <c r="BC64" s="465"/>
      <c r="BD64" s="465"/>
      <c r="BE64" s="465"/>
      <c r="BF64" s="465"/>
      <c r="BG64" s="465"/>
      <c r="BH64" s="465"/>
      <c r="BI64" s="110">
        <f t="shared" si="165"/>
        <v>2666456.160000002</v>
      </c>
      <c r="BJ64" s="55">
        <f t="shared" si="165"/>
        <v>3958661.16</v>
      </c>
      <c r="BK64" s="55">
        <f t="shared" si="165"/>
        <v>3657771.060000001</v>
      </c>
      <c r="BL64" s="55">
        <f t="shared" si="165"/>
        <v>5465232.2299999986</v>
      </c>
      <c r="BM64" s="55">
        <f t="shared" si="165"/>
        <v>10396977.089999998</v>
      </c>
      <c r="BN64" s="55">
        <f t="shared" si="165"/>
        <v>13315228.710000003</v>
      </c>
      <c r="BO64" s="55">
        <f t="shared" si="165"/>
        <v>13999790.970000001</v>
      </c>
      <c r="BP64" s="55">
        <f t="shared" si="165"/>
        <v>14634891.02</v>
      </c>
      <c r="BQ64" s="55">
        <f t="shared" si="165"/>
        <v>1817669.75</v>
      </c>
      <c r="BR64" s="91">
        <f t="shared" ref="BR64:BS64" si="171">SUM(BR59:BR63)</f>
        <v>2097816.1300000008</v>
      </c>
      <c r="BS64" s="55">
        <f t="shared" si="171"/>
        <v>2847260.7100000028</v>
      </c>
      <c r="BT64" s="55">
        <f t="shared" ref="BT64:BU64" si="172">SUM(BT59:BT63)</f>
        <v>4304262.1900000023</v>
      </c>
      <c r="BU64" s="55">
        <f t="shared" si="172"/>
        <v>3537371.7499999986</v>
      </c>
      <c r="BV64" s="55">
        <f t="shared" ref="BV64:BW64" si="173">SUM(BV59:BV63)</f>
        <v>4790565.7500000028</v>
      </c>
      <c r="BW64" s="55">
        <f t="shared" si="173"/>
        <v>9408459.2799999975</v>
      </c>
      <c r="BX64" s="55">
        <f t="shared" ref="BX64:BY64" si="174">SUM(BX59:BX63)</f>
        <v>8784730.7599999998</v>
      </c>
      <c r="BY64" s="55">
        <f t="shared" si="174"/>
        <v>5047262.1500000013</v>
      </c>
      <c r="BZ64" s="71">
        <f t="shared" ref="BZ64:CA64" si="175">SUM(BZ59:BZ63)</f>
        <v>2589644.9499999993</v>
      </c>
      <c r="CA64" s="412">
        <f t="shared" si="175"/>
        <v>1942060.4199999992</v>
      </c>
      <c r="CB64" s="71">
        <f t="shared" ref="CB64:CC64" si="176">SUM(CB59:CB63)</f>
        <v>-582466.50000000151</v>
      </c>
      <c r="CC64" s="71">
        <f t="shared" si="176"/>
        <v>9665319.7600000016</v>
      </c>
      <c r="CD64" s="71">
        <f t="shared" ref="CD64:CE64" si="177">SUM(CD59:CD63)</f>
        <v>8440229.339999998</v>
      </c>
      <c r="CE64" s="117">
        <f t="shared" si="177"/>
        <v>7103374.169999999</v>
      </c>
      <c r="CF64" s="71">
        <f t="shared" ref="CF64:CG64" si="178">SUM(CF59:CF63)</f>
        <v>6775708</v>
      </c>
      <c r="CG64" s="71">
        <f t="shared" si="178"/>
        <v>7792967.6100000022</v>
      </c>
      <c r="CH64" s="71">
        <f t="shared" ref="CH64:CI64" si="179">SUM(CH59:CH63)</f>
        <v>13277020.529999999</v>
      </c>
      <c r="CI64" s="71">
        <f t="shared" si="179"/>
        <v>17517309.429999992</v>
      </c>
      <c r="CJ64" s="71">
        <f t="shared" ref="CJ64:CK64" si="180">SUM(CJ59:CJ63)</f>
        <v>21224656.079999994</v>
      </c>
      <c r="CK64" s="71">
        <f t="shared" si="180"/>
        <v>24383914.850000005</v>
      </c>
      <c r="CL64" s="71">
        <f t="shared" ref="CL64:CM64" si="181">SUM(CL59:CL63)</f>
        <v>21813451.929999996</v>
      </c>
      <c r="CM64" s="71">
        <f t="shared" si="181"/>
        <v>21918904.580000002</v>
      </c>
      <c r="CN64" s="71">
        <f t="shared" ref="CN64:CO64" si="182">SUM(CN59:CN63)</f>
        <v>22552172.300000001</v>
      </c>
      <c r="CO64" s="71">
        <f t="shared" si="182"/>
        <v>23540643.439999998</v>
      </c>
      <c r="CP64" s="91">
        <f t="shared" ref="CP64" si="183">SUM(CP59:CP63)</f>
        <v>27629619.459999997</v>
      </c>
    </row>
    <row r="65" spans="1:94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8"/>
      <c r="AL65" s="465"/>
      <c r="AM65" s="510"/>
      <c r="AN65" s="510"/>
      <c r="AO65" s="510"/>
      <c r="AP65" s="510"/>
      <c r="AQ65" s="510"/>
      <c r="AR65" s="510"/>
      <c r="AS65" s="510"/>
      <c r="AT65" s="510"/>
      <c r="AU65" s="510"/>
      <c r="AV65" s="510"/>
      <c r="AW65" s="597"/>
      <c r="AX65" s="510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110"/>
      <c r="BJ65" s="55"/>
      <c r="BK65" s="55"/>
      <c r="BL65" s="55"/>
      <c r="BM65" s="55"/>
      <c r="BN65" s="55"/>
      <c r="BO65" s="55"/>
      <c r="BP65" s="55"/>
      <c r="BQ65" s="55"/>
      <c r="BR65" s="91"/>
      <c r="BS65" s="55"/>
      <c r="BT65" s="55"/>
      <c r="BU65" s="55"/>
      <c r="BV65" s="55"/>
      <c r="BW65" s="55"/>
      <c r="BX65" s="55"/>
      <c r="BY65" s="55"/>
      <c r="BZ65" s="71"/>
      <c r="CA65" s="412"/>
      <c r="CB65" s="71"/>
      <c r="CC65" s="71"/>
      <c r="CD65" s="71"/>
      <c r="CE65" s="117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91"/>
    </row>
    <row r="66" spans="1:94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8">
        <v>27895717.789999999</v>
      </c>
      <c r="AL66" s="465">
        <v>34593975.939999998</v>
      </c>
      <c r="AM66" s="465">
        <v>42387810.32</v>
      </c>
      <c r="AN66" s="593">
        <f t="shared" ref="AN66:AX71" si="186">AN59+AN52+AN45</f>
        <v>48352044.530000001</v>
      </c>
      <c r="AO66" s="593">
        <f t="shared" si="186"/>
        <v>48359508.379999995</v>
      </c>
      <c r="AP66" s="593">
        <f t="shared" si="186"/>
        <v>47513226.529999994</v>
      </c>
      <c r="AQ66" s="593">
        <f t="shared" si="186"/>
        <v>41284298.700000003</v>
      </c>
      <c r="AR66" s="593">
        <f t="shared" si="186"/>
        <v>37209950.590000004</v>
      </c>
      <c r="AS66" s="593">
        <f t="shared" si="186"/>
        <v>34151153.259999998</v>
      </c>
      <c r="AT66" s="593">
        <f t="shared" si="186"/>
        <v>32971841.259999998</v>
      </c>
      <c r="AU66" s="593">
        <f t="shared" si="186"/>
        <v>32128962.82</v>
      </c>
      <c r="AV66" s="593">
        <f t="shared" si="186"/>
        <v>34764390.810000002</v>
      </c>
      <c r="AW66" s="594">
        <f t="shared" si="186"/>
        <v>38267688.890000001</v>
      </c>
      <c r="AX66" s="593">
        <f t="shared" si="186"/>
        <v>44909311.25</v>
      </c>
      <c r="AY66" s="465"/>
      <c r="AZ66" s="465"/>
      <c r="BA66" s="465"/>
      <c r="BB66" s="465"/>
      <c r="BC66" s="465"/>
      <c r="BD66" s="465"/>
      <c r="BE66" s="465"/>
      <c r="BF66" s="465"/>
      <c r="BG66" s="465"/>
      <c r="BH66" s="465"/>
      <c r="BI66" s="110">
        <f t="shared" ref="BI66:BR70" si="187">O66-C66</f>
        <v>974173.41000000387</v>
      </c>
      <c r="BJ66" s="55">
        <f t="shared" si="187"/>
        <v>-1063367.799999997</v>
      </c>
      <c r="BK66" s="55">
        <f t="shared" si="187"/>
        <v>1616882.1000000015</v>
      </c>
      <c r="BL66" s="55">
        <f t="shared" si="187"/>
        <v>3816903.6999999993</v>
      </c>
      <c r="BM66" s="55">
        <f t="shared" si="187"/>
        <v>4689460.9400000013</v>
      </c>
      <c r="BN66" s="55">
        <f t="shared" si="187"/>
        <v>6667600.9699999988</v>
      </c>
      <c r="BO66" s="55">
        <f t="shared" si="187"/>
        <v>8054729.3499999996</v>
      </c>
      <c r="BP66" s="55">
        <f t="shared" si="187"/>
        <v>8522891.5</v>
      </c>
      <c r="BQ66" s="55">
        <f t="shared" si="187"/>
        <v>8422401.879999999</v>
      </c>
      <c r="BR66" s="91">
        <f t="shared" si="187"/>
        <v>9944127.200000003</v>
      </c>
      <c r="BS66" s="55">
        <f t="shared" ref="BS66:CB70" si="188">Y66-M66</f>
        <v>7820733.9699999988</v>
      </c>
      <c r="BT66" s="55">
        <f t="shared" si="188"/>
        <v>10768495.27</v>
      </c>
      <c r="BU66" s="55">
        <f t="shared" si="188"/>
        <v>9863646.1199999973</v>
      </c>
      <c r="BV66" s="55">
        <f t="shared" si="188"/>
        <v>9638167.5300000012</v>
      </c>
      <c r="BW66" s="55">
        <f t="shared" si="188"/>
        <v>11306007.359999999</v>
      </c>
      <c r="BX66" s="55">
        <f t="shared" si="188"/>
        <v>9225192.629999999</v>
      </c>
      <c r="BY66" s="55">
        <f t="shared" si="188"/>
        <v>9433878.4100000001</v>
      </c>
      <c r="BZ66" s="71">
        <f t="shared" si="188"/>
        <v>8871748.9499999993</v>
      </c>
      <c r="CA66" s="412">
        <f t="shared" si="188"/>
        <v>7741513.450000003</v>
      </c>
      <c r="CB66" s="71">
        <f t="shared" si="188"/>
        <v>4380292.1900000013</v>
      </c>
      <c r="CC66" s="71">
        <f t="shared" ref="CC66:CL70" si="189">AI66-W66</f>
        <v>2787059.3200000003</v>
      </c>
      <c r="CD66" s="71">
        <f t="shared" si="189"/>
        <v>1798823.1999999993</v>
      </c>
      <c r="CE66" s="117">
        <f t="shared" si="189"/>
        <v>2976073.91</v>
      </c>
      <c r="CF66" s="71">
        <f t="shared" si="189"/>
        <v>3940133.0599999987</v>
      </c>
      <c r="CG66" s="71">
        <f t="shared" si="189"/>
        <v>6173519.0700000003</v>
      </c>
      <c r="CH66" s="71">
        <f t="shared" si="189"/>
        <v>11649276.57</v>
      </c>
      <c r="CI66" s="71">
        <f t="shared" si="189"/>
        <v>11475894.769999996</v>
      </c>
      <c r="CJ66" s="71">
        <f t="shared" si="189"/>
        <v>12067402.959999993</v>
      </c>
      <c r="CK66" s="71">
        <f t="shared" si="189"/>
        <v>8667424.6600000039</v>
      </c>
      <c r="CL66" s="71">
        <f t="shared" si="189"/>
        <v>6253790.4400000051</v>
      </c>
      <c r="CM66" s="71">
        <f t="shared" ref="CM66:CP70" si="190">AS66-AG66</f>
        <v>5206412.3399999961</v>
      </c>
      <c r="CN66" s="71">
        <f t="shared" si="190"/>
        <v>8418923.0999999978</v>
      </c>
      <c r="CO66" s="71">
        <f t="shared" si="190"/>
        <v>9312291.7100000009</v>
      </c>
      <c r="CP66" s="91">
        <f t="shared" si="190"/>
        <v>9854666.6000000015</v>
      </c>
    </row>
    <row r="67" spans="1:94" x14ac:dyDescent="0.25">
      <c r="A67" s="267"/>
      <c r="B67" s="83" t="str">
        <f>$B$11</f>
        <v>Low Income Residential [2]</v>
      </c>
      <c r="C67" s="58">
        <f t="shared" ref="C67:D70" si="191">C46+C53+C60</f>
        <v>16801822.649999999</v>
      </c>
      <c r="D67" s="55">
        <f t="shared" si="191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8">
        <v>12148223.99</v>
      </c>
      <c r="AL67" s="465">
        <v>16015088.310000001</v>
      </c>
      <c r="AM67" s="465">
        <v>19265540.949999999</v>
      </c>
      <c r="AN67" s="593">
        <f t="shared" si="186"/>
        <v>22887026.520000003</v>
      </c>
      <c r="AO67" s="593">
        <f t="shared" si="186"/>
        <v>25798359.479999997</v>
      </c>
      <c r="AP67" s="593">
        <f t="shared" si="186"/>
        <v>27337853.84</v>
      </c>
      <c r="AQ67" s="593">
        <f t="shared" si="186"/>
        <v>29921903.66</v>
      </c>
      <c r="AR67" s="593">
        <f t="shared" si="186"/>
        <v>26870683.319999997</v>
      </c>
      <c r="AS67" s="593">
        <f t="shared" si="186"/>
        <v>25685208.739999998</v>
      </c>
      <c r="AT67" s="593">
        <f t="shared" si="186"/>
        <v>24341592.870000005</v>
      </c>
      <c r="AU67" s="593">
        <f t="shared" si="186"/>
        <v>24770836.249999996</v>
      </c>
      <c r="AV67" s="593">
        <f t="shared" si="186"/>
        <v>26844797.979999997</v>
      </c>
      <c r="AW67" s="594">
        <f t="shared" si="186"/>
        <v>28363756.410000004</v>
      </c>
      <c r="AX67" s="593">
        <f t="shared" si="186"/>
        <v>32025282.999999996</v>
      </c>
      <c r="AY67" s="465"/>
      <c r="AZ67" s="465"/>
      <c r="BA67" s="465"/>
      <c r="BB67" s="465"/>
      <c r="BC67" s="465"/>
      <c r="BD67" s="465"/>
      <c r="BE67" s="465"/>
      <c r="BF67" s="465"/>
      <c r="BG67" s="465"/>
      <c r="BH67" s="465"/>
      <c r="BI67" s="110">
        <f t="shared" si="187"/>
        <v>-2413702.1599999983</v>
      </c>
      <c r="BJ67" s="55">
        <f t="shared" si="187"/>
        <v>-2180923.1499999985</v>
      </c>
      <c r="BK67" s="55">
        <f t="shared" si="187"/>
        <v>-239078.36999999918</v>
      </c>
      <c r="BL67" s="55">
        <f t="shared" si="187"/>
        <v>156995.1799999997</v>
      </c>
      <c r="BM67" s="55">
        <f t="shared" si="187"/>
        <v>2640376.6500000004</v>
      </c>
      <c r="BN67" s="55">
        <f t="shared" si="187"/>
        <v>3008406</v>
      </c>
      <c r="BO67" s="55">
        <f t="shared" si="187"/>
        <v>4226125.4300000016</v>
      </c>
      <c r="BP67" s="55">
        <f t="shared" si="187"/>
        <v>4298961</v>
      </c>
      <c r="BQ67" s="55">
        <f t="shared" si="187"/>
        <v>-10116299.35</v>
      </c>
      <c r="BR67" s="91">
        <f t="shared" si="187"/>
        <v>-8897784.8200000003</v>
      </c>
      <c r="BS67" s="55">
        <f t="shared" si="188"/>
        <v>-8714385.5700000003</v>
      </c>
      <c r="BT67" s="55">
        <f t="shared" si="188"/>
        <v>-5564308.25</v>
      </c>
      <c r="BU67" s="55">
        <f t="shared" si="188"/>
        <v>-3875808.9299999997</v>
      </c>
      <c r="BV67" s="55">
        <f t="shared" si="188"/>
        <v>-4493019.8699999992</v>
      </c>
      <c r="BW67" s="55">
        <f t="shared" si="188"/>
        <v>-3818944.2300000004</v>
      </c>
      <c r="BX67" s="55">
        <f t="shared" si="188"/>
        <v>-2606916.33</v>
      </c>
      <c r="BY67" s="55">
        <f t="shared" si="188"/>
        <v>-5556577.629999999</v>
      </c>
      <c r="BZ67" s="71">
        <f t="shared" si="188"/>
        <v>-4539270.4499999993</v>
      </c>
      <c r="CA67" s="412">
        <f t="shared" si="188"/>
        <v>-4392547.1400000006</v>
      </c>
      <c r="CB67" s="71">
        <f t="shared" si="188"/>
        <v>-4054817.1300000008</v>
      </c>
      <c r="CC67" s="71">
        <f t="shared" si="189"/>
        <v>9659527.9500000011</v>
      </c>
      <c r="CD67" s="71">
        <f t="shared" si="189"/>
        <v>6947518.6299999999</v>
      </c>
      <c r="CE67" s="117">
        <f t="shared" si="189"/>
        <v>6808946.8500000006</v>
      </c>
      <c r="CF67" s="71">
        <f t="shared" si="189"/>
        <v>7290628.9900000002</v>
      </c>
      <c r="CG67" s="71">
        <f t="shared" si="189"/>
        <v>8753229.3899999987</v>
      </c>
      <c r="CH67" s="71">
        <f t="shared" si="189"/>
        <v>12858735.140000002</v>
      </c>
      <c r="CI67" s="71">
        <f t="shared" si="189"/>
        <v>15701402.149999997</v>
      </c>
      <c r="CJ67" s="71">
        <f t="shared" si="189"/>
        <v>17125095.399999999</v>
      </c>
      <c r="CK67" s="71">
        <f t="shared" si="189"/>
        <v>20593799.449999999</v>
      </c>
      <c r="CL67" s="71">
        <f t="shared" si="189"/>
        <v>16780351.249999996</v>
      </c>
      <c r="CM67" s="71">
        <f t="shared" si="190"/>
        <v>15219886.579999998</v>
      </c>
      <c r="CN67" s="71">
        <f t="shared" si="190"/>
        <v>13287705.270000005</v>
      </c>
      <c r="CO67" s="71">
        <f t="shared" si="190"/>
        <v>14087080.529999996</v>
      </c>
      <c r="CP67" s="91">
        <f t="shared" si="190"/>
        <v>16475452.889999997</v>
      </c>
    </row>
    <row r="68" spans="1:94" x14ac:dyDescent="0.25">
      <c r="A68" s="267"/>
      <c r="B68" s="83" t="str">
        <f>$B$12</f>
        <v>Small C&amp;I [3]</v>
      </c>
      <c r="C68" s="58">
        <f t="shared" si="191"/>
        <v>1487682.48</v>
      </c>
      <c r="D68" s="55">
        <f t="shared" si="191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8">
        <v>837102.97</v>
      </c>
      <c r="AL68" s="465">
        <v>1452571.37</v>
      </c>
      <c r="AM68" s="465">
        <v>2477261.37</v>
      </c>
      <c r="AN68" s="593">
        <f t="shared" si="186"/>
        <v>2947002.54</v>
      </c>
      <c r="AO68" s="593">
        <f t="shared" si="186"/>
        <v>3107272.91</v>
      </c>
      <c r="AP68" s="593">
        <f t="shared" si="186"/>
        <v>2542748.38</v>
      </c>
      <c r="AQ68" s="593">
        <f t="shared" si="186"/>
        <v>4331746.82</v>
      </c>
      <c r="AR68" s="593">
        <f t="shared" si="186"/>
        <v>3897722.51</v>
      </c>
      <c r="AS68" s="593">
        <f t="shared" si="186"/>
        <v>3568369.2699999996</v>
      </c>
      <c r="AT68" s="593">
        <f t="shared" si="186"/>
        <v>3449039.8499999996</v>
      </c>
      <c r="AU68" s="593">
        <f t="shared" si="186"/>
        <v>3249008.56</v>
      </c>
      <c r="AV68" s="593">
        <f t="shared" si="186"/>
        <v>3540542.6799999997</v>
      </c>
      <c r="AW68" s="594">
        <f t="shared" si="186"/>
        <v>3941406.3200000003</v>
      </c>
      <c r="AX68" s="593">
        <f t="shared" si="186"/>
        <v>3561421.62</v>
      </c>
      <c r="AY68" s="465"/>
      <c r="AZ68" s="465"/>
      <c r="BA68" s="465"/>
      <c r="BB68" s="465"/>
      <c r="BC68" s="465"/>
      <c r="BD68" s="465"/>
      <c r="BE68" s="465"/>
      <c r="BF68" s="465"/>
      <c r="BG68" s="465"/>
      <c r="BH68" s="465"/>
      <c r="BI68" s="110">
        <f t="shared" si="187"/>
        <v>45512.840000000084</v>
      </c>
      <c r="BJ68" s="55">
        <f t="shared" si="187"/>
        <v>225393.49000000022</v>
      </c>
      <c r="BK68" s="55">
        <f t="shared" si="187"/>
        <v>683105.41000000015</v>
      </c>
      <c r="BL68" s="55">
        <f t="shared" si="187"/>
        <v>707221.79999999981</v>
      </c>
      <c r="BM68" s="55">
        <f t="shared" si="187"/>
        <v>835053.05</v>
      </c>
      <c r="BN68" s="55">
        <f t="shared" si="187"/>
        <v>954038.27</v>
      </c>
      <c r="BO68" s="55">
        <f t="shared" si="187"/>
        <v>900391.99</v>
      </c>
      <c r="BP68" s="55">
        <f t="shared" si="187"/>
        <v>729066.91999999993</v>
      </c>
      <c r="BQ68" s="55">
        <f t="shared" si="187"/>
        <v>696327.26</v>
      </c>
      <c r="BR68" s="91">
        <f t="shared" si="187"/>
        <v>804902.70000000007</v>
      </c>
      <c r="BS68" s="55">
        <f t="shared" si="188"/>
        <v>712696.46000000008</v>
      </c>
      <c r="BT68" s="55">
        <f t="shared" si="188"/>
        <v>849864.78</v>
      </c>
      <c r="BU68" s="55">
        <f t="shared" si="188"/>
        <v>1184763.4999999998</v>
      </c>
      <c r="BV68" s="55">
        <f t="shared" si="188"/>
        <v>583374.3899999999</v>
      </c>
      <c r="BW68" s="55">
        <f t="shared" si="188"/>
        <v>369793.41999999993</v>
      </c>
      <c r="BX68" s="55">
        <f t="shared" si="188"/>
        <v>496762.06000000006</v>
      </c>
      <c r="BY68" s="55">
        <f t="shared" si="188"/>
        <v>212780.62999999989</v>
      </c>
      <c r="BZ68" s="71">
        <f t="shared" si="188"/>
        <v>-333205.67999999993</v>
      </c>
      <c r="CA68" s="412">
        <f t="shared" si="188"/>
        <v>-473821.31999999995</v>
      </c>
      <c r="CB68" s="71">
        <f t="shared" si="188"/>
        <v>-426541.1</v>
      </c>
      <c r="CC68" s="71">
        <f t="shared" si="189"/>
        <v>-556687.5</v>
      </c>
      <c r="CD68" s="71">
        <f t="shared" si="189"/>
        <v>-618120.10000000009</v>
      </c>
      <c r="CE68" s="117">
        <f t="shared" si="189"/>
        <v>-633088.85000000009</v>
      </c>
      <c r="CF68" s="71">
        <f t="shared" si="189"/>
        <v>-636304.68999999994</v>
      </c>
      <c r="CG68" s="71">
        <f t="shared" si="189"/>
        <v>-240697.44999999972</v>
      </c>
      <c r="CH68" s="71">
        <f t="shared" si="189"/>
        <v>497326.77</v>
      </c>
      <c r="CI68" s="71">
        <f t="shared" si="189"/>
        <v>917632.45000000019</v>
      </c>
      <c r="CJ68" s="71">
        <f t="shared" si="189"/>
        <v>564250.67999999993</v>
      </c>
      <c r="CK68" s="71">
        <f t="shared" si="189"/>
        <v>2876801.8500000006</v>
      </c>
      <c r="CL68" s="71">
        <f t="shared" si="189"/>
        <v>3077126.9499999997</v>
      </c>
      <c r="CM68" s="71">
        <f t="shared" si="190"/>
        <v>3021482.3899999997</v>
      </c>
      <c r="CN68" s="71">
        <f t="shared" si="190"/>
        <v>3079066.2199999997</v>
      </c>
      <c r="CO68" s="71">
        <f t="shared" si="190"/>
        <v>2939734.88</v>
      </c>
      <c r="CP68" s="91">
        <f t="shared" si="190"/>
        <v>3028173.7499999995</v>
      </c>
    </row>
    <row r="69" spans="1:94" x14ac:dyDescent="0.25">
      <c r="A69" s="267"/>
      <c r="B69" s="83" t="str">
        <f>$B$13</f>
        <v>Medium C&amp;I [4]</v>
      </c>
      <c r="C69" s="58">
        <f t="shared" si="191"/>
        <v>1306422.1499999999</v>
      </c>
      <c r="D69" s="55">
        <f t="shared" si="191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8">
        <v>860207.33</v>
      </c>
      <c r="AL69" s="465">
        <v>1489893.41</v>
      </c>
      <c r="AM69" s="465">
        <v>2166005.89</v>
      </c>
      <c r="AN69" s="593">
        <f t="shared" si="186"/>
        <v>2483761.3800000004</v>
      </c>
      <c r="AO69" s="593">
        <f t="shared" si="186"/>
        <v>2590928.0499999998</v>
      </c>
      <c r="AP69" s="593">
        <f t="shared" si="186"/>
        <v>2309387.5</v>
      </c>
      <c r="AQ69" s="593">
        <f t="shared" si="186"/>
        <v>1735851.15</v>
      </c>
      <c r="AR69" s="593">
        <f t="shared" si="186"/>
        <v>1322826.6499999999</v>
      </c>
      <c r="AS69" s="593">
        <f t="shared" si="186"/>
        <v>1045287.8800000001</v>
      </c>
      <c r="AT69" s="593">
        <f t="shared" si="186"/>
        <v>923847.25</v>
      </c>
      <c r="AU69" s="593">
        <f t="shared" si="186"/>
        <v>986733.21000000008</v>
      </c>
      <c r="AV69" s="593">
        <f t="shared" si="186"/>
        <v>1250856.5</v>
      </c>
      <c r="AW69" s="594">
        <f t="shared" si="186"/>
        <v>1472524.58</v>
      </c>
      <c r="AX69" s="593">
        <f t="shared" si="186"/>
        <v>1972809.55</v>
      </c>
      <c r="AY69" s="465"/>
      <c r="AZ69" s="465"/>
      <c r="BA69" s="465"/>
      <c r="BB69" s="465"/>
      <c r="BC69" s="465"/>
      <c r="BD69" s="465"/>
      <c r="BE69" s="465"/>
      <c r="BF69" s="465"/>
      <c r="BG69" s="465"/>
      <c r="BH69" s="465"/>
      <c r="BI69" s="110">
        <f t="shared" si="187"/>
        <v>109650.49000000022</v>
      </c>
      <c r="BJ69" s="55">
        <f t="shared" si="187"/>
        <v>310930.08000000007</v>
      </c>
      <c r="BK69" s="55">
        <f t="shared" si="187"/>
        <v>323310.44999999995</v>
      </c>
      <c r="BL69" s="55">
        <f t="shared" si="187"/>
        <v>418323.04999999981</v>
      </c>
      <c r="BM69" s="55">
        <f t="shared" si="187"/>
        <v>468708.05</v>
      </c>
      <c r="BN69" s="55">
        <f t="shared" si="187"/>
        <v>514449.17999999993</v>
      </c>
      <c r="BO69" s="55">
        <f t="shared" si="187"/>
        <v>432228.75</v>
      </c>
      <c r="BP69" s="55">
        <f t="shared" si="187"/>
        <v>349440.63</v>
      </c>
      <c r="BQ69" s="55">
        <f t="shared" si="187"/>
        <v>337240.04</v>
      </c>
      <c r="BR69" s="91">
        <f t="shared" si="187"/>
        <v>569593.56999999995</v>
      </c>
      <c r="BS69" s="55">
        <f t="shared" si="188"/>
        <v>484021.82000000007</v>
      </c>
      <c r="BT69" s="55">
        <f t="shared" si="188"/>
        <v>395520.79999999981</v>
      </c>
      <c r="BU69" s="55">
        <f t="shared" si="188"/>
        <v>828050.89999999991</v>
      </c>
      <c r="BV69" s="55">
        <f t="shared" si="188"/>
        <v>-89820.180000000168</v>
      </c>
      <c r="BW69" s="55">
        <f t="shared" si="188"/>
        <v>68159.050000000047</v>
      </c>
      <c r="BX69" s="55">
        <f t="shared" si="188"/>
        <v>62129.550000000047</v>
      </c>
      <c r="BY69" s="55">
        <f t="shared" si="188"/>
        <v>-114773.17999999993</v>
      </c>
      <c r="BZ69" s="71">
        <f t="shared" si="188"/>
        <v>-263317.76000000001</v>
      </c>
      <c r="CA69" s="412">
        <f t="shared" si="188"/>
        <v>-195404.97999999998</v>
      </c>
      <c r="CB69" s="71">
        <f t="shared" si="188"/>
        <v>-78535.06</v>
      </c>
      <c r="CC69" s="71">
        <f t="shared" si="189"/>
        <v>-23559.989999999991</v>
      </c>
      <c r="CD69" s="71">
        <f t="shared" si="189"/>
        <v>-372016.1</v>
      </c>
      <c r="CE69" s="117">
        <f t="shared" si="189"/>
        <v>-393153.24000000011</v>
      </c>
      <c r="CF69" s="71">
        <f t="shared" si="189"/>
        <v>-299512.03000000003</v>
      </c>
      <c r="CG69" s="71">
        <f t="shared" si="189"/>
        <v>-78117.649999999907</v>
      </c>
      <c r="CH69" s="71">
        <f t="shared" si="189"/>
        <v>772657.41000000038</v>
      </c>
      <c r="CI69" s="71">
        <f t="shared" si="189"/>
        <v>1156020.9699999997</v>
      </c>
      <c r="CJ69" s="71">
        <f t="shared" si="189"/>
        <v>1042629.27</v>
      </c>
      <c r="CK69" s="71">
        <f t="shared" si="189"/>
        <v>911399.85999999987</v>
      </c>
      <c r="CL69" s="71">
        <f t="shared" si="189"/>
        <v>769549.67999999993</v>
      </c>
      <c r="CM69" s="71">
        <f t="shared" si="190"/>
        <v>590646.99000000011</v>
      </c>
      <c r="CN69" s="71">
        <f t="shared" si="190"/>
        <v>512753.49</v>
      </c>
      <c r="CO69" s="71">
        <f t="shared" si="190"/>
        <v>438876.99000000011</v>
      </c>
      <c r="CP69" s="91">
        <f t="shared" si="190"/>
        <v>630660.85</v>
      </c>
    </row>
    <row r="70" spans="1:94" x14ac:dyDescent="0.25">
      <c r="A70" s="267"/>
      <c r="B70" s="83" t="str">
        <f>$B$14</f>
        <v>Large C&amp;I [5]</v>
      </c>
      <c r="C70" s="123">
        <f t="shared" si="191"/>
        <v>722557.35</v>
      </c>
      <c r="D70" s="56">
        <f t="shared" si="191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39">
        <v>475430.07</v>
      </c>
      <c r="AL70" s="466">
        <v>825706.08</v>
      </c>
      <c r="AM70" s="466">
        <v>1340794.53</v>
      </c>
      <c r="AN70" s="595">
        <f t="shared" si="186"/>
        <v>2310994.65</v>
      </c>
      <c r="AO70" s="595">
        <f t="shared" si="186"/>
        <v>2474284.2200000002</v>
      </c>
      <c r="AP70" s="595">
        <f t="shared" si="186"/>
        <v>1833837.6799999997</v>
      </c>
      <c r="AQ70" s="595">
        <f t="shared" si="186"/>
        <v>1483983.27</v>
      </c>
      <c r="AR70" s="595">
        <f t="shared" si="186"/>
        <v>1008477.8500000001</v>
      </c>
      <c r="AS70" s="595">
        <f t="shared" si="186"/>
        <v>1121532.4500000002</v>
      </c>
      <c r="AT70" s="595">
        <f t="shared" si="186"/>
        <v>778454.15000000014</v>
      </c>
      <c r="AU70" s="595">
        <f t="shared" si="186"/>
        <v>772965.07000000007</v>
      </c>
      <c r="AV70" s="595">
        <f t="shared" si="186"/>
        <v>1277408.18</v>
      </c>
      <c r="AW70" s="596">
        <f t="shared" si="186"/>
        <v>1259383.6300000001</v>
      </c>
      <c r="AX70" s="595">
        <f t="shared" si="186"/>
        <v>1476939.0899999999</v>
      </c>
      <c r="AY70" s="466"/>
      <c r="AZ70" s="466"/>
      <c r="BA70" s="466"/>
      <c r="BB70" s="466"/>
      <c r="BC70" s="466"/>
      <c r="BD70" s="466"/>
      <c r="BE70" s="466"/>
      <c r="BF70" s="466"/>
      <c r="BG70" s="466"/>
      <c r="BH70" s="466"/>
      <c r="BI70" s="111">
        <f t="shared" si="187"/>
        <v>939648.1</v>
      </c>
      <c r="BJ70" s="56">
        <f t="shared" si="187"/>
        <v>348608.13000000012</v>
      </c>
      <c r="BK70" s="56">
        <f t="shared" si="187"/>
        <v>365484.15000000014</v>
      </c>
      <c r="BL70" s="56">
        <f t="shared" si="187"/>
        <v>883494.59000000008</v>
      </c>
      <c r="BM70" s="56">
        <f t="shared" si="187"/>
        <v>649159.98</v>
      </c>
      <c r="BN70" s="56">
        <f t="shared" si="187"/>
        <v>654134.85999999987</v>
      </c>
      <c r="BO70" s="56">
        <f t="shared" si="187"/>
        <v>680656.9</v>
      </c>
      <c r="BP70" s="56">
        <f t="shared" si="187"/>
        <v>414838.60999999987</v>
      </c>
      <c r="BQ70" s="56">
        <f t="shared" si="187"/>
        <v>469375.96000000008</v>
      </c>
      <c r="BR70" s="92">
        <f t="shared" si="187"/>
        <v>1464750.8900000001</v>
      </c>
      <c r="BS70" s="56">
        <f t="shared" si="188"/>
        <v>567016.53</v>
      </c>
      <c r="BT70" s="56">
        <f t="shared" si="188"/>
        <v>389027.41999999993</v>
      </c>
      <c r="BU70" s="56">
        <f t="shared" si="188"/>
        <v>667104.48000000021</v>
      </c>
      <c r="BV70" s="56">
        <f t="shared" si="188"/>
        <v>-713733.46000000008</v>
      </c>
      <c r="BW70" s="56">
        <f t="shared" si="188"/>
        <v>-315721.1100000001</v>
      </c>
      <c r="BX70" s="56">
        <f t="shared" si="188"/>
        <v>-300826.02</v>
      </c>
      <c r="BY70" s="56">
        <f t="shared" si="188"/>
        <v>-568841.91</v>
      </c>
      <c r="BZ70" s="310">
        <f t="shared" si="188"/>
        <v>-176644.65999999992</v>
      </c>
      <c r="CA70" s="424">
        <f t="shared" si="188"/>
        <v>-201790.03000000003</v>
      </c>
      <c r="CB70" s="310">
        <f t="shared" si="188"/>
        <v>605207.72</v>
      </c>
      <c r="CC70" s="310">
        <f t="shared" si="189"/>
        <v>-391867.61</v>
      </c>
      <c r="CD70" s="310">
        <f t="shared" si="189"/>
        <v>-1814545.55</v>
      </c>
      <c r="CE70" s="487">
        <f t="shared" si="189"/>
        <v>-911779.39999999991</v>
      </c>
      <c r="CF70" s="310">
        <f t="shared" si="189"/>
        <v>-937367.02000000014</v>
      </c>
      <c r="CG70" s="310">
        <f t="shared" si="189"/>
        <v>-988515.40000000014</v>
      </c>
      <c r="CH70" s="310">
        <f t="shared" si="189"/>
        <v>1441876.7799999998</v>
      </c>
      <c r="CI70" s="310">
        <f t="shared" si="189"/>
        <v>1204085.5100000002</v>
      </c>
      <c r="CJ70" s="310">
        <f t="shared" si="189"/>
        <v>600903.84999999963</v>
      </c>
      <c r="CK70" s="310">
        <f t="shared" si="189"/>
        <v>772208.93</v>
      </c>
      <c r="CL70" s="310">
        <f t="shared" si="189"/>
        <v>340.84000000008382</v>
      </c>
      <c r="CM70" s="310">
        <f t="shared" si="190"/>
        <v>228347.68000000017</v>
      </c>
      <c r="CN70" s="310">
        <f t="shared" si="190"/>
        <v>-770425.76999999979</v>
      </c>
      <c r="CO70" s="310">
        <f t="shared" si="190"/>
        <v>217713.27000000002</v>
      </c>
      <c r="CP70" s="92">
        <f t="shared" si="190"/>
        <v>923695.25</v>
      </c>
    </row>
    <row r="71" spans="1:94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192">SUM(E66:E70)</f>
        <v>41516318.960000001</v>
      </c>
      <c r="F71" s="57">
        <f t="shared" si="192"/>
        <v>37277491.560000002</v>
      </c>
      <c r="G71" s="57">
        <f t="shared" si="192"/>
        <v>32246923.859999996</v>
      </c>
      <c r="H71" s="57">
        <f t="shared" si="192"/>
        <v>28070562.079999998</v>
      </c>
      <c r="I71" s="57">
        <f t="shared" si="192"/>
        <v>24532693.219999999</v>
      </c>
      <c r="J71" s="57">
        <f t="shared" si="192"/>
        <v>23195947.789999999</v>
      </c>
      <c r="K71" s="57">
        <f t="shared" si="192"/>
        <v>23629290.570000004</v>
      </c>
      <c r="L71" s="311">
        <f t="shared" si="192"/>
        <v>26938097.189999998</v>
      </c>
      <c r="M71" s="112">
        <f t="shared" si="192"/>
        <v>33499599.669999998</v>
      </c>
      <c r="N71" s="311">
        <f t="shared" si="192"/>
        <v>38181056.780000001</v>
      </c>
      <c r="O71" s="207">
        <f>SUM(O66:O70)</f>
        <v>45350239.030000009</v>
      </c>
      <c r="P71" s="207">
        <f t="shared" ref="P71:BQ71" si="193">SUM(P66:P70)</f>
        <v>46835988.539999999</v>
      </c>
      <c r="Q71" s="207">
        <f t="shared" si="193"/>
        <v>44266022.700000003</v>
      </c>
      <c r="R71" s="207">
        <f t="shared" si="193"/>
        <v>43260429.880000003</v>
      </c>
      <c r="S71" s="230">
        <f t="shared" si="193"/>
        <v>41529682.530000001</v>
      </c>
      <c r="T71" s="230">
        <f t="shared" si="193"/>
        <v>39869191.359999999</v>
      </c>
      <c r="U71" s="230">
        <f t="shared" si="193"/>
        <v>38826825.639999993</v>
      </c>
      <c r="V71" s="230">
        <f t="shared" si="193"/>
        <v>37511146.450000003</v>
      </c>
      <c r="W71" s="230">
        <f t="shared" si="193"/>
        <v>23438336.359999999</v>
      </c>
      <c r="X71" s="280">
        <f t="shared" ref="X71" si="194">SUM(X66:X70)</f>
        <v>30823686.730000004</v>
      </c>
      <c r="Y71" s="371">
        <f t="shared" ref="Y71:AE71" si="195">SUM(Y66:Y70)</f>
        <v>34369682.880000003</v>
      </c>
      <c r="Z71" s="230">
        <f t="shared" si="195"/>
        <v>45019656.800000004</v>
      </c>
      <c r="AA71" s="230">
        <f t="shared" si="195"/>
        <v>54017995.100000001</v>
      </c>
      <c r="AB71" s="230">
        <f t="shared" si="195"/>
        <v>51760956.950000003</v>
      </c>
      <c r="AC71" s="230">
        <f t="shared" si="195"/>
        <v>51875317.189999998</v>
      </c>
      <c r="AD71" s="230">
        <f t="shared" si="195"/>
        <v>50136771.769999996</v>
      </c>
      <c r="AE71" s="230">
        <f t="shared" si="195"/>
        <v>44936148.850000001</v>
      </c>
      <c r="AF71" s="230">
        <f t="shared" ref="AF71" si="196">SUM(AF66:AF70)</f>
        <v>43428501.759999998</v>
      </c>
      <c r="AG71" s="230">
        <v>41304775.619999997</v>
      </c>
      <c r="AH71" s="230">
        <f t="shared" ref="AH71" si="197">SUM(AH66:AH70)</f>
        <v>37936753.07</v>
      </c>
      <c r="AI71" s="230">
        <f>SUM(AI66:AI70)</f>
        <v>34912808.529999994</v>
      </c>
      <c r="AJ71" s="467">
        <v>36765346.810000002</v>
      </c>
      <c r="AK71" s="541">
        <f t="shared" ref="AK71" si="198">SUM(AK66:AK70)</f>
        <v>42216682.149999999</v>
      </c>
      <c r="AL71" s="467">
        <f t="shared" ref="AL71" si="199">SUM(AL66:AL70)</f>
        <v>54377235.109999992</v>
      </c>
      <c r="AM71" s="467">
        <f>SUM(AM66:AM70)</f>
        <v>67637413.059999987</v>
      </c>
      <c r="AN71" s="598">
        <f t="shared" si="186"/>
        <v>78980829.620000005</v>
      </c>
      <c r="AO71" s="598">
        <f t="shared" si="186"/>
        <v>82330353.040000007</v>
      </c>
      <c r="AP71" s="598">
        <f t="shared" si="186"/>
        <v>81537053.929999992</v>
      </c>
      <c r="AQ71" s="598">
        <f t="shared" si="186"/>
        <v>78757783.599999994</v>
      </c>
      <c r="AR71" s="598">
        <f t="shared" si="186"/>
        <v>70309660.919999987</v>
      </c>
      <c r="AS71" s="598">
        <f t="shared" si="186"/>
        <v>65571551.600000001</v>
      </c>
      <c r="AT71" s="598">
        <f t="shared" si="186"/>
        <v>62464775.380000003</v>
      </c>
      <c r="AU71" s="598">
        <f t="shared" si="186"/>
        <v>61908505.909999989</v>
      </c>
      <c r="AV71" s="598">
        <f t="shared" si="186"/>
        <v>67677996.150000006</v>
      </c>
      <c r="AW71" s="599">
        <f t="shared" si="186"/>
        <v>73304759.830000013</v>
      </c>
      <c r="AX71" s="598">
        <f t="shared" si="186"/>
        <v>83945764.510000005</v>
      </c>
      <c r="AY71" s="467"/>
      <c r="AZ71" s="467"/>
      <c r="BA71" s="467"/>
      <c r="BB71" s="467"/>
      <c r="BC71" s="467"/>
      <c r="BD71" s="467"/>
      <c r="BE71" s="467"/>
      <c r="BF71" s="467"/>
      <c r="BG71" s="467"/>
      <c r="BH71" s="467"/>
      <c r="BI71" s="112">
        <f t="shared" si="193"/>
        <v>-344717.31999999413</v>
      </c>
      <c r="BJ71" s="57">
        <f t="shared" si="193"/>
        <v>-2359359.2499999953</v>
      </c>
      <c r="BK71" s="57">
        <f t="shared" si="193"/>
        <v>2749703.740000003</v>
      </c>
      <c r="BL71" s="57">
        <f t="shared" si="193"/>
        <v>5982938.3199999984</v>
      </c>
      <c r="BM71" s="57">
        <f t="shared" si="193"/>
        <v>9282758.6700000018</v>
      </c>
      <c r="BN71" s="57">
        <f t="shared" si="193"/>
        <v>11798629.279999997</v>
      </c>
      <c r="BO71" s="57">
        <f t="shared" si="193"/>
        <v>14294132.420000002</v>
      </c>
      <c r="BP71" s="57">
        <f t="shared" si="193"/>
        <v>14315198.66</v>
      </c>
      <c r="BQ71" s="57">
        <f t="shared" si="193"/>
        <v>-190954.21000000054</v>
      </c>
      <c r="BR71" s="246">
        <f t="shared" ref="BR71:BS71" si="200">SUM(BR66:BR70)</f>
        <v>3885589.5400000028</v>
      </c>
      <c r="BS71" s="57">
        <f t="shared" si="200"/>
        <v>870083.20999999868</v>
      </c>
      <c r="BT71" s="57">
        <f t="shared" ref="BT71:BU71" si="201">SUM(BT66:BT70)</f>
        <v>6838600.0199999996</v>
      </c>
      <c r="BU71" s="57">
        <f t="shared" si="201"/>
        <v>8667756.0699999984</v>
      </c>
      <c r="BV71" s="57">
        <f t="shared" ref="BV71:BW71" si="202">SUM(BV66:BV70)</f>
        <v>4924968.4100000011</v>
      </c>
      <c r="BW71" s="57">
        <f t="shared" si="202"/>
        <v>7609294.4899999984</v>
      </c>
      <c r="BX71" s="57">
        <f t="shared" ref="BX71:BY71" si="203">SUM(BX66:BX70)</f>
        <v>6876341.8899999987</v>
      </c>
      <c r="BY71" s="57">
        <f t="shared" si="203"/>
        <v>3406466.3200000012</v>
      </c>
      <c r="BZ71" s="311">
        <f t="shared" ref="BZ71:CA71" si="204">SUM(BZ66:BZ70)</f>
        <v>3559310.4000000004</v>
      </c>
      <c r="CA71" s="322">
        <f t="shared" si="204"/>
        <v>2477949.9800000023</v>
      </c>
      <c r="CB71" s="311">
        <f t="shared" ref="CB71:CC71" si="205">SUM(CB66:CB70)</f>
        <v>425606.62000000052</v>
      </c>
      <c r="CC71" s="311">
        <f t="shared" si="205"/>
        <v>11474472.170000002</v>
      </c>
      <c r="CD71" s="311">
        <f t="shared" ref="CD71:CE71" si="206">SUM(CD66:CD70)</f>
        <v>5941660.0799999991</v>
      </c>
      <c r="CE71" s="488">
        <f t="shared" si="206"/>
        <v>7846999.2700000014</v>
      </c>
      <c r="CF71" s="311">
        <f t="shared" ref="CF71:CG71" si="207">SUM(CF66:CF70)</f>
        <v>9357578.3100000005</v>
      </c>
      <c r="CG71" s="311">
        <f t="shared" si="207"/>
        <v>13619417.959999999</v>
      </c>
      <c r="CH71" s="311">
        <f t="shared" ref="CH71:CI71" si="208">SUM(CH66:CH70)</f>
        <v>27219872.670000002</v>
      </c>
      <c r="CI71" s="311">
        <f t="shared" si="208"/>
        <v>30455035.849999994</v>
      </c>
      <c r="CJ71" s="311">
        <f t="shared" ref="CJ71:CK71" si="209">SUM(CJ66:CJ70)</f>
        <v>31400282.159999989</v>
      </c>
      <c r="CK71" s="311">
        <f t="shared" si="209"/>
        <v>33821634.750000007</v>
      </c>
      <c r="CL71" s="311">
        <f t="shared" ref="CL71:CM71" si="210">SUM(CL66:CL70)</f>
        <v>26881159.16</v>
      </c>
      <c r="CM71" s="311">
        <f t="shared" si="210"/>
        <v>24266775.979999993</v>
      </c>
      <c r="CN71" s="311">
        <f t="shared" ref="CN71:CO71" si="211">SUM(CN66:CN70)</f>
        <v>24528022.310000002</v>
      </c>
      <c r="CO71" s="311">
        <f t="shared" si="211"/>
        <v>26995697.379999992</v>
      </c>
      <c r="CP71" s="246">
        <f t="shared" ref="CP71" si="212">SUM(CP66:CP70)</f>
        <v>30912649.34</v>
      </c>
    </row>
    <row r="72" spans="1:94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2"/>
      <c r="AL72" s="468"/>
      <c r="AM72" s="312"/>
      <c r="AN72" s="312"/>
      <c r="AO72" s="312"/>
      <c r="AP72" s="312"/>
      <c r="AQ72" s="312"/>
      <c r="AR72" s="312"/>
      <c r="AS72" s="312"/>
      <c r="AT72" s="312"/>
      <c r="AU72" s="312"/>
      <c r="AV72" s="312"/>
      <c r="AW72" s="489"/>
      <c r="AX72" s="312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113"/>
      <c r="BJ72" s="18"/>
      <c r="BK72" s="18"/>
      <c r="BL72" s="18"/>
      <c r="BM72" s="18"/>
      <c r="BN72" s="18"/>
      <c r="BO72" s="18"/>
      <c r="BP72" s="18"/>
      <c r="BQ72" s="18"/>
      <c r="BR72" s="247"/>
      <c r="BS72" s="18"/>
      <c r="BT72" s="18"/>
      <c r="BU72" s="18"/>
      <c r="BV72" s="18"/>
      <c r="BW72" s="18"/>
      <c r="BX72" s="18"/>
      <c r="BY72" s="18"/>
      <c r="BZ72" s="312"/>
      <c r="CA72" s="394"/>
      <c r="CB72" s="312"/>
      <c r="CC72" s="312"/>
      <c r="CD72" s="312"/>
      <c r="CE72" s="489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247"/>
    </row>
    <row r="73" spans="1:94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4">
        <v>36364259</v>
      </c>
      <c r="AL73" s="461">
        <v>41004931</v>
      </c>
      <c r="AM73" s="461">
        <v>32849257</v>
      </c>
      <c r="AN73" s="401">
        <v>20588021</v>
      </c>
      <c r="AO73" s="401">
        <v>12879444</v>
      </c>
      <c r="AP73" s="401">
        <v>5644700</v>
      </c>
      <c r="AQ73" s="401">
        <v>4206457</v>
      </c>
      <c r="AR73" s="401">
        <v>3690299</v>
      </c>
      <c r="AS73" s="401">
        <v>3860806</v>
      </c>
      <c r="AT73" s="401">
        <v>6880173</v>
      </c>
      <c r="AU73" s="401">
        <v>13106925</v>
      </c>
      <c r="AV73" s="401">
        <v>24428992</v>
      </c>
      <c r="AW73" s="481">
        <v>35534661</v>
      </c>
      <c r="AX73" s="401">
        <v>29679235</v>
      </c>
      <c r="AY73" s="461"/>
      <c r="AZ73" s="461"/>
      <c r="BA73" s="461"/>
      <c r="BB73" s="461"/>
      <c r="BC73" s="461"/>
      <c r="BD73" s="461"/>
      <c r="BE73" s="461"/>
      <c r="BF73" s="461"/>
      <c r="BG73" s="461"/>
      <c r="BH73" s="461"/>
      <c r="BI73" s="105">
        <f t="shared" ref="BI73:BR77" si="213">O73-C73</f>
        <v>-8197240</v>
      </c>
      <c r="BJ73" s="48">
        <f t="shared" si="213"/>
        <v>1276654</v>
      </c>
      <c r="BK73" s="48">
        <f t="shared" si="213"/>
        <v>3538196</v>
      </c>
      <c r="BL73" s="48">
        <f t="shared" si="213"/>
        <v>187617</v>
      </c>
      <c r="BM73" s="48">
        <f t="shared" si="213"/>
        <v>238763</v>
      </c>
      <c r="BN73" s="48">
        <f t="shared" si="213"/>
        <v>109731</v>
      </c>
      <c r="BO73" s="48">
        <f t="shared" si="213"/>
        <v>142647</v>
      </c>
      <c r="BP73" s="48">
        <f t="shared" si="213"/>
        <v>-55939</v>
      </c>
      <c r="BQ73" s="48">
        <f t="shared" si="213"/>
        <v>-1522504</v>
      </c>
      <c r="BR73" s="84">
        <f t="shared" si="213"/>
        <v>-7660842</v>
      </c>
      <c r="BS73" s="48">
        <f t="shared" ref="BS73:CB77" si="214">Y73-M73</f>
        <v>2037101</v>
      </c>
      <c r="BT73" s="48">
        <f t="shared" si="214"/>
        <v>645347</v>
      </c>
      <c r="BU73" s="48">
        <f t="shared" si="214"/>
        <v>5871436</v>
      </c>
      <c r="BV73" s="48">
        <f t="shared" si="214"/>
        <v>-1610126</v>
      </c>
      <c r="BW73" s="48">
        <f t="shared" si="214"/>
        <v>-5372064</v>
      </c>
      <c r="BX73" s="48">
        <f t="shared" si="214"/>
        <v>-661739</v>
      </c>
      <c r="BY73" s="48">
        <f t="shared" si="214"/>
        <v>-322267</v>
      </c>
      <c r="BZ73" s="401">
        <f t="shared" si="214"/>
        <v>-52490</v>
      </c>
      <c r="CA73" s="300">
        <f t="shared" si="214"/>
        <v>-377151</v>
      </c>
      <c r="CB73" s="401">
        <f t="shared" si="214"/>
        <v>-1665614</v>
      </c>
      <c r="CC73" s="401">
        <f t="shared" ref="CC73:CL77" si="215">AI73-W73</f>
        <v>-1212129</v>
      </c>
      <c r="CD73" s="401">
        <f t="shared" si="215"/>
        <v>2506140</v>
      </c>
      <c r="CE73" s="481">
        <f t="shared" si="215"/>
        <v>-2687125</v>
      </c>
      <c r="CF73" s="401">
        <f t="shared" si="215"/>
        <v>2940102</v>
      </c>
      <c r="CG73" s="401">
        <f t="shared" si="215"/>
        <v>-1348988</v>
      </c>
      <c r="CH73" s="401">
        <f t="shared" si="215"/>
        <v>-1452579</v>
      </c>
      <c r="CI73" s="401">
        <f t="shared" si="215"/>
        <v>559865</v>
      </c>
      <c r="CJ73" s="401">
        <f t="shared" si="215"/>
        <v>-829174</v>
      </c>
      <c r="CK73" s="401">
        <f t="shared" si="215"/>
        <v>-237674</v>
      </c>
      <c r="CL73" s="401">
        <f t="shared" si="215"/>
        <v>-298589</v>
      </c>
      <c r="CM73" s="401">
        <f t="shared" ref="CM73:CP77" si="216">AS73-AG73</f>
        <v>-347346</v>
      </c>
      <c r="CN73" s="401">
        <f t="shared" si="216"/>
        <v>1447598</v>
      </c>
      <c r="CO73" s="401">
        <f t="shared" si="216"/>
        <v>-1520973</v>
      </c>
      <c r="CP73" s="84">
        <f t="shared" si="216"/>
        <v>-3323785</v>
      </c>
    </row>
    <row r="74" spans="1:94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4">
        <v>6904552</v>
      </c>
      <c r="AL74" s="461">
        <v>8054129</v>
      </c>
      <c r="AM74" s="461">
        <v>6235227</v>
      </c>
      <c r="AN74" s="401">
        <v>4037034</v>
      </c>
      <c r="AO74" s="401">
        <v>2739133</v>
      </c>
      <c r="AP74" s="401">
        <v>1176546</v>
      </c>
      <c r="AQ74" s="401">
        <v>860033</v>
      </c>
      <c r="AR74" s="401">
        <v>816292</v>
      </c>
      <c r="AS74" s="401">
        <v>813785</v>
      </c>
      <c r="AT74" s="401">
        <v>1536306</v>
      </c>
      <c r="AU74" s="401">
        <v>2827154</v>
      </c>
      <c r="AV74" s="401">
        <v>5524335</v>
      </c>
      <c r="AW74" s="481">
        <v>7017168</v>
      </c>
      <c r="AX74" s="401">
        <v>6527044</v>
      </c>
      <c r="AY74" s="461"/>
      <c r="AZ74" s="461"/>
      <c r="BA74" s="461"/>
      <c r="BB74" s="461"/>
      <c r="BC74" s="461"/>
      <c r="BD74" s="461"/>
      <c r="BE74" s="461"/>
      <c r="BF74" s="461"/>
      <c r="BG74" s="461"/>
      <c r="BH74" s="461"/>
      <c r="BI74" s="105">
        <f t="shared" si="213"/>
        <v>-1401934</v>
      </c>
      <c r="BJ74" s="48">
        <f t="shared" si="213"/>
        <v>-112682</v>
      </c>
      <c r="BK74" s="48">
        <f t="shared" si="213"/>
        <v>222955</v>
      </c>
      <c r="BL74" s="48">
        <f t="shared" si="213"/>
        <v>-218665</v>
      </c>
      <c r="BM74" s="48">
        <f t="shared" si="213"/>
        <v>66699</v>
      </c>
      <c r="BN74" s="48">
        <f t="shared" si="213"/>
        <v>2130</v>
      </c>
      <c r="BO74" s="48">
        <f t="shared" si="213"/>
        <v>58357</v>
      </c>
      <c r="BP74" s="48">
        <f t="shared" si="213"/>
        <v>117642</v>
      </c>
      <c r="BQ74" s="48">
        <f t="shared" si="213"/>
        <v>-54072</v>
      </c>
      <c r="BR74" s="84">
        <f t="shared" si="213"/>
        <v>-597175</v>
      </c>
      <c r="BS74" s="48">
        <f t="shared" si="214"/>
        <v>908743</v>
      </c>
      <c r="BT74" s="48">
        <f t="shared" si="214"/>
        <v>657351</v>
      </c>
      <c r="BU74" s="48">
        <f t="shared" si="214"/>
        <v>1424240</v>
      </c>
      <c r="BV74" s="48">
        <f t="shared" si="214"/>
        <v>161590</v>
      </c>
      <c r="BW74" s="48">
        <f t="shared" si="214"/>
        <v>-484536</v>
      </c>
      <c r="BX74" s="48">
        <f t="shared" si="214"/>
        <v>85631</v>
      </c>
      <c r="BY74" s="48">
        <f t="shared" si="214"/>
        <v>195615</v>
      </c>
      <c r="BZ74" s="401">
        <f t="shared" si="214"/>
        <v>73581</v>
      </c>
      <c r="CA74" s="300">
        <f t="shared" si="214"/>
        <v>20161</v>
      </c>
      <c r="CB74" s="401">
        <f t="shared" si="214"/>
        <v>-207699</v>
      </c>
      <c r="CC74" s="401">
        <f t="shared" si="215"/>
        <v>2523</v>
      </c>
      <c r="CD74" s="401">
        <f t="shared" si="215"/>
        <v>768202</v>
      </c>
      <c r="CE74" s="481">
        <f t="shared" si="215"/>
        <v>249595</v>
      </c>
      <c r="CF74" s="401">
        <f t="shared" si="215"/>
        <v>1385716</v>
      </c>
      <c r="CG74" s="401">
        <f t="shared" si="215"/>
        <v>44578</v>
      </c>
      <c r="CH74" s="401">
        <f t="shared" si="215"/>
        <v>218249</v>
      </c>
      <c r="CI74" s="401">
        <f t="shared" si="215"/>
        <v>322933</v>
      </c>
      <c r="CJ74" s="401">
        <f t="shared" si="215"/>
        <v>-158531</v>
      </c>
      <c r="CK74" s="401">
        <f t="shared" si="215"/>
        <v>-199711</v>
      </c>
      <c r="CL74" s="401">
        <f t="shared" si="215"/>
        <v>44798</v>
      </c>
      <c r="CM74" s="401">
        <f t="shared" si="216"/>
        <v>32541</v>
      </c>
      <c r="CN74" s="401">
        <f t="shared" si="216"/>
        <v>532283</v>
      </c>
      <c r="CO74" s="401">
        <f t="shared" si="216"/>
        <v>170293</v>
      </c>
      <c r="CP74" s="84">
        <f t="shared" si="216"/>
        <v>436077</v>
      </c>
    </row>
    <row r="75" spans="1:94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4">
        <v>6290980</v>
      </c>
      <c r="AL75" s="461">
        <v>8079807</v>
      </c>
      <c r="AM75" s="461">
        <v>5801729</v>
      </c>
      <c r="AN75" s="401">
        <v>3557539</v>
      </c>
      <c r="AO75" s="401">
        <v>3488945</v>
      </c>
      <c r="AP75" s="401">
        <v>741126</v>
      </c>
      <c r="AQ75" s="401">
        <v>551529</v>
      </c>
      <c r="AR75" s="401">
        <v>540203</v>
      </c>
      <c r="AS75" s="401">
        <v>522963</v>
      </c>
      <c r="AT75" s="401">
        <v>930587</v>
      </c>
      <c r="AU75" s="401">
        <v>1858346</v>
      </c>
      <c r="AV75" s="401">
        <v>4412277</v>
      </c>
      <c r="AW75" s="481">
        <v>6273327</v>
      </c>
      <c r="AX75" s="401">
        <v>5740260</v>
      </c>
      <c r="AY75" s="461"/>
      <c r="AZ75" s="461"/>
      <c r="BA75" s="461"/>
      <c r="BB75" s="461"/>
      <c r="BC75" s="461"/>
      <c r="BD75" s="461"/>
      <c r="BE75" s="461"/>
      <c r="BF75" s="461"/>
      <c r="BG75" s="461"/>
      <c r="BH75" s="461"/>
      <c r="BI75" s="105">
        <f t="shared" si="213"/>
        <v>-1823446</v>
      </c>
      <c r="BJ75" s="48">
        <f t="shared" si="213"/>
        <v>-316797</v>
      </c>
      <c r="BK75" s="48">
        <f t="shared" si="213"/>
        <v>210882</v>
      </c>
      <c r="BL75" s="48">
        <f t="shared" si="213"/>
        <v>-134885</v>
      </c>
      <c r="BM75" s="48">
        <f t="shared" si="213"/>
        <v>-79536</v>
      </c>
      <c r="BN75" s="48">
        <f t="shared" si="213"/>
        <v>-61733</v>
      </c>
      <c r="BO75" s="48">
        <f t="shared" si="213"/>
        <v>-67942</v>
      </c>
      <c r="BP75" s="48">
        <f t="shared" si="213"/>
        <v>-118379</v>
      </c>
      <c r="BQ75" s="48">
        <f t="shared" si="213"/>
        <v>-162133</v>
      </c>
      <c r="BR75" s="84">
        <f t="shared" si="213"/>
        <v>-896596</v>
      </c>
      <c r="BS75" s="48">
        <f t="shared" si="214"/>
        <v>255385</v>
      </c>
      <c r="BT75" s="48">
        <f t="shared" si="214"/>
        <v>919337</v>
      </c>
      <c r="BU75" s="48">
        <f t="shared" si="214"/>
        <v>1656839</v>
      </c>
      <c r="BV75" s="48">
        <f t="shared" si="214"/>
        <v>23252</v>
      </c>
      <c r="BW75" s="48">
        <f t="shared" si="214"/>
        <v>-402855</v>
      </c>
      <c r="BX75" s="48">
        <f t="shared" si="214"/>
        <v>75281</v>
      </c>
      <c r="BY75" s="48">
        <f t="shared" si="214"/>
        <v>78562</v>
      </c>
      <c r="BZ75" s="401">
        <f t="shared" si="214"/>
        <v>60886</v>
      </c>
      <c r="CA75" s="300">
        <f t="shared" si="214"/>
        <v>37717</v>
      </c>
      <c r="CB75" s="401">
        <f t="shared" si="214"/>
        <v>-55030</v>
      </c>
      <c r="CC75" s="401">
        <f t="shared" si="215"/>
        <v>-84601</v>
      </c>
      <c r="CD75" s="401">
        <f t="shared" si="215"/>
        <v>387587</v>
      </c>
      <c r="CE75" s="481">
        <f t="shared" si="215"/>
        <v>183008</v>
      </c>
      <c r="CF75" s="401">
        <f t="shared" si="215"/>
        <v>1213044</v>
      </c>
      <c r="CG75" s="401">
        <f t="shared" si="215"/>
        <v>-184659</v>
      </c>
      <c r="CH75" s="401">
        <f t="shared" si="215"/>
        <v>301499</v>
      </c>
      <c r="CI75" s="401">
        <f t="shared" si="215"/>
        <v>1780834</v>
      </c>
      <c r="CJ75" s="401">
        <f t="shared" si="215"/>
        <v>-29785</v>
      </c>
      <c r="CK75" s="401">
        <f t="shared" si="215"/>
        <v>21532</v>
      </c>
      <c r="CL75" s="401">
        <f t="shared" si="215"/>
        <v>58669</v>
      </c>
      <c r="CM75" s="401">
        <f t="shared" si="216"/>
        <v>12915</v>
      </c>
      <c r="CN75" s="401">
        <f t="shared" si="216"/>
        <v>250819</v>
      </c>
      <c r="CO75" s="401">
        <f t="shared" si="216"/>
        <v>-118426</v>
      </c>
      <c r="CP75" s="84">
        <f t="shared" si="216"/>
        <v>-63373</v>
      </c>
    </row>
    <row r="76" spans="1:94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4">
        <v>12697847</v>
      </c>
      <c r="AL76" s="461">
        <v>15253393</v>
      </c>
      <c r="AM76" s="461">
        <v>12026479</v>
      </c>
      <c r="AN76" s="401">
        <v>12570957</v>
      </c>
      <c r="AO76" s="401">
        <v>8556788</v>
      </c>
      <c r="AP76" s="401">
        <v>2623985</v>
      </c>
      <c r="AQ76" s="401">
        <v>2054164</v>
      </c>
      <c r="AR76" s="401">
        <v>1813052</v>
      </c>
      <c r="AS76" s="401">
        <v>1913696</v>
      </c>
      <c r="AT76" s="401">
        <v>3100721</v>
      </c>
      <c r="AU76" s="401">
        <v>5306353</v>
      </c>
      <c r="AV76" s="401">
        <v>9495001</v>
      </c>
      <c r="AW76" s="481">
        <v>12166308</v>
      </c>
      <c r="AX76" s="401">
        <v>11255624</v>
      </c>
      <c r="AY76" s="461"/>
      <c r="AZ76" s="461"/>
      <c r="BA76" s="461"/>
      <c r="BB76" s="461"/>
      <c r="BC76" s="461"/>
      <c r="BD76" s="461"/>
      <c r="BE76" s="461"/>
      <c r="BF76" s="461"/>
      <c r="BG76" s="461"/>
      <c r="BH76" s="461"/>
      <c r="BI76" s="105">
        <f t="shared" si="213"/>
        <v>-3237485</v>
      </c>
      <c r="BJ76" s="48">
        <f t="shared" si="213"/>
        <v>-956171</v>
      </c>
      <c r="BK76" s="48">
        <f t="shared" si="213"/>
        <v>-40339</v>
      </c>
      <c r="BL76" s="48">
        <f t="shared" si="213"/>
        <v>-689120</v>
      </c>
      <c r="BM76" s="48">
        <f t="shared" si="213"/>
        <v>-302796</v>
      </c>
      <c r="BN76" s="48">
        <f t="shared" si="213"/>
        <v>-219423</v>
      </c>
      <c r="BO76" s="48">
        <f t="shared" si="213"/>
        <v>-274422</v>
      </c>
      <c r="BP76" s="48">
        <f t="shared" si="213"/>
        <v>-274973</v>
      </c>
      <c r="BQ76" s="48">
        <f t="shared" si="213"/>
        <v>-476483</v>
      </c>
      <c r="BR76" s="84">
        <f t="shared" si="213"/>
        <v>-2201342</v>
      </c>
      <c r="BS76" s="48">
        <f t="shared" si="214"/>
        <v>502590</v>
      </c>
      <c r="BT76" s="48">
        <f t="shared" si="214"/>
        <v>473991</v>
      </c>
      <c r="BU76" s="48">
        <f t="shared" si="214"/>
        <v>2379983</v>
      </c>
      <c r="BV76" s="48">
        <f t="shared" si="214"/>
        <v>555298</v>
      </c>
      <c r="BW76" s="48">
        <f t="shared" si="214"/>
        <v>-565254</v>
      </c>
      <c r="BX76" s="48">
        <f t="shared" si="214"/>
        <v>274120</v>
      </c>
      <c r="BY76" s="48">
        <f t="shared" si="214"/>
        <v>303535</v>
      </c>
      <c r="BZ76" s="401">
        <f t="shared" si="214"/>
        <v>154538</v>
      </c>
      <c r="CA76" s="300">
        <f t="shared" si="214"/>
        <v>71537</v>
      </c>
      <c r="CB76" s="401">
        <f t="shared" si="214"/>
        <v>-225956</v>
      </c>
      <c r="CC76" s="401">
        <f t="shared" si="215"/>
        <v>-348519</v>
      </c>
      <c r="CD76" s="401">
        <f t="shared" si="215"/>
        <v>747000</v>
      </c>
      <c r="CE76" s="481">
        <f t="shared" si="215"/>
        <v>-869516</v>
      </c>
      <c r="CF76" s="401">
        <f t="shared" si="215"/>
        <v>1586550</v>
      </c>
      <c r="CG76" s="401">
        <f t="shared" si="215"/>
        <v>-563702</v>
      </c>
      <c r="CH76" s="401">
        <f t="shared" si="215"/>
        <v>4504462</v>
      </c>
      <c r="CI76" s="401">
        <f t="shared" si="215"/>
        <v>3700736</v>
      </c>
      <c r="CJ76" s="401">
        <f t="shared" si="215"/>
        <v>-31217</v>
      </c>
      <c r="CK76" s="401">
        <f t="shared" si="215"/>
        <v>-56524</v>
      </c>
      <c r="CL76" s="401">
        <f t="shared" si="215"/>
        <v>-99830</v>
      </c>
      <c r="CM76" s="401">
        <f t="shared" si="216"/>
        <v>-70466</v>
      </c>
      <c r="CN76" s="401">
        <f t="shared" si="216"/>
        <v>562928</v>
      </c>
      <c r="CO76" s="401">
        <f t="shared" si="216"/>
        <v>-50822</v>
      </c>
      <c r="CP76" s="84">
        <f t="shared" si="216"/>
        <v>-361865</v>
      </c>
    </row>
    <row r="77" spans="1:94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5">
        <v>19284867</v>
      </c>
      <c r="AL77" s="462">
        <v>20115815.600000001</v>
      </c>
      <c r="AM77" s="462">
        <v>19625768.100000001</v>
      </c>
      <c r="AN77" s="402">
        <v>9225516</v>
      </c>
      <c r="AO77" s="402">
        <v>7283749</v>
      </c>
      <c r="AP77" s="402">
        <v>9685270</v>
      </c>
      <c r="AQ77" s="402">
        <v>7017763</v>
      </c>
      <c r="AR77" s="402">
        <v>6547342</v>
      </c>
      <c r="AS77" s="402">
        <v>7184046</v>
      </c>
      <c r="AT77" s="402">
        <v>7746981</v>
      </c>
      <c r="AU77" s="402">
        <v>10167566</v>
      </c>
      <c r="AV77" s="402">
        <v>13708075</v>
      </c>
      <c r="AW77" s="482">
        <v>16555957</v>
      </c>
      <c r="AX77" s="402">
        <v>16372024</v>
      </c>
      <c r="AY77" s="462"/>
      <c r="AZ77" s="462"/>
      <c r="BA77" s="462"/>
      <c r="BB77" s="462"/>
      <c r="BC77" s="462"/>
      <c r="BD77" s="462"/>
      <c r="BE77" s="462"/>
      <c r="BF77" s="462"/>
      <c r="BG77" s="462"/>
      <c r="BH77" s="462"/>
      <c r="BI77" s="106">
        <f t="shared" si="213"/>
        <v>-2890399</v>
      </c>
      <c r="BJ77" s="52">
        <f t="shared" si="213"/>
        <v>-1655044</v>
      </c>
      <c r="BK77" s="52">
        <f t="shared" si="213"/>
        <v>-1722788</v>
      </c>
      <c r="BL77" s="52">
        <f t="shared" si="213"/>
        <v>-1159108.1999999993</v>
      </c>
      <c r="BM77" s="52">
        <f t="shared" si="213"/>
        <v>3565110</v>
      </c>
      <c r="BN77" s="52">
        <f t="shared" si="213"/>
        <v>-78189</v>
      </c>
      <c r="BO77" s="52">
        <f t="shared" si="213"/>
        <v>8370909</v>
      </c>
      <c r="BP77" s="52">
        <f t="shared" si="213"/>
        <v>2818404</v>
      </c>
      <c r="BQ77" s="52">
        <f t="shared" si="213"/>
        <v>1832296</v>
      </c>
      <c r="BR77" s="85">
        <f t="shared" si="213"/>
        <v>-2532565</v>
      </c>
      <c r="BS77" s="52">
        <f t="shared" si="214"/>
        <v>-1674035</v>
      </c>
      <c r="BT77" s="52">
        <f t="shared" si="214"/>
        <v>-174293</v>
      </c>
      <c r="BU77" s="52">
        <f t="shared" si="214"/>
        <v>1270179</v>
      </c>
      <c r="BV77" s="52">
        <f t="shared" si="214"/>
        <v>692605</v>
      </c>
      <c r="BW77" s="52">
        <f t="shared" si="214"/>
        <v>435220</v>
      </c>
      <c r="BX77" s="52">
        <f t="shared" si="214"/>
        <v>521690.19999999925</v>
      </c>
      <c r="BY77" s="52">
        <f t="shared" si="214"/>
        <v>1544650</v>
      </c>
      <c r="BZ77" s="402">
        <f t="shared" si="214"/>
        <v>-8924120</v>
      </c>
      <c r="CA77" s="301">
        <f t="shared" si="214"/>
        <v>160314</v>
      </c>
      <c r="CB77" s="402">
        <f t="shared" si="214"/>
        <v>-1546039</v>
      </c>
      <c r="CC77" s="402">
        <f t="shared" si="215"/>
        <v>-3435835</v>
      </c>
      <c r="CD77" s="402">
        <f t="shared" si="215"/>
        <v>-1317521</v>
      </c>
      <c r="CE77" s="482">
        <f t="shared" si="215"/>
        <v>-256341</v>
      </c>
      <c r="CF77" s="402">
        <f t="shared" si="215"/>
        <v>88373.60000000149</v>
      </c>
      <c r="CG77" s="402">
        <f t="shared" si="215"/>
        <v>1149165.1000000015</v>
      </c>
      <c r="CH77" s="402">
        <f t="shared" si="215"/>
        <v>-6977132</v>
      </c>
      <c r="CI77" s="402">
        <f t="shared" si="215"/>
        <v>-5437969</v>
      </c>
      <c r="CJ77" s="402">
        <f t="shared" si="215"/>
        <v>491112</v>
      </c>
      <c r="CK77" s="402">
        <f t="shared" si="215"/>
        <v>-6653193</v>
      </c>
      <c r="CL77" s="402">
        <f t="shared" si="215"/>
        <v>-3388562</v>
      </c>
      <c r="CM77" s="402">
        <f t="shared" si="216"/>
        <v>-9742506</v>
      </c>
      <c r="CN77" s="402">
        <f t="shared" si="216"/>
        <v>-2282380</v>
      </c>
      <c r="CO77" s="402">
        <f t="shared" si="216"/>
        <v>-4154760</v>
      </c>
      <c r="CP77" s="85">
        <f t="shared" si="216"/>
        <v>-3123611</v>
      </c>
    </row>
    <row r="78" spans="1:94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BQ78" si="217">SUM(E73:E77)</f>
        <v>38202243</v>
      </c>
      <c r="F78" s="36">
        <f t="shared" si="217"/>
        <v>22148400</v>
      </c>
      <c r="G78" s="36">
        <f t="shared" si="217"/>
        <v>16527181</v>
      </c>
      <c r="H78" s="36">
        <f t="shared" si="217"/>
        <v>26025791</v>
      </c>
      <c r="I78" s="36">
        <f t="shared" si="217"/>
        <v>16268031</v>
      </c>
      <c r="J78" s="36">
        <f t="shared" si="217"/>
        <v>20897103</v>
      </c>
      <c r="K78" s="36">
        <f t="shared" si="217"/>
        <v>44402489</v>
      </c>
      <c r="L78" s="306">
        <f t="shared" si="217"/>
        <v>74802349</v>
      </c>
      <c r="M78" s="108">
        <f t="shared" si="217"/>
        <v>82893100</v>
      </c>
      <c r="N78" s="306">
        <f t="shared" si="217"/>
        <v>82772557</v>
      </c>
      <c r="O78" s="202">
        <f t="shared" si="217"/>
        <v>64839389</v>
      </c>
      <c r="P78" s="202">
        <f t="shared" si="217"/>
        <v>53561949</v>
      </c>
      <c r="Q78" s="202">
        <f t="shared" si="217"/>
        <v>40411149</v>
      </c>
      <c r="R78" s="202">
        <f t="shared" si="217"/>
        <v>20134238.800000001</v>
      </c>
      <c r="S78" s="202">
        <f t="shared" si="217"/>
        <v>20015421</v>
      </c>
      <c r="T78" s="202">
        <f t="shared" si="217"/>
        <v>25778307</v>
      </c>
      <c r="U78" s="202">
        <f t="shared" si="217"/>
        <v>24497580</v>
      </c>
      <c r="V78" s="202">
        <f t="shared" si="217"/>
        <v>23383858</v>
      </c>
      <c r="W78" s="202">
        <f t="shared" si="217"/>
        <v>44019593</v>
      </c>
      <c r="X78" s="276">
        <f t="shared" ref="X78" si="218">SUM(X73:X77)</f>
        <v>60913829</v>
      </c>
      <c r="Y78" s="364">
        <f t="shared" ref="Y78:AE78" si="219">SUM(Y73:Y77)</f>
        <v>84922884</v>
      </c>
      <c r="Z78" s="240">
        <f t="shared" si="219"/>
        <v>85294290</v>
      </c>
      <c r="AA78" s="202">
        <f t="shared" si="219"/>
        <v>77442066</v>
      </c>
      <c r="AB78" s="202">
        <f t="shared" si="219"/>
        <v>53384568</v>
      </c>
      <c r="AC78" s="202">
        <f t="shared" si="219"/>
        <v>34021660</v>
      </c>
      <c r="AD78" s="202">
        <f t="shared" si="219"/>
        <v>20429222</v>
      </c>
      <c r="AE78" s="202">
        <f t="shared" si="219"/>
        <v>21815516</v>
      </c>
      <c r="AF78" s="202">
        <f t="shared" ref="AF78" si="220">SUM(AF73:AF77)</f>
        <v>17090702</v>
      </c>
      <c r="AG78" s="202">
        <v>24410158</v>
      </c>
      <c r="AH78" s="202">
        <f t="shared" ref="AH78" si="221">SUM(AH73:AH77)</f>
        <v>19683520</v>
      </c>
      <c r="AI78" s="202">
        <f>SUM(AI73:AI77)</f>
        <v>38941032</v>
      </c>
      <c r="AJ78" s="464">
        <v>64005237</v>
      </c>
      <c r="AK78" s="536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306">
        <f>SUM(AN73:AN77)</f>
        <v>49979067</v>
      </c>
      <c r="AO78" s="306">
        <v>34948059</v>
      </c>
      <c r="AP78" s="401">
        <v>19871627</v>
      </c>
      <c r="AQ78" s="401">
        <v>14689946</v>
      </c>
      <c r="AR78" s="401">
        <v>13407188</v>
      </c>
      <c r="AS78" s="401">
        <v>14295296</v>
      </c>
      <c r="AT78" s="401">
        <v>20194768</v>
      </c>
      <c r="AU78" s="401">
        <v>33266344</v>
      </c>
      <c r="AV78" s="401">
        <v>57568680</v>
      </c>
      <c r="AW78" s="481">
        <v>77547421</v>
      </c>
      <c r="AX78" s="401">
        <v>69574187</v>
      </c>
      <c r="AY78" s="461"/>
      <c r="AZ78" s="461"/>
      <c r="BA78" s="461"/>
      <c r="BB78" s="461"/>
      <c r="BC78" s="461"/>
      <c r="BD78" s="461"/>
      <c r="BE78" s="461"/>
      <c r="BF78" s="461"/>
      <c r="BG78" s="461"/>
      <c r="BH78" s="461"/>
      <c r="BI78" s="105">
        <f t="shared" si="217"/>
        <v>-17550504</v>
      </c>
      <c r="BJ78" s="48">
        <f t="shared" si="217"/>
        <v>-1764040</v>
      </c>
      <c r="BK78" s="48">
        <f t="shared" si="217"/>
        <v>2208906</v>
      </c>
      <c r="BL78" s="48">
        <f t="shared" si="217"/>
        <v>-2014161.1999999993</v>
      </c>
      <c r="BM78" s="48">
        <f t="shared" si="217"/>
        <v>3488240</v>
      </c>
      <c r="BN78" s="48">
        <f t="shared" si="217"/>
        <v>-247484</v>
      </c>
      <c r="BO78" s="48">
        <f t="shared" si="217"/>
        <v>8229549</v>
      </c>
      <c r="BP78" s="48">
        <f t="shared" si="217"/>
        <v>2486755</v>
      </c>
      <c r="BQ78" s="48">
        <f t="shared" si="217"/>
        <v>-382896</v>
      </c>
      <c r="BR78" s="84">
        <f t="shared" ref="BR78:BS78" si="222">SUM(BR73:BR77)</f>
        <v>-13888520</v>
      </c>
      <c r="BS78" s="48">
        <f t="shared" si="222"/>
        <v>2029784</v>
      </c>
      <c r="BT78" s="48">
        <f t="shared" ref="BT78:BU78" si="223">SUM(BT73:BT77)</f>
        <v>2521733</v>
      </c>
      <c r="BU78" s="48">
        <f t="shared" si="223"/>
        <v>12602677</v>
      </c>
      <c r="BV78" s="48">
        <f t="shared" ref="BV78:BW78" si="224">SUM(BV73:BV77)</f>
        <v>-177381</v>
      </c>
      <c r="BW78" s="48">
        <f t="shared" si="224"/>
        <v>-6389489</v>
      </c>
      <c r="BX78" s="48">
        <f t="shared" ref="BX78:BY78" si="225">SUM(BX73:BX77)</f>
        <v>294983.19999999925</v>
      </c>
      <c r="BY78" s="48">
        <f t="shared" si="225"/>
        <v>1800095</v>
      </c>
      <c r="BZ78" s="401">
        <f t="shared" ref="BZ78:CA78" si="226">SUM(BZ73:BZ77)</f>
        <v>-8687605</v>
      </c>
      <c r="CA78" s="300">
        <f t="shared" si="226"/>
        <v>-87422</v>
      </c>
      <c r="CB78" s="401">
        <f t="shared" ref="CB78:CC78" si="227">SUM(CB73:CB77)</f>
        <v>-3700338</v>
      </c>
      <c r="CC78" s="401">
        <f t="shared" si="227"/>
        <v>-5078561</v>
      </c>
      <c r="CD78" s="401">
        <f t="shared" ref="CD78:CE78" si="228">SUM(CD73:CD77)</f>
        <v>3091408</v>
      </c>
      <c r="CE78" s="481">
        <f t="shared" si="228"/>
        <v>-3380379</v>
      </c>
      <c r="CF78" s="401">
        <f t="shared" ref="CF78:CG78" si="229">SUM(CF73:CF77)</f>
        <v>7213785.6000000015</v>
      </c>
      <c r="CG78" s="401">
        <f t="shared" si="229"/>
        <v>-903605.89999999851</v>
      </c>
      <c r="CH78" s="401">
        <f t="shared" ref="CH78:CI78" si="230">SUM(CH73:CH77)</f>
        <v>-3405501</v>
      </c>
      <c r="CI78" s="401">
        <f t="shared" si="230"/>
        <v>926399</v>
      </c>
      <c r="CJ78" s="401">
        <f t="shared" ref="CJ78:CK78" si="231">SUM(CJ73:CJ77)</f>
        <v>-557595</v>
      </c>
      <c r="CK78" s="401">
        <f t="shared" si="231"/>
        <v>-7125570</v>
      </c>
      <c r="CL78" s="401">
        <f t="shared" ref="CL78:CM78" si="232">SUM(CL73:CL77)</f>
        <v>-3683514</v>
      </c>
      <c r="CM78" s="401">
        <f t="shared" si="232"/>
        <v>-10114862</v>
      </c>
      <c r="CN78" s="401">
        <f t="shared" ref="CN78:CO78" si="233">SUM(CN73:CN77)</f>
        <v>511248</v>
      </c>
      <c r="CO78" s="401">
        <f t="shared" si="233"/>
        <v>-5674688</v>
      </c>
      <c r="CP78" s="84">
        <f t="shared" ref="CP78" si="234">SUM(CP73:CP77)</f>
        <v>-6436557</v>
      </c>
    </row>
    <row r="79" spans="1:94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3"/>
      <c r="AL79" s="469"/>
      <c r="AM79" s="395"/>
      <c r="AN79" s="395"/>
      <c r="AO79" s="395"/>
      <c r="AP79" s="395"/>
      <c r="AQ79" s="395"/>
      <c r="AR79" s="395"/>
      <c r="AS79" s="395"/>
      <c r="AT79" s="395"/>
      <c r="AU79" s="395"/>
      <c r="AV79" s="395"/>
      <c r="AW79" s="537"/>
      <c r="AX79" s="395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114"/>
      <c r="BJ79" s="80"/>
      <c r="BK79" s="80"/>
      <c r="BL79" s="80"/>
      <c r="BM79" s="80"/>
      <c r="BN79" s="80"/>
      <c r="BO79" s="80"/>
      <c r="BP79" s="80"/>
      <c r="BQ79" s="80"/>
      <c r="BR79" s="248"/>
      <c r="BS79" s="80"/>
      <c r="BT79" s="80"/>
      <c r="BU79" s="80"/>
      <c r="BV79" s="80"/>
      <c r="BW79" s="80"/>
      <c r="BX79" s="80"/>
      <c r="BY79" s="80"/>
      <c r="BZ79" s="406"/>
      <c r="CA79" s="425"/>
      <c r="CB79" s="406"/>
      <c r="CC79" s="406"/>
      <c r="CD79" s="406"/>
      <c r="CE79" s="490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248"/>
    </row>
    <row r="80" spans="1:94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4">
        <v>64826800.859999999</v>
      </c>
      <c r="AL80" s="470">
        <v>72620526.790000007</v>
      </c>
      <c r="AM80" s="470">
        <v>62377467.100000001</v>
      </c>
      <c r="AN80" s="600">
        <v>42834338.149999999</v>
      </c>
      <c r="AO80" s="600">
        <v>27312441.310000006</v>
      </c>
      <c r="AP80" s="600">
        <v>13373604.570000002</v>
      </c>
      <c r="AQ80" s="600">
        <v>10656484.759999998</v>
      </c>
      <c r="AR80" s="600">
        <v>9803362.8300000001</v>
      </c>
      <c r="AS80" s="600">
        <v>10737675.960000001</v>
      </c>
      <c r="AT80" s="600">
        <v>18019671.050000001</v>
      </c>
      <c r="AU80" s="600">
        <v>31226681.079999998</v>
      </c>
      <c r="AV80" s="600">
        <v>54061575.400000006</v>
      </c>
      <c r="AW80" s="601">
        <v>76689790.579999998</v>
      </c>
      <c r="AX80" s="600">
        <v>64205000.760000005</v>
      </c>
      <c r="AY80" s="470"/>
      <c r="AZ80" s="470"/>
      <c r="BA80" s="470"/>
      <c r="BB80" s="470"/>
      <c r="BC80" s="470"/>
      <c r="BD80" s="470"/>
      <c r="BE80" s="470"/>
      <c r="BF80" s="470"/>
      <c r="BG80" s="470"/>
      <c r="BH80" s="470"/>
      <c r="BI80" s="110">
        <f t="shared" ref="BI80:BR84" si="235">O80-C80</f>
        <v>-12361340.380000003</v>
      </c>
      <c r="BJ80" s="55">
        <f t="shared" si="235"/>
        <v>513029.80000000075</v>
      </c>
      <c r="BK80" s="55">
        <f t="shared" si="235"/>
        <v>3536534.7399999984</v>
      </c>
      <c r="BL80" s="55">
        <f t="shared" si="235"/>
        <v>-352318.68999999948</v>
      </c>
      <c r="BM80" s="55">
        <f t="shared" si="235"/>
        <v>-94147.529999999329</v>
      </c>
      <c r="BN80" s="55">
        <f t="shared" si="235"/>
        <v>-103692.77000000048</v>
      </c>
      <c r="BO80" s="55">
        <f t="shared" si="235"/>
        <v>-161075.0700000003</v>
      </c>
      <c r="BP80" s="55">
        <f t="shared" si="235"/>
        <v>-577107.81000000052</v>
      </c>
      <c r="BQ80" s="55">
        <f t="shared" si="235"/>
        <v>-1626391.8300000019</v>
      </c>
      <c r="BR80" s="91">
        <f t="shared" si="235"/>
        <v>-6574378.6099999994</v>
      </c>
      <c r="BS80" s="55">
        <f t="shared" ref="BS80:CB84" si="236">Y80-M80</f>
        <v>7619574.299999997</v>
      </c>
      <c r="BT80" s="55">
        <f t="shared" si="236"/>
        <v>4167207.3599999994</v>
      </c>
      <c r="BU80" s="55">
        <f t="shared" si="236"/>
        <v>8872960.200000003</v>
      </c>
      <c r="BV80" s="55">
        <f t="shared" si="236"/>
        <v>-1193477.2099999972</v>
      </c>
      <c r="BW80" s="55">
        <f t="shared" si="236"/>
        <v>-5383291.0299999975</v>
      </c>
      <c r="BX80" s="55">
        <f t="shared" si="236"/>
        <v>487423.11999999918</v>
      </c>
      <c r="BY80" s="55">
        <f t="shared" si="236"/>
        <v>568074.81000000052</v>
      </c>
      <c r="BZ80" s="71">
        <f t="shared" si="236"/>
        <v>1087052.1899999995</v>
      </c>
      <c r="CA80" s="412">
        <f t="shared" si="236"/>
        <v>979381.46</v>
      </c>
      <c r="CB80" s="71">
        <f t="shared" si="236"/>
        <v>835040.56000000052</v>
      </c>
      <c r="CC80" s="71">
        <f t="shared" ref="CC80:CL84" si="237">AI80-W80</f>
        <v>4983155.8800000027</v>
      </c>
      <c r="CD80" s="71">
        <f t="shared" si="237"/>
        <v>14196226.130000003</v>
      </c>
      <c r="CE80" s="117">
        <f t="shared" si="237"/>
        <v>6955052.5</v>
      </c>
      <c r="CF80" s="71">
        <f t="shared" si="237"/>
        <v>17706465.31000001</v>
      </c>
      <c r="CG80" s="71">
        <f t="shared" si="237"/>
        <v>14345560.140000001</v>
      </c>
      <c r="CH80" s="71">
        <f t="shared" si="237"/>
        <v>10757007.979999997</v>
      </c>
      <c r="CI80" s="71">
        <f t="shared" si="237"/>
        <v>8044187.8000000045</v>
      </c>
      <c r="CJ80" s="71">
        <f t="shared" si="237"/>
        <v>1787166.4600000028</v>
      </c>
      <c r="CK80" s="71">
        <f t="shared" si="237"/>
        <v>1749985.4399999976</v>
      </c>
      <c r="CL80" s="71">
        <f t="shared" si="237"/>
        <v>1301147.7100000009</v>
      </c>
      <c r="CM80" s="71">
        <f t="shared" ref="CM80:CP84" si="238">AS80-AG80</f>
        <v>1765015.9600000009</v>
      </c>
      <c r="CN80" s="71">
        <f t="shared" si="238"/>
        <v>6534760.75</v>
      </c>
      <c r="CO80" s="71">
        <f t="shared" si="238"/>
        <v>3544139.4599999972</v>
      </c>
      <c r="CP80" s="91">
        <f t="shared" si="238"/>
        <v>1399074.1900000051</v>
      </c>
    </row>
    <row r="81" spans="1:94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4">
        <v>9248345.25</v>
      </c>
      <c r="AL81" s="470">
        <v>10727083.449999999</v>
      </c>
      <c r="AM81" s="470">
        <v>8897046.9700000007</v>
      </c>
      <c r="AN81" s="600">
        <v>6303809.9800000004</v>
      </c>
      <c r="AO81" s="600">
        <v>4343035.51</v>
      </c>
      <c r="AP81" s="600">
        <v>2091429.3</v>
      </c>
      <c r="AQ81" s="600">
        <v>1633037.1</v>
      </c>
      <c r="AR81" s="600">
        <v>1610034.29</v>
      </c>
      <c r="AS81" s="600">
        <v>1696202.9</v>
      </c>
      <c r="AT81" s="600">
        <v>3000609.8</v>
      </c>
      <c r="AU81" s="600">
        <v>5055365.17</v>
      </c>
      <c r="AV81" s="600">
        <v>9149123.6099999994</v>
      </c>
      <c r="AW81" s="601">
        <v>11381180.190000001</v>
      </c>
      <c r="AX81" s="600">
        <v>10601665.960000001</v>
      </c>
      <c r="AY81" s="470"/>
      <c r="AZ81" s="470"/>
      <c r="BA81" s="470"/>
      <c r="BB81" s="470"/>
      <c r="BC81" s="470"/>
      <c r="BD81" s="470"/>
      <c r="BE81" s="470"/>
      <c r="BF81" s="470"/>
      <c r="BG81" s="470"/>
      <c r="BH81" s="470"/>
      <c r="BI81" s="110">
        <f t="shared" si="235"/>
        <v>-1618921.79</v>
      </c>
      <c r="BJ81" s="55">
        <f t="shared" si="235"/>
        <v>-287400.95000000019</v>
      </c>
      <c r="BK81" s="55">
        <f t="shared" si="235"/>
        <v>21596.839999999851</v>
      </c>
      <c r="BL81" s="55">
        <f t="shared" si="235"/>
        <v>-335577.57000000007</v>
      </c>
      <c r="BM81" s="55">
        <f t="shared" si="235"/>
        <v>16111.110000000102</v>
      </c>
      <c r="BN81" s="55">
        <f t="shared" si="235"/>
        <v>-18682.900000000023</v>
      </c>
      <c r="BO81" s="55">
        <f t="shared" si="235"/>
        <v>41431.079999999958</v>
      </c>
      <c r="BP81" s="55">
        <f t="shared" si="235"/>
        <v>72706.139999999898</v>
      </c>
      <c r="BQ81" s="55">
        <f t="shared" si="235"/>
        <v>12479.080000000075</v>
      </c>
      <c r="BR81" s="91">
        <f t="shared" si="235"/>
        <v>-116794.91999999993</v>
      </c>
      <c r="BS81" s="55">
        <f t="shared" si="236"/>
        <v>1547101.1799999997</v>
      </c>
      <c r="BT81" s="55">
        <f t="shared" si="236"/>
        <v>1107828.46</v>
      </c>
      <c r="BU81" s="55">
        <f t="shared" si="236"/>
        <v>1595467.2400000002</v>
      </c>
      <c r="BV81" s="55">
        <f t="shared" si="236"/>
        <v>319831.81999999983</v>
      </c>
      <c r="BW81" s="55">
        <f t="shared" si="236"/>
        <v>-215433.31000000006</v>
      </c>
      <c r="BX81" s="55">
        <f t="shared" si="236"/>
        <v>319664.29000000004</v>
      </c>
      <c r="BY81" s="55">
        <f t="shared" si="236"/>
        <v>402698.27</v>
      </c>
      <c r="BZ81" s="71">
        <f t="shared" si="236"/>
        <v>245033.90999999992</v>
      </c>
      <c r="CA81" s="412">
        <f t="shared" si="236"/>
        <v>246971.87000000011</v>
      </c>
      <c r="CB81" s="71">
        <f t="shared" si="236"/>
        <v>225088.78000000003</v>
      </c>
      <c r="CC81" s="71">
        <f t="shared" si="237"/>
        <v>926988.52</v>
      </c>
      <c r="CD81" s="71">
        <f t="shared" si="237"/>
        <v>10510188.390000001</v>
      </c>
      <c r="CE81" s="117">
        <f t="shared" si="237"/>
        <v>1834056.6100000003</v>
      </c>
      <c r="CF81" s="71">
        <f t="shared" si="237"/>
        <v>3492607.6499999994</v>
      </c>
      <c r="CG81" s="71">
        <f t="shared" si="237"/>
        <v>2359806.1700000009</v>
      </c>
      <c r="CH81" s="71">
        <f t="shared" si="237"/>
        <v>2122590.7000000007</v>
      </c>
      <c r="CI81" s="71">
        <f t="shared" si="237"/>
        <v>1531499.7799999998</v>
      </c>
      <c r="CJ81" s="71">
        <f t="shared" si="237"/>
        <v>342499.97</v>
      </c>
      <c r="CK81" s="71">
        <f t="shared" si="237"/>
        <v>132659.54000000004</v>
      </c>
      <c r="CL81" s="71">
        <f t="shared" si="237"/>
        <v>414716.85000000009</v>
      </c>
      <c r="CM81" s="71">
        <f t="shared" si="238"/>
        <v>452858.5399999998</v>
      </c>
      <c r="CN81" s="71">
        <f t="shared" si="238"/>
        <v>1417351.7999999998</v>
      </c>
      <c r="CO81" s="71">
        <f t="shared" si="238"/>
        <v>1274622.7199999997</v>
      </c>
      <c r="CP81" s="91">
        <f t="shared" si="238"/>
        <v>-6308479.4800000004</v>
      </c>
    </row>
    <row r="82" spans="1:94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4">
        <v>9711741.9199999999</v>
      </c>
      <c r="AL82" s="470">
        <v>12361953.530000001</v>
      </c>
      <c r="AM82" s="470">
        <v>9524085.4499999993</v>
      </c>
      <c r="AN82" s="600">
        <v>5709237.96</v>
      </c>
      <c r="AO82" s="600">
        <v>4571369.0899999989</v>
      </c>
      <c r="AP82" s="600">
        <v>1735482.76</v>
      </c>
      <c r="AQ82" s="600">
        <v>1510245.8099999998</v>
      </c>
      <c r="AR82" s="600">
        <v>1470267.5999999999</v>
      </c>
      <c r="AS82" s="600">
        <v>1523495.07</v>
      </c>
      <c r="AT82" s="600">
        <v>2095102.83</v>
      </c>
      <c r="AU82" s="600">
        <v>3884932.53</v>
      </c>
      <c r="AV82" s="600">
        <v>8461128.7700000014</v>
      </c>
      <c r="AW82" s="601">
        <v>13328386.700000001</v>
      </c>
      <c r="AX82" s="600">
        <v>12388020.960000001</v>
      </c>
      <c r="AY82" s="470"/>
      <c r="AZ82" s="470"/>
      <c r="BA82" s="470"/>
      <c r="BB82" s="470"/>
      <c r="BC82" s="470"/>
      <c r="BD82" s="470"/>
      <c r="BE82" s="470"/>
      <c r="BF82" s="470"/>
      <c r="BG82" s="470"/>
      <c r="BH82" s="470"/>
      <c r="BI82" s="110">
        <f t="shared" si="235"/>
        <v>-2338352.4800000004</v>
      </c>
      <c r="BJ82" s="55">
        <f t="shared" si="235"/>
        <v>-478125.25</v>
      </c>
      <c r="BK82" s="55">
        <f t="shared" si="235"/>
        <v>208430.70000000019</v>
      </c>
      <c r="BL82" s="55">
        <f t="shared" si="235"/>
        <v>-162012.58999999985</v>
      </c>
      <c r="BM82" s="55">
        <f t="shared" si="235"/>
        <v>-93640.930000000051</v>
      </c>
      <c r="BN82" s="55">
        <f t="shared" si="235"/>
        <v>-73113.910000000033</v>
      </c>
      <c r="BO82" s="55">
        <f t="shared" si="235"/>
        <v>-76622.85999999987</v>
      </c>
      <c r="BP82" s="55">
        <f t="shared" si="235"/>
        <v>-146914.5299999998</v>
      </c>
      <c r="BQ82" s="55">
        <f t="shared" si="235"/>
        <v>-168038.33000000007</v>
      </c>
      <c r="BR82" s="91">
        <f t="shared" si="235"/>
        <v>-663049.64999999944</v>
      </c>
      <c r="BS82" s="55">
        <f t="shared" si="236"/>
        <v>812544.40000000037</v>
      </c>
      <c r="BT82" s="55">
        <f t="shared" si="236"/>
        <v>1451857.959999999</v>
      </c>
      <c r="BU82" s="55">
        <f t="shared" si="236"/>
        <v>1988500.2400000002</v>
      </c>
      <c r="BV82" s="55">
        <f t="shared" si="236"/>
        <v>40383.680000000168</v>
      </c>
      <c r="BW82" s="55">
        <f t="shared" si="236"/>
        <v>-332314.4700000002</v>
      </c>
      <c r="BX82" s="55">
        <f t="shared" si="236"/>
        <v>203428.45999999973</v>
      </c>
      <c r="BY82" s="55">
        <f t="shared" si="236"/>
        <v>174575.38000000012</v>
      </c>
      <c r="BZ82" s="71">
        <f t="shared" si="236"/>
        <v>183700.63</v>
      </c>
      <c r="CA82" s="412">
        <f t="shared" si="236"/>
        <v>178890.34999999986</v>
      </c>
      <c r="CB82" s="71">
        <f t="shared" si="236"/>
        <v>229727.79000000004</v>
      </c>
      <c r="CC82" s="71">
        <f t="shared" si="237"/>
        <v>617979.89000000013</v>
      </c>
      <c r="CD82" s="71">
        <f t="shared" si="237"/>
        <v>-190370.78000000026</v>
      </c>
      <c r="CE82" s="117">
        <f t="shared" si="237"/>
        <v>1743586.3999999994</v>
      </c>
      <c r="CF82" s="71">
        <f t="shared" si="237"/>
        <v>3658373.9000000022</v>
      </c>
      <c r="CG82" s="71">
        <f t="shared" si="237"/>
        <v>2158290.1999999993</v>
      </c>
      <c r="CH82" s="71">
        <f t="shared" si="237"/>
        <v>1549673.2799999998</v>
      </c>
      <c r="CI82" s="71">
        <f t="shared" si="237"/>
        <v>2172002.8399999989</v>
      </c>
      <c r="CJ82" s="71">
        <f t="shared" si="237"/>
        <v>393548.41000000015</v>
      </c>
      <c r="CK82" s="71">
        <f t="shared" si="237"/>
        <v>449463.70999999973</v>
      </c>
      <c r="CL82" s="71">
        <f t="shared" si="237"/>
        <v>445971.79999999981</v>
      </c>
      <c r="CM82" s="71">
        <f t="shared" si="238"/>
        <v>459358.93000000017</v>
      </c>
      <c r="CN82" s="71">
        <f t="shared" si="238"/>
        <v>740566.21</v>
      </c>
      <c r="CO82" s="71">
        <f t="shared" si="238"/>
        <v>584575.48</v>
      </c>
      <c r="CP82" s="91">
        <f t="shared" si="238"/>
        <v>3169753.2600000016</v>
      </c>
    </row>
    <row r="83" spans="1:94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4">
        <v>12568181.51</v>
      </c>
      <c r="AL83" s="470">
        <v>15064120.699999999</v>
      </c>
      <c r="AM83" s="470">
        <v>12658425.18</v>
      </c>
      <c r="AN83" s="600">
        <v>10708050.650000002</v>
      </c>
      <c r="AO83" s="600">
        <v>6948369.1999999993</v>
      </c>
      <c r="AP83" s="600">
        <v>2860089.39</v>
      </c>
      <c r="AQ83" s="600">
        <v>2290988.67</v>
      </c>
      <c r="AR83" s="600">
        <v>2094179</v>
      </c>
      <c r="AS83" s="600">
        <v>2359769.8200000003</v>
      </c>
      <c r="AT83" s="600">
        <v>3943907.95</v>
      </c>
      <c r="AU83" s="600">
        <v>6469393.4399999995</v>
      </c>
      <c r="AV83" s="600">
        <v>11626580.4</v>
      </c>
      <c r="AW83" s="601">
        <v>14592510.82</v>
      </c>
      <c r="AX83" s="600">
        <v>13609400.08</v>
      </c>
      <c r="AY83" s="470"/>
      <c r="AZ83" s="470"/>
      <c r="BA83" s="470"/>
      <c r="BB83" s="470"/>
      <c r="BC83" s="470"/>
      <c r="BD83" s="470"/>
      <c r="BE83" s="470"/>
      <c r="BF83" s="470"/>
      <c r="BG83" s="470"/>
      <c r="BH83" s="470"/>
      <c r="BI83" s="110">
        <f t="shared" si="235"/>
        <v>-2771957.6400000006</v>
      </c>
      <c r="BJ83" s="55">
        <f t="shared" si="235"/>
        <v>-888994</v>
      </c>
      <c r="BK83" s="55">
        <f t="shared" si="235"/>
        <v>-94694.5</v>
      </c>
      <c r="BL83" s="55">
        <f t="shared" si="235"/>
        <v>-496569.29999999981</v>
      </c>
      <c r="BM83" s="55">
        <f t="shared" si="235"/>
        <v>-252446.87000000011</v>
      </c>
      <c r="BN83" s="55">
        <f t="shared" si="235"/>
        <v>-181108.16999999993</v>
      </c>
      <c r="BO83" s="55">
        <f t="shared" si="235"/>
        <v>-221395.61999999988</v>
      </c>
      <c r="BP83" s="55">
        <f t="shared" si="235"/>
        <v>-258161.12000000034</v>
      </c>
      <c r="BQ83" s="55">
        <f t="shared" si="235"/>
        <v>-423395.20999999903</v>
      </c>
      <c r="BR83" s="91">
        <f t="shared" si="235"/>
        <v>-1327999.3900000006</v>
      </c>
      <c r="BS83" s="55">
        <f t="shared" si="236"/>
        <v>937586.44000000134</v>
      </c>
      <c r="BT83" s="55">
        <f t="shared" si="236"/>
        <v>509754.82000000216</v>
      </c>
      <c r="BU83" s="55">
        <f t="shared" si="236"/>
        <v>1672617.0999999996</v>
      </c>
      <c r="BV83" s="55">
        <f t="shared" si="236"/>
        <v>227085.8200000003</v>
      </c>
      <c r="BW83" s="55">
        <f t="shared" si="236"/>
        <v>-355374.35000000009</v>
      </c>
      <c r="BX83" s="55">
        <f t="shared" si="236"/>
        <v>361976.89000000013</v>
      </c>
      <c r="BY83" s="55">
        <f t="shared" si="236"/>
        <v>367794.99</v>
      </c>
      <c r="BZ83" s="71">
        <f t="shared" si="236"/>
        <v>367452.33000000007</v>
      </c>
      <c r="CA83" s="412">
        <f t="shared" si="236"/>
        <v>385685.64999999991</v>
      </c>
      <c r="CB83" s="71">
        <f t="shared" si="236"/>
        <v>509977.64000000036</v>
      </c>
      <c r="CC83" s="71">
        <f t="shared" si="237"/>
        <v>1151170.7999999998</v>
      </c>
      <c r="CD83" s="71">
        <f t="shared" si="237"/>
        <v>3270776.4600000009</v>
      </c>
      <c r="CE83" s="117">
        <f t="shared" si="237"/>
        <v>1432479.1099999994</v>
      </c>
      <c r="CF83" s="71">
        <f t="shared" si="237"/>
        <v>4265616.4999999981</v>
      </c>
      <c r="CG83" s="71">
        <f t="shared" si="237"/>
        <v>2954438.5700000003</v>
      </c>
      <c r="CH83" s="71">
        <f t="shared" si="237"/>
        <v>4446841.7100000018</v>
      </c>
      <c r="CI83" s="71">
        <f t="shared" si="237"/>
        <v>3087498.3899999992</v>
      </c>
      <c r="CJ83" s="71">
        <f t="shared" si="237"/>
        <v>607682.04</v>
      </c>
      <c r="CK83" s="71">
        <f t="shared" si="237"/>
        <v>438503.65999999992</v>
      </c>
      <c r="CL83" s="71">
        <f t="shared" si="237"/>
        <v>310843.12999999989</v>
      </c>
      <c r="CM83" s="71">
        <f t="shared" si="238"/>
        <v>486967.89000000036</v>
      </c>
      <c r="CN83" s="71">
        <f t="shared" si="238"/>
        <v>1460613.6099999999</v>
      </c>
      <c r="CO83" s="71">
        <f t="shared" si="238"/>
        <v>1100974.3699999992</v>
      </c>
      <c r="CP83" s="91">
        <f t="shared" si="238"/>
        <v>814610.1099999994</v>
      </c>
    </row>
    <row r="84" spans="1:94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5">
        <v>10384976.75</v>
      </c>
      <c r="AL84" s="471">
        <v>9917093.0500000007</v>
      </c>
      <c r="AM84" s="471">
        <v>11562520.029999999</v>
      </c>
      <c r="AN84" s="602">
        <v>6106803.79</v>
      </c>
      <c r="AO84" s="602">
        <v>5138935.08</v>
      </c>
      <c r="AP84" s="602">
        <v>4275734.49</v>
      </c>
      <c r="AQ84" s="602">
        <v>3314998.42</v>
      </c>
      <c r="AR84" s="602">
        <v>2697128.87</v>
      </c>
      <c r="AS84" s="602">
        <v>3159231.46</v>
      </c>
      <c r="AT84" s="602">
        <v>3942662.6799999997</v>
      </c>
      <c r="AU84" s="602">
        <v>5638307.9099999992</v>
      </c>
      <c r="AV84" s="602">
        <v>9928464.1999999993</v>
      </c>
      <c r="AW84" s="603">
        <v>11511238.689999999</v>
      </c>
      <c r="AX84" s="602">
        <v>11647104.5</v>
      </c>
      <c r="AY84" s="471"/>
      <c r="AZ84" s="471"/>
      <c r="BA84" s="471"/>
      <c r="BB84" s="471"/>
      <c r="BC84" s="471"/>
      <c r="BD84" s="471"/>
      <c r="BE84" s="471"/>
      <c r="BF84" s="471"/>
      <c r="BG84" s="471"/>
      <c r="BH84" s="471"/>
      <c r="BI84" s="111">
        <f t="shared" si="235"/>
        <v>-1255420.9000000004</v>
      </c>
      <c r="BJ84" s="56">
        <f t="shared" si="235"/>
        <v>236637.16999999993</v>
      </c>
      <c r="BK84" s="56">
        <f t="shared" si="235"/>
        <v>-432634.34999999963</v>
      </c>
      <c r="BL84" s="56">
        <f t="shared" si="235"/>
        <v>-316336.0700000003</v>
      </c>
      <c r="BM84" s="56">
        <f t="shared" si="235"/>
        <v>-117229.35000000009</v>
      </c>
      <c r="BN84" s="56">
        <f t="shared" si="235"/>
        <v>-264987.5299999998</v>
      </c>
      <c r="BO84" s="56">
        <f t="shared" si="235"/>
        <v>-114341.97999999952</v>
      </c>
      <c r="BP84" s="56">
        <f t="shared" si="235"/>
        <v>204076.40999999922</v>
      </c>
      <c r="BQ84" s="56">
        <f t="shared" si="235"/>
        <v>-566161.04</v>
      </c>
      <c r="BR84" s="92">
        <f t="shared" si="235"/>
        <v>-466069.36000000034</v>
      </c>
      <c r="BS84" s="56">
        <f t="shared" si="236"/>
        <v>346632.45999999903</v>
      </c>
      <c r="BT84" s="56">
        <f t="shared" si="236"/>
        <v>357094.48000000045</v>
      </c>
      <c r="BU84" s="56">
        <f t="shared" si="236"/>
        <v>936293.76000000071</v>
      </c>
      <c r="BV84" s="56">
        <f t="shared" si="236"/>
        <v>220399.00999999978</v>
      </c>
      <c r="BW84" s="56">
        <f t="shared" si="236"/>
        <v>109817.95999999903</v>
      </c>
      <c r="BX84" s="56">
        <f t="shared" si="236"/>
        <v>390061.81000000052</v>
      </c>
      <c r="BY84" s="56">
        <f t="shared" si="236"/>
        <v>430281.75000000047</v>
      </c>
      <c r="BZ84" s="310">
        <f t="shared" si="236"/>
        <v>550282.71</v>
      </c>
      <c r="CA84" s="424">
        <f t="shared" si="236"/>
        <v>1207370.7999999998</v>
      </c>
      <c r="CB84" s="310">
        <f t="shared" si="236"/>
        <v>372021</v>
      </c>
      <c r="CC84" s="310">
        <f t="shared" si="237"/>
        <v>172595.15000000037</v>
      </c>
      <c r="CD84" s="310">
        <f t="shared" si="237"/>
        <v>9641971.7800000012</v>
      </c>
      <c r="CE84" s="487">
        <f t="shared" si="237"/>
        <v>1523369.290000001</v>
      </c>
      <c r="CF84" s="310">
        <f t="shared" si="237"/>
        <v>929892.08000000007</v>
      </c>
      <c r="CG84" s="310">
        <f t="shared" si="237"/>
        <v>3372881.4899999993</v>
      </c>
      <c r="CH84" s="310">
        <f t="shared" si="237"/>
        <v>-932349.96999999974</v>
      </c>
      <c r="CI84" s="310">
        <f t="shared" si="237"/>
        <v>46092.88000000082</v>
      </c>
      <c r="CJ84" s="310">
        <f t="shared" si="237"/>
        <v>1194847.19</v>
      </c>
      <c r="CK84" s="310">
        <f t="shared" si="237"/>
        <v>627972.57999999961</v>
      </c>
      <c r="CL84" s="310">
        <f t="shared" si="237"/>
        <v>-57723.169999999925</v>
      </c>
      <c r="CM84" s="310">
        <f t="shared" si="238"/>
        <v>-396059.89000000013</v>
      </c>
      <c r="CN84" s="310">
        <f t="shared" si="238"/>
        <v>728423.79</v>
      </c>
      <c r="CO84" s="310">
        <f t="shared" si="238"/>
        <v>1293395.379999999</v>
      </c>
      <c r="CP84" s="92">
        <f t="shared" si="238"/>
        <v>-7403802.5100000016</v>
      </c>
    </row>
    <row r="85" spans="1:94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BQ85" si="239">SUM(E80:E84)</f>
        <v>36370230.269999996</v>
      </c>
      <c r="F85" s="232">
        <f t="shared" si="239"/>
        <v>19910856.09</v>
      </c>
      <c r="G85" s="232">
        <f t="shared" si="239"/>
        <v>14605098.199999999</v>
      </c>
      <c r="H85" s="232">
        <f t="shared" si="239"/>
        <v>13468079.780000001</v>
      </c>
      <c r="I85" s="232">
        <f t="shared" si="239"/>
        <v>14241938.1</v>
      </c>
      <c r="J85" s="232">
        <f t="shared" si="239"/>
        <v>18653783.289999999</v>
      </c>
      <c r="K85" s="232">
        <f t="shared" si="239"/>
        <v>39396589.810000002</v>
      </c>
      <c r="L85" s="232">
        <f t="shared" si="239"/>
        <v>73275216.75999999</v>
      </c>
      <c r="M85" s="232">
        <f t="shared" si="239"/>
        <v>81988063.599999994</v>
      </c>
      <c r="N85" s="232">
        <f t="shared" si="239"/>
        <v>83044078.999999985</v>
      </c>
      <c r="O85" s="232">
        <f t="shared" si="239"/>
        <v>64762729.619999997</v>
      </c>
      <c r="P85" s="232">
        <f t="shared" si="239"/>
        <v>54104253.709999993</v>
      </c>
      <c r="Q85" s="232">
        <f t="shared" si="239"/>
        <v>39609463.699999996</v>
      </c>
      <c r="R85" s="232">
        <f t="shared" si="239"/>
        <v>18248041.870000001</v>
      </c>
      <c r="S85" s="232">
        <f t="shared" si="239"/>
        <v>14063744.630000001</v>
      </c>
      <c r="T85" s="232">
        <f t="shared" si="239"/>
        <v>12826494.500000002</v>
      </c>
      <c r="U85" s="232">
        <f t="shared" si="239"/>
        <v>13709933.65</v>
      </c>
      <c r="V85" s="232">
        <f t="shared" si="239"/>
        <v>17948382.379999999</v>
      </c>
      <c r="W85" s="232">
        <f t="shared" si="239"/>
        <v>36625082.479999997</v>
      </c>
      <c r="X85" s="232">
        <f t="shared" ref="X85" si="240">SUM(X80:X84)</f>
        <v>64126924.829999998</v>
      </c>
      <c r="Y85" s="232">
        <f t="shared" ref="Y85:AE85" si="241">SUM(Y80:Y84)</f>
        <v>93251502.379999995</v>
      </c>
      <c r="Z85" s="232">
        <f t="shared" si="241"/>
        <v>90637822.079999998</v>
      </c>
      <c r="AA85" s="232">
        <f t="shared" si="241"/>
        <v>79828568.160000011</v>
      </c>
      <c r="AB85" s="232">
        <f t="shared" si="241"/>
        <v>53718476.829999998</v>
      </c>
      <c r="AC85" s="232">
        <f t="shared" si="241"/>
        <v>33432868.5</v>
      </c>
      <c r="AD85" s="232">
        <f t="shared" si="241"/>
        <v>20010596.440000001</v>
      </c>
      <c r="AE85" s="232">
        <f t="shared" si="241"/>
        <v>16007169.83</v>
      </c>
      <c r="AF85" s="232">
        <f t="shared" ref="AF85" si="242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4">
        <v>106740046.29000001</v>
      </c>
      <c r="AL85" s="470">
        <v>120690777.52000001</v>
      </c>
      <c r="AM85" s="470">
        <v>105019544.73000002</v>
      </c>
      <c r="AN85" s="600">
        <f>SUM(AN80:AN84)</f>
        <v>71662240.530000001</v>
      </c>
      <c r="AO85" s="600">
        <v>48314150.189999998</v>
      </c>
      <c r="AP85" s="600">
        <v>24336340.510000005</v>
      </c>
      <c r="AQ85" s="600">
        <v>19405754.759999998</v>
      </c>
      <c r="AR85" s="600">
        <v>17674972.59</v>
      </c>
      <c r="AS85" s="600">
        <v>19476375.210000001</v>
      </c>
      <c r="AT85" s="600">
        <v>31001954.309999999</v>
      </c>
      <c r="AU85" s="600">
        <v>52274680.129999995</v>
      </c>
      <c r="AV85" s="600">
        <v>93226872.38000001</v>
      </c>
      <c r="AW85" s="601">
        <v>127503106.97999999</v>
      </c>
      <c r="AX85" s="600">
        <v>112451192.26000001</v>
      </c>
      <c r="AY85" s="470"/>
      <c r="AZ85" s="470"/>
      <c r="BA85" s="470"/>
      <c r="BB85" s="470"/>
      <c r="BC85" s="470"/>
      <c r="BD85" s="470"/>
      <c r="BE85" s="470"/>
      <c r="BF85" s="470"/>
      <c r="BG85" s="470"/>
      <c r="BH85" s="470"/>
      <c r="BI85" s="115">
        <f t="shared" si="239"/>
        <v>-20345993.190000005</v>
      </c>
      <c r="BJ85" s="66">
        <f t="shared" si="239"/>
        <v>-904853.22999999952</v>
      </c>
      <c r="BK85" s="66">
        <f t="shared" si="239"/>
        <v>3239233.4299999988</v>
      </c>
      <c r="BL85" s="66">
        <f t="shared" si="239"/>
        <v>-1662814.2199999995</v>
      </c>
      <c r="BM85" s="66">
        <f t="shared" si="239"/>
        <v>-541353.56999999948</v>
      </c>
      <c r="BN85" s="66">
        <f t="shared" si="239"/>
        <v>-641585.28000000026</v>
      </c>
      <c r="BO85" s="66">
        <f t="shared" si="239"/>
        <v>-532004.4499999996</v>
      </c>
      <c r="BP85" s="66">
        <f t="shared" si="239"/>
        <v>-705400.91000000155</v>
      </c>
      <c r="BQ85" s="66">
        <f t="shared" si="239"/>
        <v>-2771507.330000001</v>
      </c>
      <c r="BR85" s="249">
        <f t="shared" ref="BR85:BS85" si="243">SUM(BR80:BR84)</f>
        <v>-9148291.9299999997</v>
      </c>
      <c r="BS85" s="66">
        <f t="shared" si="243"/>
        <v>11263438.779999997</v>
      </c>
      <c r="BT85" s="66">
        <f t="shared" ref="BT85:BU85" si="244">SUM(BT80:BT84)</f>
        <v>7593743.080000001</v>
      </c>
      <c r="BU85" s="66">
        <f t="shared" si="244"/>
        <v>15065838.540000003</v>
      </c>
      <c r="BV85" s="66">
        <f t="shared" ref="BV85:BW85" si="245">SUM(BV80:BV84)</f>
        <v>-385776.87999999709</v>
      </c>
      <c r="BW85" s="66">
        <f t="shared" si="245"/>
        <v>-6176595.1999999993</v>
      </c>
      <c r="BX85" s="66">
        <f t="shared" ref="BX85:BY85" si="246">SUM(BX80:BX84)</f>
        <v>1762554.5699999996</v>
      </c>
      <c r="BY85" s="66">
        <f t="shared" si="246"/>
        <v>1943425.2000000011</v>
      </c>
      <c r="BZ85" s="407">
        <f t="shared" ref="BZ85:CA85" si="247">SUM(BZ80:BZ84)</f>
        <v>2433521.7699999996</v>
      </c>
      <c r="CA85" s="426">
        <f t="shared" si="247"/>
        <v>2998300.13</v>
      </c>
      <c r="CB85" s="407">
        <f t="shared" ref="CB85:CC85" si="248">SUM(CB80:CB84)</f>
        <v>2171855.7700000009</v>
      </c>
      <c r="CC85" s="407">
        <f t="shared" si="248"/>
        <v>7851890.240000003</v>
      </c>
      <c r="CD85" s="407">
        <f t="shared" ref="CD85:CE85" si="249">SUM(CD80:CD84)</f>
        <v>37428791.980000004</v>
      </c>
      <c r="CE85" s="491">
        <f t="shared" si="249"/>
        <v>13488543.909999998</v>
      </c>
      <c r="CF85" s="407">
        <f t="shared" ref="CF85:CG85" si="250">SUM(CF80:CF84)</f>
        <v>30052955.440000005</v>
      </c>
      <c r="CG85" s="407">
        <f t="shared" si="250"/>
        <v>25190976.57</v>
      </c>
      <c r="CH85" s="407">
        <f t="shared" ref="CH85:CI85" si="251">SUM(CH80:CH84)</f>
        <v>17943763.699999999</v>
      </c>
      <c r="CI85" s="407">
        <f t="shared" si="251"/>
        <v>14881281.690000001</v>
      </c>
      <c r="CJ85" s="407">
        <f t="shared" ref="CJ85:CK85" si="252">SUM(CJ80:CJ84)</f>
        <v>4325744.0700000022</v>
      </c>
      <c r="CK85" s="407">
        <f t="shared" si="252"/>
        <v>3398584.9299999974</v>
      </c>
      <c r="CL85" s="407">
        <f t="shared" ref="CL85:CM85" si="253">SUM(CL80:CL84)</f>
        <v>2414956.3200000008</v>
      </c>
      <c r="CM85" s="407">
        <f t="shared" si="253"/>
        <v>2768141.4300000011</v>
      </c>
      <c r="CN85" s="407">
        <f t="shared" ref="CN85:CO85" si="254">SUM(CN80:CN84)</f>
        <v>10881716.16</v>
      </c>
      <c r="CO85" s="407">
        <f t="shared" si="254"/>
        <v>7797707.4099999946</v>
      </c>
      <c r="CP85" s="249">
        <f t="shared" ref="CP85" si="255">SUM(CP80:CP84)</f>
        <v>-8328844.429999996</v>
      </c>
    </row>
    <row r="86" spans="1:94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318"/>
      <c r="AO86" s="318"/>
      <c r="AP86" s="318"/>
      <c r="AQ86" s="318"/>
      <c r="AR86" s="318"/>
      <c r="AS86" s="318"/>
      <c r="AT86" s="318"/>
      <c r="AU86" s="318"/>
      <c r="AV86" s="318"/>
      <c r="AW86" s="133"/>
      <c r="AX86" s="318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131"/>
      <c r="BJ86" s="130"/>
      <c r="BK86" s="20"/>
      <c r="BL86" s="20"/>
      <c r="BM86" s="20"/>
      <c r="BN86" s="20"/>
      <c r="BO86" s="20"/>
      <c r="BP86" s="20"/>
      <c r="BQ86" s="20"/>
      <c r="BR86" s="250"/>
      <c r="BS86" s="130"/>
      <c r="BT86" s="130"/>
      <c r="BU86" s="20"/>
      <c r="BV86" s="20"/>
      <c r="BW86" s="20"/>
      <c r="BX86" s="20"/>
      <c r="BY86" s="20"/>
      <c r="BZ86" s="408"/>
      <c r="CA86" s="397"/>
      <c r="CB86" s="408"/>
      <c r="CC86" s="408"/>
      <c r="CD86" s="408"/>
      <c r="CE86" s="133"/>
      <c r="CF86" s="130"/>
      <c r="CG86" s="130"/>
      <c r="CH86" s="130"/>
      <c r="CI86" s="130"/>
      <c r="CJ86" s="130"/>
      <c r="CK86" s="130"/>
      <c r="CL86" s="408"/>
      <c r="CM86" s="408"/>
      <c r="CN86" s="408"/>
      <c r="CO86" s="408"/>
      <c r="CP86" s="250"/>
    </row>
    <row r="87" spans="1:94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318" t="s">
        <v>30</v>
      </c>
      <c r="AO87" s="318" t="s">
        <v>30</v>
      </c>
      <c r="AP87" s="318" t="s">
        <v>30</v>
      </c>
      <c r="AQ87" s="318" t="s">
        <v>30</v>
      </c>
      <c r="AR87" s="318" t="s">
        <v>30</v>
      </c>
      <c r="AS87" s="318" t="s">
        <v>30</v>
      </c>
      <c r="AT87" s="318" t="s">
        <v>30</v>
      </c>
      <c r="AU87" s="318" t="s">
        <v>30</v>
      </c>
      <c r="AV87" s="318" t="s">
        <v>30</v>
      </c>
      <c r="AW87" s="133" t="s">
        <v>30</v>
      </c>
      <c r="AX87" s="318" t="s">
        <v>30</v>
      </c>
      <c r="AY87" s="269"/>
      <c r="AZ87" s="269"/>
      <c r="BA87" s="269"/>
      <c r="BB87" s="269"/>
      <c r="BC87" s="269"/>
      <c r="BD87" s="269"/>
      <c r="BE87" s="269"/>
      <c r="BF87" s="269"/>
      <c r="BG87" s="269"/>
      <c r="BH87" s="269"/>
      <c r="BI87" s="133" t="s">
        <v>30</v>
      </c>
      <c r="BJ87" s="130" t="s">
        <v>30</v>
      </c>
      <c r="BK87" s="26" t="s">
        <v>30</v>
      </c>
      <c r="BL87" s="26" t="s">
        <v>30</v>
      </c>
      <c r="BM87" s="26" t="s">
        <v>30</v>
      </c>
      <c r="BN87" s="26" t="s">
        <v>30</v>
      </c>
      <c r="BO87" s="26" t="s">
        <v>30</v>
      </c>
      <c r="BP87" s="26" t="s">
        <v>30</v>
      </c>
      <c r="BQ87" s="26" t="s">
        <v>30</v>
      </c>
      <c r="BR87" s="93" t="s">
        <v>30</v>
      </c>
      <c r="BS87" s="130" t="s">
        <v>30</v>
      </c>
      <c r="BT87" s="130" t="s">
        <v>30</v>
      </c>
      <c r="BU87" s="26" t="s">
        <v>30</v>
      </c>
      <c r="BV87" s="26" t="s">
        <v>30</v>
      </c>
      <c r="BW87" s="26" t="s">
        <v>30</v>
      </c>
      <c r="BX87" s="26" t="s">
        <v>30</v>
      </c>
      <c r="BY87" s="26" t="s">
        <v>30</v>
      </c>
      <c r="BZ87" s="409" t="s">
        <v>30</v>
      </c>
      <c r="CA87" s="427" t="s">
        <v>30</v>
      </c>
      <c r="CB87" s="409" t="s">
        <v>30</v>
      </c>
      <c r="CC87" s="409" t="s">
        <v>30</v>
      </c>
      <c r="CD87" s="409" t="s">
        <v>30</v>
      </c>
      <c r="CE87" s="492" t="s">
        <v>30</v>
      </c>
      <c r="CF87" s="409" t="s">
        <v>30</v>
      </c>
      <c r="CG87" s="409" t="s">
        <v>30</v>
      </c>
      <c r="CH87" s="409" t="s">
        <v>30</v>
      </c>
      <c r="CI87" s="409" t="s">
        <v>30</v>
      </c>
      <c r="CJ87" s="409" t="s">
        <v>30</v>
      </c>
      <c r="CK87" s="409" t="s">
        <v>30</v>
      </c>
      <c r="CL87" s="409" t="s">
        <v>30</v>
      </c>
      <c r="CM87" s="409" t="s">
        <v>30</v>
      </c>
      <c r="CN87" s="409" t="s">
        <v>30</v>
      </c>
      <c r="CO87" s="409" t="s">
        <v>30</v>
      </c>
      <c r="CP87" s="93" t="s">
        <v>30</v>
      </c>
    </row>
    <row r="88" spans="1:94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318" t="s">
        <v>30</v>
      </c>
      <c r="AO88" s="318" t="s">
        <v>30</v>
      </c>
      <c r="AP88" s="318" t="s">
        <v>30</v>
      </c>
      <c r="AQ88" s="318" t="s">
        <v>30</v>
      </c>
      <c r="AR88" s="318" t="s">
        <v>30</v>
      </c>
      <c r="AS88" s="318" t="s">
        <v>30</v>
      </c>
      <c r="AT88" s="318" t="s">
        <v>30</v>
      </c>
      <c r="AU88" s="318" t="s">
        <v>30</v>
      </c>
      <c r="AV88" s="318" t="s">
        <v>30</v>
      </c>
      <c r="AW88" s="133" t="s">
        <v>30</v>
      </c>
      <c r="AX88" s="318" t="s">
        <v>30</v>
      </c>
      <c r="AY88" s="269"/>
      <c r="AZ88" s="269"/>
      <c r="BA88" s="269"/>
      <c r="BB88" s="269"/>
      <c r="BC88" s="269"/>
      <c r="BD88" s="269"/>
      <c r="BE88" s="269"/>
      <c r="BF88" s="269"/>
      <c r="BG88" s="269"/>
      <c r="BH88" s="269"/>
      <c r="BI88" s="133" t="s">
        <v>30</v>
      </c>
      <c r="BJ88" s="130" t="s">
        <v>30</v>
      </c>
      <c r="BK88" s="26" t="s">
        <v>30</v>
      </c>
      <c r="BL88" s="26" t="s">
        <v>30</v>
      </c>
      <c r="BM88" s="26" t="s">
        <v>30</v>
      </c>
      <c r="BN88" s="26" t="s">
        <v>30</v>
      </c>
      <c r="BO88" s="26" t="s">
        <v>30</v>
      </c>
      <c r="BP88" s="26" t="s">
        <v>30</v>
      </c>
      <c r="BQ88" s="26" t="s">
        <v>30</v>
      </c>
      <c r="BR88" s="93" t="s">
        <v>30</v>
      </c>
      <c r="BS88" s="130" t="s">
        <v>30</v>
      </c>
      <c r="BT88" s="130" t="s">
        <v>30</v>
      </c>
      <c r="BU88" s="26" t="s">
        <v>30</v>
      </c>
      <c r="BV88" s="26" t="s">
        <v>30</v>
      </c>
      <c r="BW88" s="26" t="s">
        <v>30</v>
      </c>
      <c r="BX88" s="26" t="s">
        <v>30</v>
      </c>
      <c r="BY88" s="26" t="s">
        <v>30</v>
      </c>
      <c r="BZ88" s="409" t="s">
        <v>30</v>
      </c>
      <c r="CA88" s="427" t="s">
        <v>30</v>
      </c>
      <c r="CB88" s="409" t="s">
        <v>30</v>
      </c>
      <c r="CC88" s="409" t="s">
        <v>30</v>
      </c>
      <c r="CD88" s="409" t="s">
        <v>30</v>
      </c>
      <c r="CE88" s="492" t="s">
        <v>30</v>
      </c>
      <c r="CF88" s="409" t="s">
        <v>30</v>
      </c>
      <c r="CG88" s="409" t="s">
        <v>30</v>
      </c>
      <c r="CH88" s="409" t="s">
        <v>30</v>
      </c>
      <c r="CI88" s="409" t="s">
        <v>30</v>
      </c>
      <c r="CJ88" s="409" t="s">
        <v>30</v>
      </c>
      <c r="CK88" s="409" t="s">
        <v>30</v>
      </c>
      <c r="CL88" s="409" t="s">
        <v>30</v>
      </c>
      <c r="CM88" s="409" t="s">
        <v>30</v>
      </c>
      <c r="CN88" s="409" t="s">
        <v>30</v>
      </c>
      <c r="CO88" s="409" t="s">
        <v>30</v>
      </c>
      <c r="CP88" s="93" t="s">
        <v>30</v>
      </c>
    </row>
    <row r="89" spans="1:94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318" t="s">
        <v>30</v>
      </c>
      <c r="AO89" s="318" t="s">
        <v>30</v>
      </c>
      <c r="AP89" s="318" t="s">
        <v>30</v>
      </c>
      <c r="AQ89" s="318" t="s">
        <v>30</v>
      </c>
      <c r="AR89" s="318" t="s">
        <v>30</v>
      </c>
      <c r="AS89" s="318" t="s">
        <v>30</v>
      </c>
      <c r="AT89" s="318" t="s">
        <v>30</v>
      </c>
      <c r="AU89" s="318" t="s">
        <v>30</v>
      </c>
      <c r="AV89" s="318" t="s">
        <v>30</v>
      </c>
      <c r="AW89" s="133" t="s">
        <v>30</v>
      </c>
      <c r="AX89" s="318" t="s">
        <v>30</v>
      </c>
      <c r="AY89" s="269"/>
      <c r="AZ89" s="269"/>
      <c r="BA89" s="269"/>
      <c r="BB89" s="269"/>
      <c r="BC89" s="269"/>
      <c r="BD89" s="269"/>
      <c r="BE89" s="269"/>
      <c r="BF89" s="269"/>
      <c r="BG89" s="269"/>
      <c r="BH89" s="269"/>
      <c r="BI89" s="133" t="s">
        <v>30</v>
      </c>
      <c r="BJ89" s="130" t="s">
        <v>30</v>
      </c>
      <c r="BK89" s="26" t="s">
        <v>30</v>
      </c>
      <c r="BL89" s="26" t="s">
        <v>30</v>
      </c>
      <c r="BM89" s="26" t="s">
        <v>30</v>
      </c>
      <c r="BN89" s="26" t="s">
        <v>30</v>
      </c>
      <c r="BO89" s="26" t="s">
        <v>30</v>
      </c>
      <c r="BP89" s="26" t="s">
        <v>30</v>
      </c>
      <c r="BQ89" s="26" t="s">
        <v>30</v>
      </c>
      <c r="BR89" s="93" t="s">
        <v>30</v>
      </c>
      <c r="BS89" s="130" t="s">
        <v>30</v>
      </c>
      <c r="BT89" s="130" t="s">
        <v>30</v>
      </c>
      <c r="BU89" s="26" t="s">
        <v>30</v>
      </c>
      <c r="BV89" s="26" t="s">
        <v>30</v>
      </c>
      <c r="BW89" s="26" t="s">
        <v>30</v>
      </c>
      <c r="BX89" s="26" t="s">
        <v>30</v>
      </c>
      <c r="BY89" s="26" t="s">
        <v>30</v>
      </c>
      <c r="BZ89" s="409" t="s">
        <v>30</v>
      </c>
      <c r="CA89" s="427" t="s">
        <v>30</v>
      </c>
      <c r="CB89" s="409" t="s">
        <v>30</v>
      </c>
      <c r="CC89" s="409" t="s">
        <v>30</v>
      </c>
      <c r="CD89" s="409" t="s">
        <v>30</v>
      </c>
      <c r="CE89" s="492" t="s">
        <v>30</v>
      </c>
      <c r="CF89" s="409" t="s">
        <v>30</v>
      </c>
      <c r="CG89" s="409" t="s">
        <v>30</v>
      </c>
      <c r="CH89" s="409" t="s">
        <v>30</v>
      </c>
      <c r="CI89" s="409" t="s">
        <v>30</v>
      </c>
      <c r="CJ89" s="409" t="s">
        <v>30</v>
      </c>
      <c r="CK89" s="409" t="s">
        <v>30</v>
      </c>
      <c r="CL89" s="409" t="s">
        <v>30</v>
      </c>
      <c r="CM89" s="409" t="s">
        <v>30</v>
      </c>
      <c r="CN89" s="409" t="s">
        <v>30</v>
      </c>
      <c r="CO89" s="409" t="s">
        <v>30</v>
      </c>
      <c r="CP89" s="93" t="s">
        <v>30</v>
      </c>
    </row>
    <row r="90" spans="1:94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318" t="s">
        <v>30</v>
      </c>
      <c r="AO90" s="318" t="s">
        <v>30</v>
      </c>
      <c r="AP90" s="318" t="s">
        <v>30</v>
      </c>
      <c r="AQ90" s="318" t="s">
        <v>30</v>
      </c>
      <c r="AR90" s="318" t="s">
        <v>30</v>
      </c>
      <c r="AS90" s="318" t="s">
        <v>30</v>
      </c>
      <c r="AT90" s="318" t="s">
        <v>30</v>
      </c>
      <c r="AU90" s="318" t="s">
        <v>30</v>
      </c>
      <c r="AV90" s="318" t="s">
        <v>30</v>
      </c>
      <c r="AW90" s="133" t="s">
        <v>30</v>
      </c>
      <c r="AX90" s="318" t="s">
        <v>30</v>
      </c>
      <c r="AY90" s="269"/>
      <c r="AZ90" s="269"/>
      <c r="BA90" s="269"/>
      <c r="BB90" s="269"/>
      <c r="BC90" s="269"/>
      <c r="BD90" s="269"/>
      <c r="BE90" s="269"/>
      <c r="BF90" s="269"/>
      <c r="BG90" s="269"/>
      <c r="BH90" s="269"/>
      <c r="BI90" s="133" t="s">
        <v>30</v>
      </c>
      <c r="BJ90" s="130" t="s">
        <v>30</v>
      </c>
      <c r="BK90" s="26" t="s">
        <v>30</v>
      </c>
      <c r="BL90" s="26" t="s">
        <v>30</v>
      </c>
      <c r="BM90" s="26" t="s">
        <v>30</v>
      </c>
      <c r="BN90" s="26" t="s">
        <v>30</v>
      </c>
      <c r="BO90" s="26" t="s">
        <v>30</v>
      </c>
      <c r="BP90" s="26" t="s">
        <v>30</v>
      </c>
      <c r="BQ90" s="26" t="s">
        <v>30</v>
      </c>
      <c r="BR90" s="93" t="s">
        <v>30</v>
      </c>
      <c r="BS90" s="130" t="s">
        <v>30</v>
      </c>
      <c r="BT90" s="130" t="s">
        <v>30</v>
      </c>
      <c r="BU90" s="26" t="s">
        <v>30</v>
      </c>
      <c r="BV90" s="26" t="s">
        <v>30</v>
      </c>
      <c r="BW90" s="26" t="s">
        <v>30</v>
      </c>
      <c r="BX90" s="26" t="s">
        <v>30</v>
      </c>
      <c r="BY90" s="26" t="s">
        <v>30</v>
      </c>
      <c r="BZ90" s="409" t="s">
        <v>30</v>
      </c>
      <c r="CA90" s="427" t="s">
        <v>30</v>
      </c>
      <c r="CB90" s="409" t="s">
        <v>30</v>
      </c>
      <c r="CC90" s="409" t="s">
        <v>30</v>
      </c>
      <c r="CD90" s="409" t="s">
        <v>30</v>
      </c>
      <c r="CE90" s="492" t="s">
        <v>30</v>
      </c>
      <c r="CF90" s="409" t="s">
        <v>30</v>
      </c>
      <c r="CG90" s="409" t="s">
        <v>30</v>
      </c>
      <c r="CH90" s="409" t="s">
        <v>30</v>
      </c>
      <c r="CI90" s="409" t="s">
        <v>30</v>
      </c>
      <c r="CJ90" s="409" t="s">
        <v>30</v>
      </c>
      <c r="CK90" s="409" t="s">
        <v>30</v>
      </c>
      <c r="CL90" s="409" t="s">
        <v>30</v>
      </c>
      <c r="CM90" s="409" t="s">
        <v>30</v>
      </c>
      <c r="CN90" s="409" t="s">
        <v>30</v>
      </c>
      <c r="CO90" s="409" t="s">
        <v>30</v>
      </c>
      <c r="CP90" s="93" t="s">
        <v>30</v>
      </c>
    </row>
    <row r="91" spans="1:94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318" t="s">
        <v>30</v>
      </c>
      <c r="AO91" s="318" t="s">
        <v>30</v>
      </c>
      <c r="AP91" s="318" t="s">
        <v>30</v>
      </c>
      <c r="AQ91" s="318" t="s">
        <v>30</v>
      </c>
      <c r="AR91" s="318" t="s">
        <v>30</v>
      </c>
      <c r="AS91" s="318" t="s">
        <v>30</v>
      </c>
      <c r="AT91" s="318" t="s">
        <v>30</v>
      </c>
      <c r="AU91" s="318" t="s">
        <v>30</v>
      </c>
      <c r="AV91" s="318" t="s">
        <v>30</v>
      </c>
      <c r="AW91" s="133" t="s">
        <v>30</v>
      </c>
      <c r="AX91" s="318" t="s">
        <v>30</v>
      </c>
      <c r="AY91" s="269"/>
      <c r="AZ91" s="269"/>
      <c r="BA91" s="269"/>
      <c r="BB91" s="269"/>
      <c r="BC91" s="269"/>
      <c r="BD91" s="269"/>
      <c r="BE91" s="269"/>
      <c r="BF91" s="269"/>
      <c r="BG91" s="269"/>
      <c r="BH91" s="269"/>
      <c r="BI91" s="133" t="s">
        <v>30</v>
      </c>
      <c r="BJ91" s="130" t="s">
        <v>30</v>
      </c>
      <c r="BK91" s="26" t="s">
        <v>30</v>
      </c>
      <c r="BL91" s="26" t="s">
        <v>30</v>
      </c>
      <c r="BM91" s="26" t="s">
        <v>30</v>
      </c>
      <c r="BN91" s="26" t="s">
        <v>30</v>
      </c>
      <c r="BO91" s="26" t="s">
        <v>30</v>
      </c>
      <c r="BP91" s="26" t="s">
        <v>30</v>
      </c>
      <c r="BQ91" s="26" t="s">
        <v>30</v>
      </c>
      <c r="BR91" s="93" t="s">
        <v>30</v>
      </c>
      <c r="BS91" s="130" t="s">
        <v>30</v>
      </c>
      <c r="BT91" s="130" t="s">
        <v>30</v>
      </c>
      <c r="BU91" s="26" t="s">
        <v>30</v>
      </c>
      <c r="BV91" s="26" t="s">
        <v>30</v>
      </c>
      <c r="BW91" s="26" t="s">
        <v>30</v>
      </c>
      <c r="BX91" s="26" t="s">
        <v>30</v>
      </c>
      <c r="BY91" s="26" t="s">
        <v>30</v>
      </c>
      <c r="BZ91" s="409" t="s">
        <v>30</v>
      </c>
      <c r="CA91" s="427" t="s">
        <v>30</v>
      </c>
      <c r="CB91" s="409" t="s">
        <v>30</v>
      </c>
      <c r="CC91" s="409" t="s">
        <v>30</v>
      </c>
      <c r="CD91" s="409" t="s">
        <v>30</v>
      </c>
      <c r="CE91" s="492" t="s">
        <v>30</v>
      </c>
      <c r="CF91" s="409" t="s">
        <v>30</v>
      </c>
      <c r="CG91" s="409" t="s">
        <v>30</v>
      </c>
      <c r="CH91" s="409" t="s">
        <v>30</v>
      </c>
      <c r="CI91" s="409" t="s">
        <v>30</v>
      </c>
      <c r="CJ91" s="409" t="s">
        <v>30</v>
      </c>
      <c r="CK91" s="409" t="s">
        <v>30</v>
      </c>
      <c r="CL91" s="409" t="s">
        <v>30</v>
      </c>
      <c r="CM91" s="409" t="s">
        <v>30</v>
      </c>
      <c r="CN91" s="409" t="s">
        <v>30</v>
      </c>
      <c r="CO91" s="409" t="s">
        <v>30</v>
      </c>
      <c r="CP91" s="93" t="s">
        <v>30</v>
      </c>
    </row>
    <row r="92" spans="1:94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318" t="s">
        <v>30</v>
      </c>
      <c r="AO92" s="318" t="s">
        <v>30</v>
      </c>
      <c r="AP92" s="318" t="s">
        <v>30</v>
      </c>
      <c r="AQ92" s="318" t="s">
        <v>30</v>
      </c>
      <c r="AR92" s="318" t="s">
        <v>30</v>
      </c>
      <c r="AS92" s="318" t="s">
        <v>30</v>
      </c>
      <c r="AT92" s="318" t="s">
        <v>30</v>
      </c>
      <c r="AU92" s="318" t="s">
        <v>30</v>
      </c>
      <c r="AV92" s="318" t="s">
        <v>30</v>
      </c>
      <c r="AW92" s="133" t="s">
        <v>30</v>
      </c>
      <c r="AX92" s="318" t="s">
        <v>30</v>
      </c>
      <c r="AY92" s="269"/>
      <c r="AZ92" s="269"/>
      <c r="BA92" s="269"/>
      <c r="BB92" s="269"/>
      <c r="BC92" s="269"/>
      <c r="BD92" s="269"/>
      <c r="BE92" s="269"/>
      <c r="BF92" s="269"/>
      <c r="BG92" s="269"/>
      <c r="BH92" s="269"/>
      <c r="BI92" s="133" t="s">
        <v>30</v>
      </c>
      <c r="BJ92" s="130" t="s">
        <v>30</v>
      </c>
      <c r="BK92" s="26" t="s">
        <v>30</v>
      </c>
      <c r="BL92" s="26" t="s">
        <v>30</v>
      </c>
      <c r="BM92" s="26" t="s">
        <v>30</v>
      </c>
      <c r="BN92" s="26" t="s">
        <v>30</v>
      </c>
      <c r="BO92" s="26" t="s">
        <v>30</v>
      </c>
      <c r="BP92" s="26" t="s">
        <v>30</v>
      </c>
      <c r="BQ92" s="26" t="s">
        <v>30</v>
      </c>
      <c r="BR92" s="93" t="s">
        <v>30</v>
      </c>
      <c r="BS92" s="130" t="s">
        <v>30</v>
      </c>
      <c r="BT92" s="130" t="s">
        <v>30</v>
      </c>
      <c r="BU92" s="26" t="s">
        <v>30</v>
      </c>
      <c r="BV92" s="26" t="s">
        <v>30</v>
      </c>
      <c r="BW92" s="26" t="s">
        <v>30</v>
      </c>
      <c r="BX92" s="26" t="s">
        <v>30</v>
      </c>
      <c r="BY92" s="26" t="s">
        <v>30</v>
      </c>
      <c r="BZ92" s="409" t="s">
        <v>30</v>
      </c>
      <c r="CA92" s="427" t="s">
        <v>30</v>
      </c>
      <c r="CB92" s="409" t="s">
        <v>30</v>
      </c>
      <c r="CC92" s="409" t="s">
        <v>30</v>
      </c>
      <c r="CD92" s="409" t="s">
        <v>30</v>
      </c>
      <c r="CE92" s="492" t="s">
        <v>30</v>
      </c>
      <c r="CF92" s="409" t="s">
        <v>30</v>
      </c>
      <c r="CG92" s="409" t="s">
        <v>30</v>
      </c>
      <c r="CH92" s="409" t="s">
        <v>30</v>
      </c>
      <c r="CI92" s="409" t="s">
        <v>30</v>
      </c>
      <c r="CJ92" s="409" t="s">
        <v>30</v>
      </c>
      <c r="CK92" s="409" t="s">
        <v>30</v>
      </c>
      <c r="CL92" s="409" t="s">
        <v>30</v>
      </c>
      <c r="CM92" s="409" t="s">
        <v>30</v>
      </c>
      <c r="CN92" s="409" t="s">
        <v>30</v>
      </c>
      <c r="CO92" s="409" t="s">
        <v>30</v>
      </c>
      <c r="CP92" s="93" t="s">
        <v>30</v>
      </c>
    </row>
    <row r="93" spans="1:94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318"/>
      <c r="AO93" s="318"/>
      <c r="AP93" s="318"/>
      <c r="AQ93" s="318"/>
      <c r="AR93" s="318"/>
      <c r="AS93" s="318"/>
      <c r="AT93" s="318"/>
      <c r="AU93" s="318"/>
      <c r="AV93" s="318"/>
      <c r="AW93" s="133"/>
      <c r="AX93" s="318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136"/>
      <c r="BJ93" s="137"/>
      <c r="BK93" s="21"/>
      <c r="BL93" s="21"/>
      <c r="BM93" s="21"/>
      <c r="BN93" s="21"/>
      <c r="BO93" s="21"/>
      <c r="BP93" s="21"/>
      <c r="BQ93" s="21"/>
      <c r="BR93" s="95"/>
      <c r="BS93" s="137"/>
      <c r="BT93" s="137"/>
      <c r="BU93" s="21"/>
      <c r="BV93" s="21"/>
      <c r="BW93" s="21"/>
      <c r="BX93" s="21"/>
      <c r="BY93" s="21"/>
      <c r="BZ93" s="410"/>
      <c r="CA93" s="410"/>
      <c r="CB93" s="435"/>
      <c r="CC93" s="435"/>
      <c r="CD93" s="435"/>
      <c r="CE93" s="506"/>
      <c r="CF93" s="508"/>
      <c r="CG93" s="508"/>
      <c r="CH93" s="508"/>
      <c r="CI93" s="508"/>
      <c r="CJ93" s="508"/>
      <c r="CK93" s="508"/>
      <c r="CL93" s="410"/>
      <c r="CM93" s="410"/>
      <c r="CN93" s="410"/>
      <c r="CO93" s="410"/>
      <c r="CP93" s="95"/>
    </row>
    <row r="94" spans="1:94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256">IF(D87="n/a", D80,D80+D87)</f>
        <v>32757777.579999998</v>
      </c>
      <c r="E94" s="63">
        <f t="shared" si="256"/>
        <v>21115009.800000001</v>
      </c>
      <c r="F94" s="63">
        <f t="shared" si="256"/>
        <v>11451333.68</v>
      </c>
      <c r="G94" s="63">
        <f t="shared" si="256"/>
        <v>8432572.0399999991</v>
      </c>
      <c r="H94" s="63">
        <f t="shared" si="256"/>
        <v>7518855.7000000002</v>
      </c>
      <c r="I94" s="63">
        <f t="shared" si="256"/>
        <v>8154353.6100000003</v>
      </c>
      <c r="J94" s="63">
        <f t="shared" si="256"/>
        <v>11226977.550000001</v>
      </c>
      <c r="K94" s="63">
        <f t="shared" si="256"/>
        <v>24325777.57</v>
      </c>
      <c r="L94" s="326">
        <f t="shared" si="256"/>
        <v>45040653.689999998</v>
      </c>
      <c r="M94" s="351">
        <f t="shared" si="256"/>
        <v>50252174.060000002</v>
      </c>
      <c r="N94" s="320">
        <f t="shared" si="256"/>
        <v>50746854.119999997</v>
      </c>
      <c r="O94" s="187">
        <f>IF(O87="n/a", O80,O80+O87)</f>
        <v>39158946.759999998</v>
      </c>
      <c r="P94" s="187">
        <f t="shared" ref="P94:W99" si="257">IF(P87="n/a", P80,P80+P87)</f>
        <v>33270807.379999999</v>
      </c>
      <c r="Q94" s="187">
        <f t="shared" si="257"/>
        <v>24651544.539999999</v>
      </c>
      <c r="R94" s="187">
        <f t="shared" si="257"/>
        <v>11099014.99</v>
      </c>
      <c r="S94" s="187">
        <f t="shared" si="257"/>
        <v>8338424.5099999998</v>
      </c>
      <c r="T94" s="187">
        <f t="shared" si="257"/>
        <v>7415162.9299999997</v>
      </c>
      <c r="U94" s="187">
        <f t="shared" si="257"/>
        <v>7993278.54</v>
      </c>
      <c r="V94" s="187">
        <f t="shared" si="257"/>
        <v>10649869.74</v>
      </c>
      <c r="W94" s="187">
        <f t="shared" si="257"/>
        <v>22699385.739999998</v>
      </c>
      <c r="X94" s="287">
        <f t="shared" ref="X94:AA99" si="258">IF(X87="n/a", X80,X80+X87)</f>
        <v>38466275.079999998</v>
      </c>
      <c r="Y94" s="218">
        <f t="shared" si="258"/>
        <v>57871748.359999999</v>
      </c>
      <c r="Z94" s="55">
        <f t="shared" si="258"/>
        <v>54914061.479999997</v>
      </c>
      <c r="AA94" s="187">
        <f t="shared" si="258"/>
        <v>48031906.960000001</v>
      </c>
      <c r="AB94" s="187">
        <f t="shared" ref="AB94:AC94" si="259">IF(AB87="n/a", AB80,AB80+AB87)</f>
        <v>32077330.170000002</v>
      </c>
      <c r="AC94" s="187">
        <f t="shared" si="259"/>
        <v>19268253.510000002</v>
      </c>
      <c r="AD94" s="187">
        <f t="shared" ref="AD94:AE94" si="260">IF(AD87="n/a", AD80,AD80+AD87)</f>
        <v>11586438.109999999</v>
      </c>
      <c r="AE94" s="187">
        <f t="shared" si="260"/>
        <v>8906499.3200000003</v>
      </c>
      <c r="AF94" s="187">
        <f t="shared" ref="AF94" si="261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6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600">
        <v>18019671.050000001</v>
      </c>
      <c r="AU94" s="600">
        <v>31226681.079999998</v>
      </c>
      <c r="AV94" s="600">
        <v>54061575.400000006</v>
      </c>
      <c r="AW94" s="601">
        <v>76689790.579999998</v>
      </c>
      <c r="AX94" s="600">
        <v>64205000.760000005</v>
      </c>
      <c r="AY94" s="470"/>
      <c r="AZ94" s="470"/>
      <c r="BA94" s="470"/>
      <c r="BB94" s="470"/>
      <c r="BC94" s="470"/>
      <c r="BD94" s="470"/>
      <c r="BE94" s="470"/>
      <c r="BF94" s="470"/>
      <c r="BG94" s="470"/>
      <c r="BH94" s="470"/>
      <c r="BI94" s="110">
        <f t="shared" ref="BI94:BR98" si="262">O94-C94</f>
        <v>-12361340.380000003</v>
      </c>
      <c r="BJ94" s="55">
        <f t="shared" si="262"/>
        <v>513029.80000000075</v>
      </c>
      <c r="BK94" s="55">
        <f t="shared" si="262"/>
        <v>3536534.7399999984</v>
      </c>
      <c r="BL94" s="55">
        <f t="shared" si="262"/>
        <v>-352318.68999999948</v>
      </c>
      <c r="BM94" s="55">
        <f t="shared" si="262"/>
        <v>-94147.529999999329</v>
      </c>
      <c r="BN94" s="55">
        <f t="shared" si="262"/>
        <v>-103692.77000000048</v>
      </c>
      <c r="BO94" s="55">
        <f t="shared" si="262"/>
        <v>-161075.0700000003</v>
      </c>
      <c r="BP94" s="55">
        <f t="shared" si="262"/>
        <v>-577107.81000000052</v>
      </c>
      <c r="BQ94" s="55">
        <f t="shared" si="262"/>
        <v>-1626391.8300000019</v>
      </c>
      <c r="BR94" s="91">
        <f t="shared" si="262"/>
        <v>-6574378.6099999994</v>
      </c>
      <c r="BS94" s="55">
        <f t="shared" ref="BS94:CB98" si="263">Y94-M94</f>
        <v>7619574.299999997</v>
      </c>
      <c r="BT94" s="55">
        <f t="shared" si="263"/>
        <v>4167207.3599999994</v>
      </c>
      <c r="BU94" s="55">
        <f t="shared" si="263"/>
        <v>8872960.200000003</v>
      </c>
      <c r="BV94" s="55">
        <f t="shared" si="263"/>
        <v>-1193477.2099999972</v>
      </c>
      <c r="BW94" s="55">
        <f t="shared" si="263"/>
        <v>-5383291.0299999975</v>
      </c>
      <c r="BX94" s="55">
        <f t="shared" si="263"/>
        <v>487423.11999999918</v>
      </c>
      <c r="BY94" s="55">
        <f t="shared" si="263"/>
        <v>568074.81000000052</v>
      </c>
      <c r="BZ94" s="71">
        <f t="shared" si="263"/>
        <v>1087052.1899999995</v>
      </c>
      <c r="CA94" s="412">
        <f t="shared" si="263"/>
        <v>979381.46</v>
      </c>
      <c r="CB94" s="71">
        <f t="shared" si="263"/>
        <v>835040.56000000052</v>
      </c>
      <c r="CC94" s="71">
        <f t="shared" ref="CC94:CL98" si="264">AI94-W94</f>
        <v>4983155.8800000027</v>
      </c>
      <c r="CD94" s="71">
        <f t="shared" si="264"/>
        <v>14196226.130000003</v>
      </c>
      <c r="CE94" s="117">
        <f t="shared" si="264"/>
        <v>6955052.5</v>
      </c>
      <c r="CF94" s="71">
        <f t="shared" si="264"/>
        <v>17706465.31000001</v>
      </c>
      <c r="CG94" s="71">
        <f t="shared" si="264"/>
        <v>14345560.140000001</v>
      </c>
      <c r="CH94" s="71">
        <f t="shared" si="264"/>
        <v>10757007.979999997</v>
      </c>
      <c r="CI94" s="71">
        <f t="shared" si="264"/>
        <v>8044187.8000000045</v>
      </c>
      <c r="CJ94" s="71">
        <f t="shared" si="264"/>
        <v>1787166.4600000028</v>
      </c>
      <c r="CK94" s="71">
        <f t="shared" si="264"/>
        <v>1749985.4399999976</v>
      </c>
      <c r="CL94" s="71">
        <f t="shared" si="264"/>
        <v>1301147.7100000009</v>
      </c>
      <c r="CM94" s="71">
        <f t="shared" ref="CM94:CP98" si="265">AS94-AG94</f>
        <v>1765015.9600000009</v>
      </c>
      <c r="CN94" s="71">
        <f t="shared" si="265"/>
        <v>6534760.75</v>
      </c>
      <c r="CO94" s="71">
        <f t="shared" si="265"/>
        <v>3544139.4599999972</v>
      </c>
      <c r="CP94" s="91">
        <f t="shared" si="265"/>
        <v>1399074.1900000051</v>
      </c>
    </row>
    <row r="95" spans="1:94" x14ac:dyDescent="0.25">
      <c r="A95" s="267"/>
      <c r="B95" s="83" t="str">
        <f>$B$11</f>
        <v>Low Income Residential [2]</v>
      </c>
      <c r="C95" s="62">
        <f t="shared" ref="C95:O99" si="266">IF(C88="n/a", C81,C81+C88)</f>
        <v>6560695.3499999996</v>
      </c>
      <c r="D95" s="63">
        <f t="shared" si="266"/>
        <v>4148788.41</v>
      </c>
      <c r="E95" s="63">
        <f t="shared" si="266"/>
        <v>3005372.2</v>
      </c>
      <c r="F95" s="63">
        <f t="shared" si="266"/>
        <v>1764842.61</v>
      </c>
      <c r="G95" s="63">
        <f t="shared" si="266"/>
        <v>1081568.18</v>
      </c>
      <c r="H95" s="63">
        <f t="shared" si="266"/>
        <v>968966.43</v>
      </c>
      <c r="I95" s="63">
        <f t="shared" si="266"/>
        <v>954941.41</v>
      </c>
      <c r="J95" s="63">
        <f t="shared" si="266"/>
        <v>1285463.08</v>
      </c>
      <c r="K95" s="63">
        <f t="shared" si="266"/>
        <v>2841274.85</v>
      </c>
      <c r="L95" s="326">
        <f t="shared" si="266"/>
        <v>5064209.62</v>
      </c>
      <c r="M95" s="351">
        <f t="shared" si="266"/>
        <v>5867187.46</v>
      </c>
      <c r="N95" s="320">
        <f t="shared" si="266"/>
        <v>6126647.3399999999</v>
      </c>
      <c r="O95" s="187">
        <f t="shared" si="266"/>
        <v>4941773.5599999996</v>
      </c>
      <c r="P95" s="187">
        <f t="shared" si="257"/>
        <v>3861387.46</v>
      </c>
      <c r="Q95" s="187">
        <f t="shared" si="257"/>
        <v>3026969.04</v>
      </c>
      <c r="R95" s="187">
        <f t="shared" si="257"/>
        <v>1429265.04</v>
      </c>
      <c r="S95" s="187">
        <f t="shared" si="257"/>
        <v>1097679.29</v>
      </c>
      <c r="T95" s="187">
        <f t="shared" si="257"/>
        <v>950283.53</v>
      </c>
      <c r="U95" s="187">
        <f t="shared" si="257"/>
        <v>996372.49</v>
      </c>
      <c r="V95" s="187">
        <f t="shared" si="257"/>
        <v>1358169.22</v>
      </c>
      <c r="W95" s="187">
        <f t="shared" si="257"/>
        <v>2853753.93</v>
      </c>
      <c r="X95" s="287">
        <f t="shared" ref="X95" si="267">IF(X88="n/a", X81,X81+X88)</f>
        <v>4947414.7</v>
      </c>
      <c r="Y95" s="218">
        <f t="shared" si="258"/>
        <v>7414288.6399999997</v>
      </c>
      <c r="Z95" s="55">
        <f t="shared" si="258"/>
        <v>7234475.7999999998</v>
      </c>
      <c r="AA95" s="187">
        <f t="shared" si="258"/>
        <v>6537240.7999999998</v>
      </c>
      <c r="AB95" s="187">
        <f t="shared" ref="AB95:AC95" si="268">IF(AB88="n/a", AB81,AB81+AB88)</f>
        <v>4181219.28</v>
      </c>
      <c r="AC95" s="187">
        <f t="shared" si="268"/>
        <v>2811535.73</v>
      </c>
      <c r="AD95" s="187">
        <f t="shared" ref="AD95:AE95" si="269">IF(AD88="n/a", AD81,AD81+AD88)</f>
        <v>1748929.33</v>
      </c>
      <c r="AE95" s="187">
        <f t="shared" si="269"/>
        <v>1500377.56</v>
      </c>
      <c r="AF95" s="187">
        <f t="shared" ref="AF95" si="270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6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600">
        <v>3000609.8</v>
      </c>
      <c r="AU95" s="600">
        <v>5055365.17</v>
      </c>
      <c r="AV95" s="600">
        <v>9149123.6099999994</v>
      </c>
      <c r="AW95" s="601">
        <v>11381180.190000001</v>
      </c>
      <c r="AX95" s="600">
        <v>10601665.960000001</v>
      </c>
      <c r="AY95" s="470"/>
      <c r="AZ95" s="470"/>
      <c r="BA95" s="470"/>
      <c r="BB95" s="470"/>
      <c r="BC95" s="470"/>
      <c r="BD95" s="470"/>
      <c r="BE95" s="470"/>
      <c r="BF95" s="470"/>
      <c r="BG95" s="470"/>
      <c r="BH95" s="470"/>
      <c r="BI95" s="110">
        <f t="shared" si="262"/>
        <v>-1618921.79</v>
      </c>
      <c r="BJ95" s="55">
        <f t="shared" si="262"/>
        <v>-287400.95000000019</v>
      </c>
      <c r="BK95" s="55">
        <f t="shared" si="262"/>
        <v>21596.839999999851</v>
      </c>
      <c r="BL95" s="55">
        <f t="shared" si="262"/>
        <v>-335577.57000000007</v>
      </c>
      <c r="BM95" s="55">
        <f t="shared" si="262"/>
        <v>16111.110000000102</v>
      </c>
      <c r="BN95" s="55">
        <f t="shared" si="262"/>
        <v>-18682.900000000023</v>
      </c>
      <c r="BO95" s="55">
        <f t="shared" si="262"/>
        <v>41431.079999999958</v>
      </c>
      <c r="BP95" s="55">
        <f t="shared" si="262"/>
        <v>72706.139999999898</v>
      </c>
      <c r="BQ95" s="55">
        <f t="shared" si="262"/>
        <v>12479.080000000075</v>
      </c>
      <c r="BR95" s="91">
        <f t="shared" si="262"/>
        <v>-116794.91999999993</v>
      </c>
      <c r="BS95" s="55">
        <f t="shared" si="263"/>
        <v>1547101.1799999997</v>
      </c>
      <c r="BT95" s="55">
        <f t="shared" si="263"/>
        <v>1107828.46</v>
      </c>
      <c r="BU95" s="55">
        <f t="shared" si="263"/>
        <v>1595467.2400000002</v>
      </c>
      <c r="BV95" s="55">
        <f t="shared" si="263"/>
        <v>319831.81999999983</v>
      </c>
      <c r="BW95" s="55">
        <f t="shared" si="263"/>
        <v>-215433.31000000006</v>
      </c>
      <c r="BX95" s="55">
        <f t="shared" si="263"/>
        <v>319664.29000000004</v>
      </c>
      <c r="BY95" s="55">
        <f t="shared" si="263"/>
        <v>402698.27</v>
      </c>
      <c r="BZ95" s="71">
        <f t="shared" si="263"/>
        <v>245033.90999999992</v>
      </c>
      <c r="CA95" s="412">
        <f t="shared" si="263"/>
        <v>246971.87000000011</v>
      </c>
      <c r="CB95" s="71">
        <f t="shared" si="263"/>
        <v>225088.78000000003</v>
      </c>
      <c r="CC95" s="71">
        <f t="shared" si="264"/>
        <v>926988.52</v>
      </c>
      <c r="CD95" s="71">
        <f t="shared" si="264"/>
        <v>10510188.390000001</v>
      </c>
      <c r="CE95" s="117">
        <f t="shared" si="264"/>
        <v>1834056.6100000003</v>
      </c>
      <c r="CF95" s="71">
        <f t="shared" si="264"/>
        <v>3492607.6499999994</v>
      </c>
      <c r="CG95" s="71">
        <f t="shared" si="264"/>
        <v>2359806.1700000009</v>
      </c>
      <c r="CH95" s="71">
        <f t="shared" si="264"/>
        <v>2122590.7000000007</v>
      </c>
      <c r="CI95" s="71">
        <f t="shared" si="264"/>
        <v>1531499.7799999998</v>
      </c>
      <c r="CJ95" s="71">
        <f t="shared" si="264"/>
        <v>342499.97</v>
      </c>
      <c r="CK95" s="71">
        <f t="shared" si="264"/>
        <v>132659.54000000004</v>
      </c>
      <c r="CL95" s="71">
        <f t="shared" si="264"/>
        <v>414716.85000000009</v>
      </c>
      <c r="CM95" s="71">
        <f t="shared" si="265"/>
        <v>452858.5399999998</v>
      </c>
      <c r="CN95" s="71">
        <f t="shared" si="265"/>
        <v>1417351.7999999998</v>
      </c>
      <c r="CO95" s="71">
        <f t="shared" si="265"/>
        <v>1274622.7199999997</v>
      </c>
      <c r="CP95" s="91">
        <f t="shared" si="265"/>
        <v>-6308479.4800000004</v>
      </c>
    </row>
    <row r="96" spans="1:94" x14ac:dyDescent="0.25">
      <c r="A96" s="267"/>
      <c r="B96" s="83" t="str">
        <f>$B$12</f>
        <v>Small C&amp;I [3]</v>
      </c>
      <c r="C96" s="62">
        <f t="shared" si="266"/>
        <v>7715647.4900000002</v>
      </c>
      <c r="D96" s="63">
        <f t="shared" si="266"/>
        <v>4597306.25</v>
      </c>
      <c r="E96" s="63">
        <f t="shared" si="266"/>
        <v>2523250.02</v>
      </c>
      <c r="F96" s="63">
        <f t="shared" si="266"/>
        <v>1300518.48</v>
      </c>
      <c r="G96" s="63">
        <f t="shared" si="266"/>
        <v>979847.65</v>
      </c>
      <c r="H96" s="63">
        <f t="shared" si="266"/>
        <v>913709.08000000007</v>
      </c>
      <c r="I96" s="63">
        <f t="shared" si="266"/>
        <v>961868.64999999991</v>
      </c>
      <c r="J96" s="63">
        <f t="shared" si="266"/>
        <v>1271723.3599999999</v>
      </c>
      <c r="K96" s="63">
        <f t="shared" si="266"/>
        <v>2850415.4899999998</v>
      </c>
      <c r="L96" s="326">
        <f t="shared" si="266"/>
        <v>6144795.9399999995</v>
      </c>
      <c r="M96" s="351">
        <f t="shared" si="266"/>
        <v>7155611.1200000001</v>
      </c>
      <c r="N96" s="320">
        <f t="shared" si="266"/>
        <v>7251721.6699999999</v>
      </c>
      <c r="O96" s="187">
        <f t="shared" si="266"/>
        <v>5377295.0099999998</v>
      </c>
      <c r="P96" s="187">
        <f t="shared" si="257"/>
        <v>4119181</v>
      </c>
      <c r="Q96" s="187">
        <f t="shared" si="257"/>
        <v>2731680.72</v>
      </c>
      <c r="R96" s="187">
        <f t="shared" si="257"/>
        <v>1138505.8900000001</v>
      </c>
      <c r="S96" s="187">
        <f t="shared" si="257"/>
        <v>886206.72</v>
      </c>
      <c r="T96" s="187">
        <f t="shared" si="257"/>
        <v>840595.17</v>
      </c>
      <c r="U96" s="187">
        <f t="shared" si="257"/>
        <v>885245.79</v>
      </c>
      <c r="V96" s="187">
        <f t="shared" si="257"/>
        <v>1124808.83</v>
      </c>
      <c r="W96" s="187">
        <f t="shared" si="257"/>
        <v>2682377.1599999997</v>
      </c>
      <c r="X96" s="287">
        <f t="shared" ref="X96" si="271">IF(X89="n/a", X82,X82+X89)</f>
        <v>5481746.29</v>
      </c>
      <c r="Y96" s="218">
        <f t="shared" si="258"/>
        <v>7968155.5200000005</v>
      </c>
      <c r="Z96" s="55">
        <f t="shared" si="258"/>
        <v>8703579.629999999</v>
      </c>
      <c r="AA96" s="187">
        <f t="shared" si="258"/>
        <v>7365795.25</v>
      </c>
      <c r="AB96" s="187">
        <f t="shared" ref="AB96:AC96" si="272">IF(AB89="n/a", AB82,AB82+AB89)</f>
        <v>4159564.68</v>
      </c>
      <c r="AC96" s="187">
        <f t="shared" si="272"/>
        <v>2399366.25</v>
      </c>
      <c r="AD96" s="187">
        <f t="shared" ref="AD96:AE96" si="273">IF(AD89="n/a", AD82,AD82+AD89)</f>
        <v>1341934.3499999999</v>
      </c>
      <c r="AE96" s="187">
        <f t="shared" si="273"/>
        <v>1060782.1000000001</v>
      </c>
      <c r="AF96" s="187">
        <f t="shared" ref="AF96" si="274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6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600">
        <v>2095102.83</v>
      </c>
      <c r="AU96" s="600">
        <v>3884932.53</v>
      </c>
      <c r="AV96" s="600">
        <v>8461128.7700000014</v>
      </c>
      <c r="AW96" s="601">
        <v>13328386.700000001</v>
      </c>
      <c r="AX96" s="600">
        <v>12388020.960000001</v>
      </c>
      <c r="AY96" s="470"/>
      <c r="AZ96" s="470"/>
      <c r="BA96" s="470"/>
      <c r="BB96" s="470"/>
      <c r="BC96" s="470"/>
      <c r="BD96" s="470"/>
      <c r="BE96" s="470"/>
      <c r="BF96" s="470"/>
      <c r="BG96" s="470"/>
      <c r="BH96" s="470"/>
      <c r="BI96" s="110">
        <f t="shared" si="262"/>
        <v>-2338352.4800000004</v>
      </c>
      <c r="BJ96" s="55">
        <f t="shared" si="262"/>
        <v>-478125.25</v>
      </c>
      <c r="BK96" s="55">
        <f t="shared" si="262"/>
        <v>208430.70000000019</v>
      </c>
      <c r="BL96" s="55">
        <f t="shared" si="262"/>
        <v>-162012.58999999985</v>
      </c>
      <c r="BM96" s="55">
        <f t="shared" si="262"/>
        <v>-93640.930000000051</v>
      </c>
      <c r="BN96" s="55">
        <f t="shared" si="262"/>
        <v>-73113.910000000033</v>
      </c>
      <c r="BO96" s="55">
        <f t="shared" si="262"/>
        <v>-76622.85999999987</v>
      </c>
      <c r="BP96" s="55">
        <f t="shared" si="262"/>
        <v>-146914.5299999998</v>
      </c>
      <c r="BQ96" s="55">
        <f t="shared" si="262"/>
        <v>-168038.33000000007</v>
      </c>
      <c r="BR96" s="91">
        <f t="shared" si="262"/>
        <v>-663049.64999999944</v>
      </c>
      <c r="BS96" s="55">
        <f t="shared" si="263"/>
        <v>812544.40000000037</v>
      </c>
      <c r="BT96" s="55">
        <f t="shared" si="263"/>
        <v>1451857.959999999</v>
      </c>
      <c r="BU96" s="55">
        <f t="shared" si="263"/>
        <v>1988500.2400000002</v>
      </c>
      <c r="BV96" s="55">
        <f t="shared" si="263"/>
        <v>40383.680000000168</v>
      </c>
      <c r="BW96" s="55">
        <f t="shared" si="263"/>
        <v>-332314.4700000002</v>
      </c>
      <c r="BX96" s="55">
        <f t="shared" si="263"/>
        <v>203428.45999999973</v>
      </c>
      <c r="BY96" s="55">
        <f t="shared" si="263"/>
        <v>174575.38000000012</v>
      </c>
      <c r="BZ96" s="71">
        <f t="shared" si="263"/>
        <v>183700.63</v>
      </c>
      <c r="CA96" s="412">
        <f t="shared" si="263"/>
        <v>178890.34999999986</v>
      </c>
      <c r="CB96" s="71">
        <f t="shared" si="263"/>
        <v>229727.79000000004</v>
      </c>
      <c r="CC96" s="71">
        <f t="shared" si="264"/>
        <v>617979.89000000013</v>
      </c>
      <c r="CD96" s="71">
        <f t="shared" si="264"/>
        <v>-190370.78000000026</v>
      </c>
      <c r="CE96" s="117">
        <f t="shared" si="264"/>
        <v>1743586.3999999994</v>
      </c>
      <c r="CF96" s="71">
        <f t="shared" si="264"/>
        <v>3658373.9000000022</v>
      </c>
      <c r="CG96" s="71">
        <f t="shared" si="264"/>
        <v>2158290.1999999993</v>
      </c>
      <c r="CH96" s="71">
        <f t="shared" si="264"/>
        <v>1549673.2799999998</v>
      </c>
      <c r="CI96" s="71">
        <f t="shared" si="264"/>
        <v>2172002.8399999989</v>
      </c>
      <c r="CJ96" s="71">
        <f t="shared" si="264"/>
        <v>393548.41000000015</v>
      </c>
      <c r="CK96" s="71">
        <f t="shared" si="264"/>
        <v>449463.70999999973</v>
      </c>
      <c r="CL96" s="71">
        <f t="shared" si="264"/>
        <v>445971.79999999981</v>
      </c>
      <c r="CM96" s="71">
        <f t="shared" si="265"/>
        <v>459358.93000000017</v>
      </c>
      <c r="CN96" s="71">
        <f t="shared" si="265"/>
        <v>740566.21</v>
      </c>
      <c r="CO96" s="71">
        <f t="shared" si="265"/>
        <v>584575.48</v>
      </c>
      <c r="CP96" s="91">
        <f t="shared" si="265"/>
        <v>3169753.2600000016</v>
      </c>
    </row>
    <row r="97" spans="1:94" x14ac:dyDescent="0.25">
      <c r="A97" s="267"/>
      <c r="B97" s="83" t="str">
        <f>$B$13</f>
        <v>Medium C&amp;I [4]</v>
      </c>
      <c r="C97" s="62">
        <f t="shared" si="266"/>
        <v>10803327.15</v>
      </c>
      <c r="D97" s="63">
        <f t="shared" si="266"/>
        <v>6923117.1200000001</v>
      </c>
      <c r="E97" s="63">
        <f t="shared" si="266"/>
        <v>4310939.66</v>
      </c>
      <c r="F97" s="63">
        <f t="shared" si="266"/>
        <v>2386999.7599999998</v>
      </c>
      <c r="G97" s="63">
        <f t="shared" si="266"/>
        <v>1737136.8900000001</v>
      </c>
      <c r="H97" s="63">
        <f t="shared" si="266"/>
        <v>1596991.71</v>
      </c>
      <c r="I97" s="63">
        <f t="shared" si="266"/>
        <v>1708511.9</v>
      </c>
      <c r="J97" s="63">
        <f t="shared" si="266"/>
        <v>2231477.8200000003</v>
      </c>
      <c r="K97" s="63">
        <f t="shared" si="266"/>
        <v>4640643.4799999995</v>
      </c>
      <c r="L97" s="326">
        <f t="shared" si="266"/>
        <v>8869193.2200000007</v>
      </c>
      <c r="M97" s="351">
        <f t="shared" si="266"/>
        <v>10198115.959999999</v>
      </c>
      <c r="N97" s="320">
        <f t="shared" si="266"/>
        <v>10288749.379999999</v>
      </c>
      <c r="O97" s="187">
        <f t="shared" si="266"/>
        <v>8031369.5099999998</v>
      </c>
      <c r="P97" s="187">
        <f t="shared" si="257"/>
        <v>6034123.1200000001</v>
      </c>
      <c r="Q97" s="187">
        <f t="shared" si="257"/>
        <v>4216245.16</v>
      </c>
      <c r="R97" s="187">
        <f t="shared" si="257"/>
        <v>1890430.46</v>
      </c>
      <c r="S97" s="187">
        <f t="shared" si="257"/>
        <v>1484690.02</v>
      </c>
      <c r="T97" s="187">
        <f t="shared" si="257"/>
        <v>1415883.54</v>
      </c>
      <c r="U97" s="187">
        <f t="shared" si="257"/>
        <v>1487116.28</v>
      </c>
      <c r="V97" s="187">
        <f t="shared" si="257"/>
        <v>1973316.7</v>
      </c>
      <c r="W97" s="187">
        <f t="shared" si="257"/>
        <v>4217248.2700000005</v>
      </c>
      <c r="X97" s="287">
        <f t="shared" ref="X97" si="275">IF(X90="n/a", X83,X83+X90)</f>
        <v>7541193.8300000001</v>
      </c>
      <c r="Y97" s="218">
        <f t="shared" si="258"/>
        <v>11135702.4</v>
      </c>
      <c r="Z97" s="55">
        <f t="shared" si="258"/>
        <v>10798504.200000001</v>
      </c>
      <c r="AA97" s="187">
        <f t="shared" si="258"/>
        <v>9703986.6099999994</v>
      </c>
      <c r="AB97" s="187">
        <f t="shared" ref="AB97:AC97" si="276">IF(AB90="n/a", AB83,AB83+AB90)</f>
        <v>6261208.9400000004</v>
      </c>
      <c r="AC97" s="187">
        <f t="shared" si="276"/>
        <v>3860870.81</v>
      </c>
      <c r="AD97" s="187">
        <f t="shared" ref="AD97:AE97" si="277">IF(AD90="n/a", AD83,AD83+AD90)</f>
        <v>2252407.35</v>
      </c>
      <c r="AE97" s="187">
        <f t="shared" si="277"/>
        <v>1852485.01</v>
      </c>
      <c r="AF97" s="187">
        <f t="shared" ref="AF97" si="278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6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600">
        <v>3943907.95</v>
      </c>
      <c r="AU97" s="600">
        <v>6469393.4399999995</v>
      </c>
      <c r="AV97" s="600">
        <v>11626580.4</v>
      </c>
      <c r="AW97" s="601">
        <v>14592510.82</v>
      </c>
      <c r="AX97" s="600">
        <v>13609400.08</v>
      </c>
      <c r="AY97" s="470"/>
      <c r="AZ97" s="470"/>
      <c r="BA97" s="470"/>
      <c r="BB97" s="470"/>
      <c r="BC97" s="470"/>
      <c r="BD97" s="470"/>
      <c r="BE97" s="470"/>
      <c r="BF97" s="470"/>
      <c r="BG97" s="470"/>
      <c r="BH97" s="470"/>
      <c r="BI97" s="110">
        <f t="shared" si="262"/>
        <v>-2771957.6400000006</v>
      </c>
      <c r="BJ97" s="55">
        <f t="shared" si="262"/>
        <v>-888994</v>
      </c>
      <c r="BK97" s="55">
        <f t="shared" si="262"/>
        <v>-94694.5</v>
      </c>
      <c r="BL97" s="55">
        <f t="shared" si="262"/>
        <v>-496569.29999999981</v>
      </c>
      <c r="BM97" s="55">
        <f t="shared" si="262"/>
        <v>-252446.87000000011</v>
      </c>
      <c r="BN97" s="55">
        <f t="shared" si="262"/>
        <v>-181108.16999999993</v>
      </c>
      <c r="BO97" s="55">
        <f t="shared" si="262"/>
        <v>-221395.61999999988</v>
      </c>
      <c r="BP97" s="55">
        <f t="shared" si="262"/>
        <v>-258161.12000000034</v>
      </c>
      <c r="BQ97" s="55">
        <f t="shared" si="262"/>
        <v>-423395.20999999903</v>
      </c>
      <c r="BR97" s="91">
        <f t="shared" si="262"/>
        <v>-1327999.3900000006</v>
      </c>
      <c r="BS97" s="55">
        <f t="shared" si="263"/>
        <v>937586.44000000134</v>
      </c>
      <c r="BT97" s="55">
        <f t="shared" si="263"/>
        <v>509754.82000000216</v>
      </c>
      <c r="BU97" s="55">
        <f t="shared" si="263"/>
        <v>1672617.0999999996</v>
      </c>
      <c r="BV97" s="55">
        <f t="shared" si="263"/>
        <v>227085.8200000003</v>
      </c>
      <c r="BW97" s="55">
        <f t="shared" si="263"/>
        <v>-355374.35000000009</v>
      </c>
      <c r="BX97" s="55">
        <f t="shared" si="263"/>
        <v>361976.89000000013</v>
      </c>
      <c r="BY97" s="55">
        <f t="shared" si="263"/>
        <v>367794.99</v>
      </c>
      <c r="BZ97" s="71">
        <f t="shared" si="263"/>
        <v>367452.33000000007</v>
      </c>
      <c r="CA97" s="412">
        <f t="shared" si="263"/>
        <v>385685.64999999991</v>
      </c>
      <c r="CB97" s="71">
        <f t="shared" si="263"/>
        <v>509977.64000000036</v>
      </c>
      <c r="CC97" s="71">
        <f t="shared" si="264"/>
        <v>1151170.7999999998</v>
      </c>
      <c r="CD97" s="71">
        <f t="shared" si="264"/>
        <v>3270776.4600000009</v>
      </c>
      <c r="CE97" s="117">
        <f t="shared" si="264"/>
        <v>1432479.1099999994</v>
      </c>
      <c r="CF97" s="71">
        <f t="shared" si="264"/>
        <v>4265616.4999999981</v>
      </c>
      <c r="CG97" s="71">
        <f t="shared" si="264"/>
        <v>2954438.5700000003</v>
      </c>
      <c r="CH97" s="71">
        <f t="shared" si="264"/>
        <v>4446841.7100000018</v>
      </c>
      <c r="CI97" s="71">
        <f t="shared" si="264"/>
        <v>3087498.3899999992</v>
      </c>
      <c r="CJ97" s="71">
        <f t="shared" si="264"/>
        <v>607682.04</v>
      </c>
      <c r="CK97" s="71">
        <f t="shared" si="264"/>
        <v>438503.65999999992</v>
      </c>
      <c r="CL97" s="71">
        <f t="shared" si="264"/>
        <v>310843.12999999989</v>
      </c>
      <c r="CM97" s="71">
        <f t="shared" si="265"/>
        <v>486967.89000000036</v>
      </c>
      <c r="CN97" s="71">
        <f t="shared" si="265"/>
        <v>1460613.6099999999</v>
      </c>
      <c r="CO97" s="71">
        <f t="shared" si="265"/>
        <v>1100974.3699999992</v>
      </c>
      <c r="CP97" s="91">
        <f t="shared" si="265"/>
        <v>814610.1099999994</v>
      </c>
    </row>
    <row r="98" spans="1:94" ht="17.25" x14ac:dyDescent="0.4">
      <c r="A98" s="267"/>
      <c r="B98" s="83" t="str">
        <f>$B$14</f>
        <v>Large C&amp;I [5]</v>
      </c>
      <c r="C98" s="78">
        <f t="shared" si="266"/>
        <v>8508765.6799999997</v>
      </c>
      <c r="D98" s="65">
        <f t="shared" si="266"/>
        <v>6582117.5800000001</v>
      </c>
      <c r="E98" s="65">
        <f t="shared" si="266"/>
        <v>5415658.5899999999</v>
      </c>
      <c r="F98" s="65">
        <f t="shared" si="266"/>
        <v>3007161.56</v>
      </c>
      <c r="G98" s="65">
        <f t="shared" si="266"/>
        <v>2373973.44</v>
      </c>
      <c r="H98" s="65">
        <f t="shared" si="266"/>
        <v>2469556.86</v>
      </c>
      <c r="I98" s="65">
        <f t="shared" si="266"/>
        <v>2462262.5299999998</v>
      </c>
      <c r="J98" s="65">
        <f t="shared" si="266"/>
        <v>2638141.4800000004</v>
      </c>
      <c r="K98" s="65">
        <f t="shared" si="266"/>
        <v>4738478.42</v>
      </c>
      <c r="L98" s="340">
        <f t="shared" si="266"/>
        <v>8156364.29</v>
      </c>
      <c r="M98" s="352">
        <f t="shared" si="266"/>
        <v>8514975</v>
      </c>
      <c r="N98" s="321">
        <f t="shared" si="266"/>
        <v>8630106.4900000002</v>
      </c>
      <c r="O98" s="216">
        <f t="shared" si="266"/>
        <v>7253344.7799999993</v>
      </c>
      <c r="P98" s="216">
        <f t="shared" si="257"/>
        <v>6818754.75</v>
      </c>
      <c r="Q98" s="216">
        <f t="shared" si="257"/>
        <v>4983024.24</v>
      </c>
      <c r="R98" s="216">
        <f t="shared" si="257"/>
        <v>2690825.4899999998</v>
      </c>
      <c r="S98" s="216">
        <f t="shared" si="257"/>
        <v>2256744.09</v>
      </c>
      <c r="T98" s="216">
        <f t="shared" si="257"/>
        <v>2204569.33</v>
      </c>
      <c r="U98" s="216">
        <f t="shared" si="257"/>
        <v>2347920.5500000003</v>
      </c>
      <c r="V98" s="216">
        <f t="shared" si="257"/>
        <v>2842217.8899999997</v>
      </c>
      <c r="W98" s="216">
        <f t="shared" si="257"/>
        <v>4172317.38</v>
      </c>
      <c r="X98" s="288">
        <f t="shared" ref="X98" si="279">IF(X91="n/a", X84,X84+X91)</f>
        <v>7690294.9299999997</v>
      </c>
      <c r="Y98" s="390">
        <f t="shared" si="258"/>
        <v>8861607.459999999</v>
      </c>
      <c r="Z98" s="56">
        <f t="shared" si="258"/>
        <v>8987200.9700000007</v>
      </c>
      <c r="AA98" s="216">
        <f t="shared" si="258"/>
        <v>8189638.54</v>
      </c>
      <c r="AB98" s="216">
        <f t="shared" ref="AB98:AC98" si="280">IF(AB91="n/a", AB84,AB84+AB91)</f>
        <v>7039153.7599999998</v>
      </c>
      <c r="AC98" s="216">
        <f t="shared" si="280"/>
        <v>5092842.1999999993</v>
      </c>
      <c r="AD98" s="216">
        <f t="shared" ref="AD98:AE98" si="281">IF(AD91="n/a", AD84,AD84+AD91)</f>
        <v>3080887.3000000003</v>
      </c>
      <c r="AE98" s="216">
        <f t="shared" si="281"/>
        <v>2687025.8400000003</v>
      </c>
      <c r="AF98" s="216">
        <f t="shared" ref="AF98" si="282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7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602">
        <v>3942662.6799999997</v>
      </c>
      <c r="AU98" s="602">
        <v>5638307.9099999992</v>
      </c>
      <c r="AV98" s="602">
        <v>9928464.1999999993</v>
      </c>
      <c r="AW98" s="603">
        <v>11511238.689999999</v>
      </c>
      <c r="AX98" s="602">
        <v>11647104.5</v>
      </c>
      <c r="AY98" s="471"/>
      <c r="AZ98" s="471"/>
      <c r="BA98" s="471"/>
      <c r="BB98" s="471"/>
      <c r="BC98" s="471"/>
      <c r="BD98" s="471"/>
      <c r="BE98" s="471"/>
      <c r="BF98" s="471"/>
      <c r="BG98" s="471"/>
      <c r="BH98" s="471"/>
      <c r="BI98" s="111">
        <f t="shared" si="262"/>
        <v>-1255420.9000000004</v>
      </c>
      <c r="BJ98" s="56">
        <f t="shared" si="262"/>
        <v>236637.16999999993</v>
      </c>
      <c r="BK98" s="56">
        <f t="shared" si="262"/>
        <v>-432634.34999999963</v>
      </c>
      <c r="BL98" s="56">
        <f t="shared" si="262"/>
        <v>-316336.0700000003</v>
      </c>
      <c r="BM98" s="56">
        <f t="shared" si="262"/>
        <v>-117229.35000000009</v>
      </c>
      <c r="BN98" s="56">
        <f t="shared" si="262"/>
        <v>-264987.5299999998</v>
      </c>
      <c r="BO98" s="56">
        <f t="shared" si="262"/>
        <v>-114341.97999999952</v>
      </c>
      <c r="BP98" s="56">
        <f t="shared" si="262"/>
        <v>204076.40999999922</v>
      </c>
      <c r="BQ98" s="56">
        <f t="shared" si="262"/>
        <v>-566161.04</v>
      </c>
      <c r="BR98" s="92">
        <f t="shared" si="262"/>
        <v>-466069.36000000034</v>
      </c>
      <c r="BS98" s="56">
        <f t="shared" si="263"/>
        <v>346632.45999999903</v>
      </c>
      <c r="BT98" s="56">
        <f t="shared" si="263"/>
        <v>357094.48000000045</v>
      </c>
      <c r="BU98" s="56">
        <f t="shared" si="263"/>
        <v>936293.76000000071</v>
      </c>
      <c r="BV98" s="56">
        <f t="shared" si="263"/>
        <v>220399.00999999978</v>
      </c>
      <c r="BW98" s="56">
        <f t="shared" si="263"/>
        <v>109817.95999999903</v>
      </c>
      <c r="BX98" s="56">
        <f t="shared" si="263"/>
        <v>390061.81000000052</v>
      </c>
      <c r="BY98" s="56">
        <f t="shared" si="263"/>
        <v>430281.75000000047</v>
      </c>
      <c r="BZ98" s="310">
        <f t="shared" si="263"/>
        <v>550282.71</v>
      </c>
      <c r="CA98" s="424">
        <f t="shared" si="263"/>
        <v>1207370.7999999998</v>
      </c>
      <c r="CB98" s="310">
        <f t="shared" si="263"/>
        <v>372021</v>
      </c>
      <c r="CC98" s="310">
        <f t="shared" si="264"/>
        <v>172595.15000000037</v>
      </c>
      <c r="CD98" s="310">
        <f t="shared" si="264"/>
        <v>9641971.7800000012</v>
      </c>
      <c r="CE98" s="487">
        <f t="shared" si="264"/>
        <v>1523369.290000001</v>
      </c>
      <c r="CF98" s="310">
        <f t="shared" si="264"/>
        <v>929892.08000000007</v>
      </c>
      <c r="CG98" s="310">
        <f t="shared" si="264"/>
        <v>3372881.4899999993</v>
      </c>
      <c r="CH98" s="310">
        <f t="shared" si="264"/>
        <v>-932349.96999999974</v>
      </c>
      <c r="CI98" s="310">
        <f t="shared" si="264"/>
        <v>46092.88000000082</v>
      </c>
      <c r="CJ98" s="310">
        <f t="shared" si="264"/>
        <v>1194847.19</v>
      </c>
      <c r="CK98" s="310">
        <f t="shared" si="264"/>
        <v>627972.57999999961</v>
      </c>
      <c r="CL98" s="310">
        <f t="shared" si="264"/>
        <v>-57723.169999999925</v>
      </c>
      <c r="CM98" s="310">
        <f t="shared" si="265"/>
        <v>-396059.89000000013</v>
      </c>
      <c r="CN98" s="310">
        <f t="shared" si="265"/>
        <v>728423.79</v>
      </c>
      <c r="CO98" s="310">
        <f t="shared" si="265"/>
        <v>1293395.379999999</v>
      </c>
      <c r="CP98" s="92">
        <f t="shared" si="265"/>
        <v>-7403802.5100000016</v>
      </c>
    </row>
    <row r="99" spans="1:94" ht="15.75" thickBot="1" x14ac:dyDescent="0.3">
      <c r="A99" s="267"/>
      <c r="B99" s="86" t="str">
        <f>$B$15</f>
        <v>Total</v>
      </c>
      <c r="C99" s="61">
        <f t="shared" si="266"/>
        <v>85108722.810000002</v>
      </c>
      <c r="D99" s="57">
        <f t="shared" si="266"/>
        <v>55009106.93999999</v>
      </c>
      <c r="E99" s="57">
        <f t="shared" si="266"/>
        <v>36370230.269999996</v>
      </c>
      <c r="F99" s="57">
        <f t="shared" si="266"/>
        <v>19910856.09</v>
      </c>
      <c r="G99" s="57">
        <f t="shared" si="266"/>
        <v>14605098.199999999</v>
      </c>
      <c r="H99" s="57">
        <f t="shared" si="266"/>
        <v>13468079.780000001</v>
      </c>
      <c r="I99" s="57">
        <f t="shared" si="266"/>
        <v>14241938.1</v>
      </c>
      <c r="J99" s="57">
        <f t="shared" si="266"/>
        <v>18653783.289999999</v>
      </c>
      <c r="K99" s="57">
        <f t="shared" si="266"/>
        <v>39396589.810000002</v>
      </c>
      <c r="L99" s="311">
        <f t="shared" si="266"/>
        <v>73275216.75999999</v>
      </c>
      <c r="M99" s="112">
        <f t="shared" si="266"/>
        <v>81988063.599999994</v>
      </c>
      <c r="N99" s="322">
        <f t="shared" si="266"/>
        <v>83044078.999999985</v>
      </c>
      <c r="O99" s="207">
        <f t="shared" si="266"/>
        <v>64762729.619999997</v>
      </c>
      <c r="P99" s="207">
        <f t="shared" si="257"/>
        <v>54104253.709999993</v>
      </c>
      <c r="Q99" s="207">
        <f t="shared" si="257"/>
        <v>39609463.699999996</v>
      </c>
      <c r="R99" s="207">
        <f t="shared" si="257"/>
        <v>18248041.870000001</v>
      </c>
      <c r="S99" s="207">
        <f t="shared" si="257"/>
        <v>14063744.630000001</v>
      </c>
      <c r="T99" s="207">
        <f t="shared" si="257"/>
        <v>12826494.500000002</v>
      </c>
      <c r="U99" s="207">
        <f t="shared" si="257"/>
        <v>13709933.65</v>
      </c>
      <c r="V99" s="207">
        <f t="shared" si="257"/>
        <v>17948382.379999999</v>
      </c>
      <c r="W99" s="207">
        <f t="shared" si="257"/>
        <v>36625082.479999997</v>
      </c>
      <c r="X99" s="289">
        <f t="shared" ref="X99" si="283">IF(X92="n/a", X85,X85+X92)</f>
        <v>64126924.829999998</v>
      </c>
      <c r="Y99" s="378">
        <f>SUM(Y94:Y98)</f>
        <v>93251502.379999995</v>
      </c>
      <c r="Z99" s="57">
        <f t="shared" si="258"/>
        <v>90637822.079999998</v>
      </c>
      <c r="AA99" s="207">
        <f t="shared" si="258"/>
        <v>79828568.160000011</v>
      </c>
      <c r="AB99" s="207">
        <f t="shared" ref="AB99:AC99" si="284">IF(AB92="n/a", AB85,AB85+AB92)</f>
        <v>53718476.829999998</v>
      </c>
      <c r="AC99" s="207">
        <f t="shared" si="284"/>
        <v>33432868.5</v>
      </c>
      <c r="AD99" s="207">
        <f t="shared" ref="AD99:AE99" si="285">IF(AD92="n/a", AD85,AD85+AD92)</f>
        <v>20010596.440000001</v>
      </c>
      <c r="AE99" s="207">
        <f t="shared" si="285"/>
        <v>16007169.83</v>
      </c>
      <c r="AF99" s="207">
        <f t="shared" ref="AF99" si="286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8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8">
        <v>127503106.97999999</v>
      </c>
      <c r="AX99" s="472">
        <v>112451192.26000001</v>
      </c>
      <c r="AY99" s="472"/>
      <c r="AZ99" s="472"/>
      <c r="BA99" s="472"/>
      <c r="BB99" s="472"/>
      <c r="BC99" s="472"/>
      <c r="BD99" s="472"/>
      <c r="BE99" s="472"/>
      <c r="BF99" s="472"/>
      <c r="BG99" s="472"/>
      <c r="BH99" s="472"/>
      <c r="BI99" s="112">
        <f>SUM(BI94:BI98)</f>
        <v>-20345993.190000005</v>
      </c>
      <c r="BJ99" s="57">
        <f>SUM(BJ94:BJ98)</f>
        <v>-904853.22999999952</v>
      </c>
      <c r="BK99" s="57">
        <f t="shared" ref="BK99:BQ99" si="287">SUM(BK94:BK98)</f>
        <v>3239233.4299999988</v>
      </c>
      <c r="BL99" s="57">
        <f t="shared" si="287"/>
        <v>-1662814.2199999995</v>
      </c>
      <c r="BM99" s="57">
        <f t="shared" si="287"/>
        <v>-541353.56999999948</v>
      </c>
      <c r="BN99" s="57">
        <f t="shared" si="287"/>
        <v>-641585.28000000026</v>
      </c>
      <c r="BO99" s="57">
        <f t="shared" si="287"/>
        <v>-532004.4499999996</v>
      </c>
      <c r="BP99" s="57">
        <f t="shared" si="287"/>
        <v>-705400.91000000155</v>
      </c>
      <c r="BQ99" s="57">
        <f t="shared" si="287"/>
        <v>-2771507.330000001</v>
      </c>
      <c r="BR99" s="246">
        <f t="shared" ref="BR99:BS99" si="288">SUM(BR94:BR98)</f>
        <v>-9148291.9299999997</v>
      </c>
      <c r="BS99" s="57">
        <f t="shared" si="288"/>
        <v>11263438.779999997</v>
      </c>
      <c r="BT99" s="57">
        <f t="shared" ref="BT99:BU99" si="289">SUM(BT94:BT98)</f>
        <v>7593743.080000001</v>
      </c>
      <c r="BU99" s="57">
        <f t="shared" si="289"/>
        <v>15065838.540000003</v>
      </c>
      <c r="BV99" s="57">
        <f t="shared" ref="BV99:BW99" si="290">SUM(BV94:BV98)</f>
        <v>-385776.87999999709</v>
      </c>
      <c r="BW99" s="57">
        <f t="shared" si="290"/>
        <v>-6176595.1999999993</v>
      </c>
      <c r="BX99" s="57">
        <f t="shared" ref="BX99:BY99" si="291">SUM(BX94:BX98)</f>
        <v>1762554.5699999996</v>
      </c>
      <c r="BY99" s="57">
        <f t="shared" si="291"/>
        <v>1943425.2000000011</v>
      </c>
      <c r="BZ99" s="311">
        <f t="shared" ref="BZ99" si="292">SUM(BZ94:BZ98)</f>
        <v>2433521.7699999996</v>
      </c>
      <c r="CA99" s="322">
        <f t="shared" ref="CA99:CB99" si="293">SUM(CA94:CA98)</f>
        <v>2998300.13</v>
      </c>
      <c r="CB99" s="311">
        <f t="shared" si="293"/>
        <v>2171855.7700000009</v>
      </c>
      <c r="CC99" s="311">
        <f t="shared" ref="CC99" si="294">SUM(CC94:CC98)</f>
        <v>7851890.240000003</v>
      </c>
      <c r="CD99" s="311">
        <f t="shared" ref="CD99:CE99" si="295">SUM(CD94:CD98)</f>
        <v>37428791.980000004</v>
      </c>
      <c r="CE99" s="488">
        <f t="shared" si="295"/>
        <v>13488543.909999998</v>
      </c>
      <c r="CF99" s="311">
        <f t="shared" ref="CF99:CG99" si="296">SUM(CF94:CF98)</f>
        <v>30052955.440000005</v>
      </c>
      <c r="CG99" s="311">
        <f t="shared" si="296"/>
        <v>25190976.57</v>
      </c>
      <c r="CH99" s="311">
        <f t="shared" ref="CH99:CI99" si="297">SUM(CH94:CH98)</f>
        <v>17943763.699999999</v>
      </c>
      <c r="CI99" s="311">
        <f t="shared" si="297"/>
        <v>14881281.690000001</v>
      </c>
      <c r="CJ99" s="311">
        <f t="shared" ref="CJ99:CK99" si="298">SUM(CJ94:CJ98)</f>
        <v>4325744.0700000022</v>
      </c>
      <c r="CK99" s="311">
        <f t="shared" si="298"/>
        <v>3398584.9299999974</v>
      </c>
      <c r="CL99" s="311">
        <f t="shared" ref="CL99:CM99" si="299">SUM(CL94:CL98)</f>
        <v>2414956.3200000008</v>
      </c>
      <c r="CM99" s="311">
        <f t="shared" si="299"/>
        <v>2768141.4300000011</v>
      </c>
      <c r="CN99" s="311">
        <f t="shared" ref="CN99:CO99" si="300">SUM(CN94:CN98)</f>
        <v>10881716.16</v>
      </c>
      <c r="CO99" s="311">
        <f t="shared" si="300"/>
        <v>7797707.4099999946</v>
      </c>
      <c r="CP99" s="246">
        <f t="shared" ref="CP99" si="301">SUM(CP94:CP98)</f>
        <v>-8328844.429999996</v>
      </c>
    </row>
    <row r="100" spans="1:94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49"/>
      <c r="AL100" s="473"/>
      <c r="AM100" s="473"/>
      <c r="AN100" s="604"/>
      <c r="AO100" s="604"/>
      <c r="AP100" s="604"/>
      <c r="AQ100" s="604"/>
      <c r="AR100" s="604"/>
      <c r="AS100" s="604"/>
      <c r="AT100" s="604"/>
      <c r="AU100" s="604"/>
      <c r="AV100" s="604"/>
      <c r="AW100" s="605"/>
      <c r="AX100" s="604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116"/>
      <c r="BJ100" s="69"/>
      <c r="BK100" s="70"/>
      <c r="BL100" s="70"/>
      <c r="BM100" s="70"/>
      <c r="BN100" s="70"/>
      <c r="BO100" s="70"/>
      <c r="BP100" s="70"/>
      <c r="BQ100" s="70"/>
      <c r="BR100" s="97"/>
      <c r="BS100" s="69"/>
      <c r="BT100" s="69"/>
      <c r="BU100" s="70"/>
      <c r="BV100" s="70"/>
      <c r="BW100" s="70"/>
      <c r="BX100" s="70"/>
      <c r="BY100" s="70"/>
      <c r="BZ100" s="411"/>
      <c r="CA100" s="411"/>
      <c r="CB100" s="436"/>
      <c r="CC100" s="436"/>
      <c r="CD100" s="436"/>
      <c r="CE100" s="493"/>
      <c r="CF100" s="436"/>
      <c r="CG100" s="436"/>
      <c r="CH100" s="436"/>
      <c r="CI100" s="436"/>
      <c r="CJ100" s="436"/>
      <c r="CK100" s="436"/>
      <c r="CL100" s="411"/>
      <c r="CM100" s="411"/>
      <c r="CN100" s="411"/>
      <c r="CO100" s="411"/>
      <c r="CP100" s="97"/>
    </row>
    <row r="101" spans="1:94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6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6">
        <v>55547755.140000001</v>
      </c>
      <c r="AX101" s="218">
        <v>55542480.690000005</v>
      </c>
      <c r="AY101" s="218"/>
      <c r="AZ101" s="218"/>
      <c r="BA101" s="218"/>
      <c r="BB101" s="218"/>
      <c r="BC101" s="218"/>
      <c r="BD101" s="218"/>
      <c r="BE101" s="218"/>
      <c r="BF101" s="218"/>
      <c r="BG101" s="218"/>
      <c r="BH101" s="218"/>
      <c r="BI101" s="110">
        <f t="shared" ref="BI101:BR105" si="302">O101-C101</f>
        <v>-7806756.25</v>
      </c>
      <c r="BJ101" s="55">
        <f t="shared" si="302"/>
        <v>-14250973.940000001</v>
      </c>
      <c r="BK101" s="55">
        <f t="shared" si="302"/>
        <v>-2992663.2300000004</v>
      </c>
      <c r="BL101" s="55">
        <f t="shared" si="302"/>
        <v>1950449.0199999996</v>
      </c>
      <c r="BM101" s="55">
        <f t="shared" si="302"/>
        <v>-3813694.4399999976</v>
      </c>
      <c r="BN101" s="55">
        <f t="shared" si="302"/>
        <v>-2880089.7300000004</v>
      </c>
      <c r="BO101" s="55">
        <f t="shared" si="302"/>
        <v>-1484149.9399999995</v>
      </c>
      <c r="BP101" s="55">
        <f t="shared" si="302"/>
        <v>-1923095.4699999988</v>
      </c>
      <c r="BQ101" s="55">
        <f t="shared" si="302"/>
        <v>717715.41000000015</v>
      </c>
      <c r="BR101" s="91">
        <f t="shared" si="302"/>
        <v>-5750236.3599999994</v>
      </c>
      <c r="BS101" s="55">
        <f t="shared" ref="BS101:CB105" si="303">Y101-M101</f>
        <v>-5070307.1400000006</v>
      </c>
      <c r="BT101" s="55">
        <f t="shared" si="303"/>
        <v>6640828.6099999994</v>
      </c>
      <c r="BU101" s="55">
        <f t="shared" si="303"/>
        <v>5523228.1200000048</v>
      </c>
      <c r="BV101" s="55">
        <f t="shared" si="303"/>
        <v>3670209.5699999966</v>
      </c>
      <c r="BW101" s="55">
        <f t="shared" si="303"/>
        <v>-1967154.4700000025</v>
      </c>
      <c r="BX101" s="55">
        <f t="shared" si="303"/>
        <v>-2659948.6000000015</v>
      </c>
      <c r="BY101" s="55">
        <f t="shared" si="303"/>
        <v>76869.25</v>
      </c>
      <c r="BZ101" s="71">
        <f t="shared" si="303"/>
        <v>2813999.2000000011</v>
      </c>
      <c r="CA101" s="412">
        <f t="shared" si="303"/>
        <v>1491342.5499999989</v>
      </c>
      <c r="CB101" s="71">
        <f t="shared" si="303"/>
        <v>2452736.379999999</v>
      </c>
      <c r="CC101" s="71">
        <f t="shared" ref="CC101:CL105" si="304">AI101-W101</f>
        <v>4480622.2899999991</v>
      </c>
      <c r="CD101" s="71">
        <f t="shared" si="304"/>
        <v>7039718.6900000013</v>
      </c>
      <c r="CE101" s="117">
        <f t="shared" si="304"/>
        <v>7852717.3699999973</v>
      </c>
      <c r="CF101" s="71">
        <f t="shared" si="304"/>
        <v>8042389.2399999946</v>
      </c>
      <c r="CG101" s="71">
        <f t="shared" si="304"/>
        <v>9758304.0899999961</v>
      </c>
      <c r="CH101" s="71">
        <f t="shared" si="304"/>
        <v>13974788.899999999</v>
      </c>
      <c r="CI101" s="71">
        <f t="shared" si="304"/>
        <v>13670722.629999999</v>
      </c>
      <c r="CJ101" s="71">
        <f t="shared" si="304"/>
        <v>5104204.4899999984</v>
      </c>
      <c r="CK101" s="71">
        <f t="shared" si="304"/>
        <v>6170533.2100000046</v>
      </c>
      <c r="CL101" s="71">
        <f t="shared" si="304"/>
        <v>8650492.8899999987</v>
      </c>
      <c r="CM101" s="71">
        <f t="shared" ref="CM101:CP105" si="305">AS101-AG101</f>
        <v>6719767.25</v>
      </c>
      <c r="CN101" s="71">
        <f t="shared" si="305"/>
        <v>3442812.3900000006</v>
      </c>
      <c r="CO101" s="71">
        <f t="shared" si="305"/>
        <v>4030393.7500000037</v>
      </c>
      <c r="CP101" s="91">
        <f t="shared" si="305"/>
        <v>2562540.0399999991</v>
      </c>
    </row>
    <row r="102" spans="1:94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6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6">
        <v>4773190.1199999992</v>
      </c>
      <c r="AX102" s="218">
        <v>4277591.2</v>
      </c>
      <c r="AY102" s="218"/>
      <c r="AZ102" s="218"/>
      <c r="BA102" s="218"/>
      <c r="BB102" s="218"/>
      <c r="BC102" s="218"/>
      <c r="BD102" s="218"/>
      <c r="BE102" s="218"/>
      <c r="BF102" s="218"/>
      <c r="BG102" s="218"/>
      <c r="BH102" s="218"/>
      <c r="BI102" s="110">
        <f t="shared" si="302"/>
        <v>-566114.4700000002</v>
      </c>
      <c r="BJ102" s="55">
        <f t="shared" si="302"/>
        <v>-429451.10999999987</v>
      </c>
      <c r="BK102" s="55">
        <f t="shared" si="302"/>
        <v>-428184.9700000002</v>
      </c>
      <c r="BL102" s="55">
        <f t="shared" si="302"/>
        <v>-40151.15000000014</v>
      </c>
      <c r="BM102" s="55">
        <f t="shared" si="302"/>
        <v>-539790.55000000005</v>
      </c>
      <c r="BN102" s="55">
        <f t="shared" si="302"/>
        <v>-506651.6399999999</v>
      </c>
      <c r="BO102" s="55">
        <f t="shared" si="302"/>
        <v>-388149.29000000004</v>
      </c>
      <c r="BP102" s="55">
        <f t="shared" si="302"/>
        <v>-368161.42999999993</v>
      </c>
      <c r="BQ102" s="55">
        <f t="shared" si="302"/>
        <v>-70890.440000000061</v>
      </c>
      <c r="BR102" s="91">
        <f t="shared" si="302"/>
        <v>-163053.66000000015</v>
      </c>
      <c r="BS102" s="55">
        <f t="shared" si="303"/>
        <v>246569.65999999992</v>
      </c>
      <c r="BT102" s="55">
        <f t="shared" si="303"/>
        <v>622158.05000000028</v>
      </c>
      <c r="BU102" s="55">
        <f t="shared" si="303"/>
        <v>1335830.19</v>
      </c>
      <c r="BV102" s="55">
        <f t="shared" si="303"/>
        <v>564493.27</v>
      </c>
      <c r="BW102" s="55">
        <f t="shared" si="303"/>
        <v>-50901.25</v>
      </c>
      <c r="BX102" s="55">
        <f t="shared" si="303"/>
        <v>-31307.339999999851</v>
      </c>
      <c r="BY102" s="55">
        <f t="shared" si="303"/>
        <v>79920.39000000013</v>
      </c>
      <c r="BZ102" s="71">
        <f t="shared" si="303"/>
        <v>224868.64999999991</v>
      </c>
      <c r="CA102" s="412">
        <f t="shared" si="303"/>
        <v>90366.159999999916</v>
      </c>
      <c r="CB102" s="71">
        <f t="shared" si="303"/>
        <v>216498.1100000001</v>
      </c>
      <c r="CC102" s="71">
        <f t="shared" si="304"/>
        <v>519820.34000000008</v>
      </c>
      <c r="CD102" s="71">
        <f t="shared" si="304"/>
        <v>418397.93000000017</v>
      </c>
      <c r="CE102" s="117">
        <f t="shared" si="304"/>
        <v>223363.1100000001</v>
      </c>
      <c r="CF102" s="71">
        <f t="shared" si="304"/>
        <v>476846.79999999981</v>
      </c>
      <c r="CG102" s="71">
        <f t="shared" si="304"/>
        <v>282539.06999999983</v>
      </c>
      <c r="CH102" s="71">
        <f t="shared" si="304"/>
        <v>707095.79</v>
      </c>
      <c r="CI102" s="71">
        <f t="shared" si="304"/>
        <v>1940695</v>
      </c>
      <c r="CJ102" s="71">
        <f t="shared" si="304"/>
        <v>762378.48999999976</v>
      </c>
      <c r="CK102" s="71">
        <f t="shared" si="304"/>
        <v>508687.40999999992</v>
      </c>
      <c r="CL102" s="71">
        <f t="shared" si="304"/>
        <v>3850927.37</v>
      </c>
      <c r="CM102" s="71">
        <f t="shared" si="305"/>
        <v>1919285.4599999997</v>
      </c>
      <c r="CN102" s="71">
        <f t="shared" si="305"/>
        <v>773761.44</v>
      </c>
      <c r="CO102" s="71">
        <f t="shared" si="305"/>
        <v>276118.03000000003</v>
      </c>
      <c r="CP102" s="91">
        <f t="shared" si="305"/>
        <v>520914.89000000013</v>
      </c>
    </row>
    <row r="103" spans="1:94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6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6">
        <v>9639356.0700000003</v>
      </c>
      <c r="AX103" s="218">
        <v>11864319.920000002</v>
      </c>
      <c r="AY103" s="218"/>
      <c r="AZ103" s="218"/>
      <c r="BA103" s="218"/>
      <c r="BB103" s="218"/>
      <c r="BC103" s="218"/>
      <c r="BD103" s="218"/>
      <c r="BE103" s="218"/>
      <c r="BF103" s="218"/>
      <c r="BG103" s="218"/>
      <c r="BH103" s="218"/>
      <c r="BI103" s="110">
        <f t="shared" si="302"/>
        <v>-1643056.5899999999</v>
      </c>
      <c r="BJ103" s="55">
        <f t="shared" si="302"/>
        <v>-3176239.59</v>
      </c>
      <c r="BK103" s="55">
        <f t="shared" si="302"/>
        <v>-444726.12000000011</v>
      </c>
      <c r="BL103" s="55">
        <f t="shared" si="302"/>
        <v>411698.73999999976</v>
      </c>
      <c r="BM103" s="55">
        <f t="shared" si="302"/>
        <v>-318497.4600000002</v>
      </c>
      <c r="BN103" s="55">
        <f t="shared" si="302"/>
        <v>-212588.26999999979</v>
      </c>
      <c r="BO103" s="55">
        <f t="shared" si="302"/>
        <v>-46294.25</v>
      </c>
      <c r="BP103" s="55">
        <f t="shared" si="302"/>
        <v>-170339.75</v>
      </c>
      <c r="BQ103" s="55">
        <f t="shared" si="302"/>
        <v>2905.4899999999907</v>
      </c>
      <c r="BR103" s="91">
        <f t="shared" si="302"/>
        <v>-925213.81999999983</v>
      </c>
      <c r="BS103" s="55">
        <f t="shared" si="303"/>
        <v>-940102.46000000089</v>
      </c>
      <c r="BT103" s="55">
        <f t="shared" si="303"/>
        <v>1669189.7000000002</v>
      </c>
      <c r="BU103" s="55">
        <f t="shared" si="303"/>
        <v>1458546.4499999993</v>
      </c>
      <c r="BV103" s="55">
        <f t="shared" si="303"/>
        <v>1928399.3600000003</v>
      </c>
      <c r="BW103" s="55">
        <f t="shared" si="303"/>
        <v>52725.899999999907</v>
      </c>
      <c r="BX103" s="55">
        <f t="shared" si="303"/>
        <v>-529879.52</v>
      </c>
      <c r="BY103" s="55">
        <f t="shared" si="303"/>
        <v>182267.56000000006</v>
      </c>
      <c r="BZ103" s="71">
        <f t="shared" si="303"/>
        <v>544154.34999999986</v>
      </c>
      <c r="CA103" s="412">
        <f t="shared" si="303"/>
        <v>208740.30000000005</v>
      </c>
      <c r="CB103" s="71">
        <f t="shared" si="303"/>
        <v>295732.12000000011</v>
      </c>
      <c r="CC103" s="71">
        <f t="shared" si="304"/>
        <v>530741.26</v>
      </c>
      <c r="CD103" s="71">
        <f t="shared" si="304"/>
        <v>1332337.5499999998</v>
      </c>
      <c r="CE103" s="117">
        <f t="shared" si="304"/>
        <v>1503422.79</v>
      </c>
      <c r="CF103" s="71">
        <f t="shared" si="304"/>
        <v>1589783.0300000003</v>
      </c>
      <c r="CG103" s="71">
        <f t="shared" si="304"/>
        <v>2625069.290000001</v>
      </c>
      <c r="CH103" s="71">
        <f t="shared" si="304"/>
        <v>1874626.129999998</v>
      </c>
      <c r="CI103" s="71">
        <f t="shared" si="304"/>
        <v>1255951.08</v>
      </c>
      <c r="CJ103" s="71">
        <f t="shared" si="304"/>
        <v>942464.74000000022</v>
      </c>
      <c r="CK103" s="71">
        <f t="shared" si="304"/>
        <v>739884.52999999956</v>
      </c>
      <c r="CL103" s="71">
        <f t="shared" si="304"/>
        <v>103708.73999999999</v>
      </c>
      <c r="CM103" s="71">
        <f t="shared" si="305"/>
        <v>245010.09000000008</v>
      </c>
      <c r="CN103" s="71">
        <f t="shared" si="305"/>
        <v>321225.3899999999</v>
      </c>
      <c r="CO103" s="71">
        <f t="shared" si="305"/>
        <v>776882.74999999977</v>
      </c>
      <c r="CP103" s="91">
        <f t="shared" si="305"/>
        <v>249252.02000000048</v>
      </c>
    </row>
    <row r="104" spans="1:94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6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6">
        <v>13187569.559999999</v>
      </c>
      <c r="AX104" s="218">
        <v>12644523.779999999</v>
      </c>
      <c r="AY104" s="218"/>
      <c r="AZ104" s="218"/>
      <c r="BA104" s="218"/>
      <c r="BB104" s="218"/>
      <c r="BC104" s="218"/>
      <c r="BD104" s="218"/>
      <c r="BE104" s="218"/>
      <c r="BF104" s="218"/>
      <c r="BG104" s="218"/>
      <c r="BH104" s="218"/>
      <c r="BI104" s="110">
        <f t="shared" si="302"/>
        <v>-1464179.1099999994</v>
      </c>
      <c r="BJ104" s="55">
        <f t="shared" si="302"/>
        <v>-4247225.71</v>
      </c>
      <c r="BK104" s="55">
        <f t="shared" si="302"/>
        <v>-461390.9299999997</v>
      </c>
      <c r="BL104" s="55">
        <f t="shared" si="302"/>
        <v>297724.89999999991</v>
      </c>
      <c r="BM104" s="55">
        <f t="shared" si="302"/>
        <v>-579395.52</v>
      </c>
      <c r="BN104" s="55">
        <f t="shared" si="302"/>
        <v>-402000.42999999993</v>
      </c>
      <c r="BO104" s="55">
        <f t="shared" si="302"/>
        <v>-94587.830000000075</v>
      </c>
      <c r="BP104" s="55">
        <f t="shared" si="302"/>
        <v>-344801.09000000008</v>
      </c>
      <c r="BQ104" s="55">
        <f t="shared" si="302"/>
        <v>281033.80999999982</v>
      </c>
      <c r="BR104" s="91">
        <f t="shared" si="302"/>
        <v>-1752092.92</v>
      </c>
      <c r="BS104" s="55">
        <f t="shared" si="303"/>
        <v>-1751485.4000000004</v>
      </c>
      <c r="BT104" s="55">
        <f t="shared" si="303"/>
        <v>2199733.4800000004</v>
      </c>
      <c r="BU104" s="55">
        <f t="shared" si="303"/>
        <v>369627.93999999948</v>
      </c>
      <c r="BV104" s="55">
        <f t="shared" si="303"/>
        <v>2486315.4300000006</v>
      </c>
      <c r="BW104" s="55">
        <f t="shared" si="303"/>
        <v>-194048.08000000007</v>
      </c>
      <c r="BX104" s="55">
        <f t="shared" si="303"/>
        <v>-226114.74000000022</v>
      </c>
      <c r="BY104" s="55">
        <f t="shared" si="303"/>
        <v>264802.77</v>
      </c>
      <c r="BZ104" s="71">
        <f t="shared" si="303"/>
        <v>734267.99</v>
      </c>
      <c r="CA104" s="412">
        <f t="shared" si="303"/>
        <v>222735.97999999998</v>
      </c>
      <c r="CB104" s="71">
        <f t="shared" si="303"/>
        <v>370122.6399999999</v>
      </c>
      <c r="CC104" s="71">
        <f t="shared" si="304"/>
        <v>668779.93000000017</v>
      </c>
      <c r="CD104" s="71">
        <f t="shared" si="304"/>
        <v>2218419.46</v>
      </c>
      <c r="CE104" s="117">
        <f t="shared" si="304"/>
        <v>1807610.6899999995</v>
      </c>
      <c r="CF104" s="71">
        <f t="shared" si="304"/>
        <v>1969067.0399999991</v>
      </c>
      <c r="CG104" s="71">
        <f t="shared" si="304"/>
        <v>3068063.4499999993</v>
      </c>
      <c r="CH104" s="71">
        <f t="shared" si="304"/>
        <v>5026382.0599999987</v>
      </c>
      <c r="CI104" s="71">
        <f t="shared" si="304"/>
        <v>4127923.6799999978</v>
      </c>
      <c r="CJ104" s="71">
        <f t="shared" si="304"/>
        <v>886376.13999999966</v>
      </c>
      <c r="CK104" s="71">
        <f t="shared" si="304"/>
        <v>743990.60000000009</v>
      </c>
      <c r="CL104" s="71">
        <f t="shared" si="304"/>
        <v>364907.87999999989</v>
      </c>
      <c r="CM104" s="71">
        <f t="shared" si="305"/>
        <v>506700.14000000013</v>
      </c>
      <c r="CN104" s="71">
        <f t="shared" si="305"/>
        <v>890018.96000000043</v>
      </c>
      <c r="CO104" s="71">
        <f t="shared" si="305"/>
        <v>1339562.96</v>
      </c>
      <c r="CP104" s="91">
        <f t="shared" si="305"/>
        <v>445051.95999999996</v>
      </c>
    </row>
    <row r="105" spans="1:94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0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0">
        <v>9820435.1799999997</v>
      </c>
      <c r="AX105" s="474">
        <v>10443738.100000001</v>
      </c>
      <c r="AY105" s="474"/>
      <c r="AZ105" s="474"/>
      <c r="BA105" s="474"/>
      <c r="BB105" s="474"/>
      <c r="BC105" s="474"/>
      <c r="BD105" s="474"/>
      <c r="BE105" s="474"/>
      <c r="BF105" s="474"/>
      <c r="BG105" s="474"/>
      <c r="BH105" s="474"/>
      <c r="BI105" s="111">
        <f t="shared" si="302"/>
        <v>-490630.08000000007</v>
      </c>
      <c r="BJ105" s="56">
        <f t="shared" si="302"/>
        <v>-2279940.41</v>
      </c>
      <c r="BK105" s="56">
        <f t="shared" si="302"/>
        <v>416375.20000000019</v>
      </c>
      <c r="BL105" s="56">
        <f t="shared" si="302"/>
        <v>193710.66000000015</v>
      </c>
      <c r="BM105" s="56">
        <f t="shared" si="302"/>
        <v>-751801.5299999998</v>
      </c>
      <c r="BN105" s="56">
        <f t="shared" si="302"/>
        <v>-11188.790000000037</v>
      </c>
      <c r="BO105" s="56">
        <f t="shared" si="302"/>
        <v>199829.79000000004</v>
      </c>
      <c r="BP105" s="56">
        <f t="shared" si="302"/>
        <v>-259234.23999999976</v>
      </c>
      <c r="BQ105" s="56">
        <f t="shared" si="302"/>
        <v>394358.37999999989</v>
      </c>
      <c r="BR105" s="92">
        <f t="shared" si="302"/>
        <v>-1756290.88</v>
      </c>
      <c r="BS105" s="56">
        <f t="shared" si="303"/>
        <v>-965721.91999999993</v>
      </c>
      <c r="BT105" s="56">
        <f t="shared" si="303"/>
        <v>2017715.13</v>
      </c>
      <c r="BU105" s="56">
        <f t="shared" si="303"/>
        <v>558099.93999999948</v>
      </c>
      <c r="BV105" s="56">
        <f t="shared" si="303"/>
        <v>2148351.0700000003</v>
      </c>
      <c r="BW105" s="56">
        <f t="shared" si="303"/>
        <v>435114.84999999963</v>
      </c>
      <c r="BX105" s="56">
        <f t="shared" si="303"/>
        <v>-50572.810000000522</v>
      </c>
      <c r="BY105" s="56">
        <f t="shared" si="303"/>
        <v>507957.16999999993</v>
      </c>
      <c r="BZ105" s="310">
        <f t="shared" si="303"/>
        <v>109920.91999999993</v>
      </c>
      <c r="CA105" s="424">
        <f t="shared" si="303"/>
        <v>-138236.41999999993</v>
      </c>
      <c r="CB105" s="310">
        <f t="shared" si="303"/>
        <v>387047.5</v>
      </c>
      <c r="CC105" s="310">
        <f t="shared" si="304"/>
        <v>1288396.2300000004</v>
      </c>
      <c r="CD105" s="310">
        <f t="shared" si="304"/>
        <v>2081297.83</v>
      </c>
      <c r="CE105" s="487">
        <f t="shared" si="304"/>
        <v>900184.81000000052</v>
      </c>
      <c r="CF105" s="310">
        <f t="shared" si="304"/>
        <v>1003839.6699999999</v>
      </c>
      <c r="CG105" s="310">
        <f t="shared" si="304"/>
        <v>608886.13000000082</v>
      </c>
      <c r="CH105" s="310">
        <f t="shared" si="304"/>
        <v>-1335866.7699999996</v>
      </c>
      <c r="CI105" s="310">
        <f t="shared" si="304"/>
        <v>-285085.19999999925</v>
      </c>
      <c r="CJ105" s="310">
        <f t="shared" si="304"/>
        <v>1786970.1800000006</v>
      </c>
      <c r="CK105" s="310">
        <f t="shared" si="304"/>
        <v>471891.33000000007</v>
      </c>
      <c r="CL105" s="310">
        <f t="shared" si="304"/>
        <v>1411838.9700000002</v>
      </c>
      <c r="CM105" s="310">
        <f t="shared" si="305"/>
        <v>118212.45999999996</v>
      </c>
      <c r="CN105" s="310">
        <f t="shared" si="305"/>
        <v>858817.33999999985</v>
      </c>
      <c r="CO105" s="310">
        <f t="shared" si="305"/>
        <v>-488984.69999999972</v>
      </c>
      <c r="CP105" s="92">
        <f t="shared" si="305"/>
        <v>189737.8599999994</v>
      </c>
    </row>
    <row r="106" spans="1:94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BQ106" si="306">SUM(D101:D105)</f>
        <v>74629389.950000003</v>
      </c>
      <c r="E106" s="71">
        <f t="shared" si="306"/>
        <v>47844788.629999995</v>
      </c>
      <c r="F106" s="71">
        <f t="shared" si="306"/>
        <v>34630138.549999997</v>
      </c>
      <c r="G106" s="55">
        <f t="shared" si="306"/>
        <v>28744005.689999998</v>
      </c>
      <c r="H106" s="71">
        <f t="shared" si="306"/>
        <v>23007579.469999999</v>
      </c>
      <c r="I106" s="71">
        <f t="shared" si="306"/>
        <v>21098383.91</v>
      </c>
      <c r="J106" s="71">
        <f t="shared" si="306"/>
        <v>22848904.84</v>
      </c>
      <c r="K106" s="71">
        <f t="shared" si="306"/>
        <v>21992436.830000006</v>
      </c>
      <c r="L106" s="71">
        <f t="shared" si="306"/>
        <v>51295495.840000004</v>
      </c>
      <c r="M106" s="110">
        <f t="shared" si="306"/>
        <v>62713759.940000005</v>
      </c>
      <c r="N106" s="326">
        <f t="shared" si="306"/>
        <v>58052472.759999998</v>
      </c>
      <c r="O106" s="218">
        <f t="shared" si="306"/>
        <v>73341179.149999991</v>
      </c>
      <c r="P106" s="218">
        <f t="shared" si="306"/>
        <v>50245559.190000005</v>
      </c>
      <c r="Q106" s="218">
        <f t="shared" si="306"/>
        <v>43934198.579999998</v>
      </c>
      <c r="R106" s="218">
        <f t="shared" si="306"/>
        <v>37443570.719999999</v>
      </c>
      <c r="S106" s="234">
        <f t="shared" si="306"/>
        <v>22740826.190000001</v>
      </c>
      <c r="T106" s="234">
        <f t="shared" si="306"/>
        <v>18995060.609999999</v>
      </c>
      <c r="U106" s="234">
        <f t="shared" si="306"/>
        <v>19285032.390000001</v>
      </c>
      <c r="V106" s="234">
        <f t="shared" si="306"/>
        <v>19783272.859999999</v>
      </c>
      <c r="W106" s="234">
        <f t="shared" si="306"/>
        <v>23317559.480000004</v>
      </c>
      <c r="X106" s="293">
        <f t="shared" ref="X106" si="307">SUM(X101:X105)</f>
        <v>40948608.199999996</v>
      </c>
      <c r="Y106" s="380">
        <f t="shared" ref="Y106:AE106" si="308">SUM(Y101:Y105)</f>
        <v>54232712.679999992</v>
      </c>
      <c r="Z106" s="234">
        <f t="shared" si="308"/>
        <v>71202097.730000004</v>
      </c>
      <c r="AA106" s="234">
        <f t="shared" si="308"/>
        <v>82586511.790000007</v>
      </c>
      <c r="AB106" s="234">
        <f t="shared" si="308"/>
        <v>61043327.890000008</v>
      </c>
      <c r="AC106" s="234">
        <f t="shared" si="308"/>
        <v>42209935.530000001</v>
      </c>
      <c r="AD106" s="234">
        <f t="shared" si="308"/>
        <v>33945747.710000001</v>
      </c>
      <c r="AE106" s="234">
        <f t="shared" si="308"/>
        <v>23852643.329999998</v>
      </c>
      <c r="AF106" s="234">
        <f t="shared" ref="AF106" si="309">SUM(AF101:AF105)</f>
        <v>23422271.719999999</v>
      </c>
      <c r="AG106" s="442">
        <v>21159980.960000001</v>
      </c>
      <c r="AH106" s="442">
        <f t="shared" ref="AH106" si="310">SUM(AH101:AH105)</f>
        <v>23505409.609999999</v>
      </c>
      <c r="AI106" s="442">
        <f>SUM(AI101:AI105)</f>
        <v>30805919.530000001</v>
      </c>
      <c r="AJ106" s="455">
        <v>54038779.659999996</v>
      </c>
      <c r="AK106" s="551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1">
        <v>92968306.069999993</v>
      </c>
      <c r="AX106" s="455">
        <v>94772653.689999998</v>
      </c>
      <c r="AY106" s="455"/>
      <c r="AZ106" s="455"/>
      <c r="BA106" s="455"/>
      <c r="BB106" s="455"/>
      <c r="BC106" s="455"/>
      <c r="BD106" s="455"/>
      <c r="BE106" s="455"/>
      <c r="BF106" s="455"/>
      <c r="BG106" s="455"/>
      <c r="BH106" s="455"/>
      <c r="BI106" s="117">
        <f t="shared" si="306"/>
        <v>-11970736.5</v>
      </c>
      <c r="BJ106" s="55">
        <f t="shared" si="306"/>
        <v>-24383830.760000002</v>
      </c>
      <c r="BK106" s="72">
        <f t="shared" si="306"/>
        <v>-3910590.05</v>
      </c>
      <c r="BL106" s="72">
        <f t="shared" si="306"/>
        <v>2813432.1699999995</v>
      </c>
      <c r="BM106" s="72">
        <f t="shared" si="306"/>
        <v>-6003179.4999999963</v>
      </c>
      <c r="BN106" s="72">
        <f t="shared" si="306"/>
        <v>-4012518.8599999994</v>
      </c>
      <c r="BO106" s="72">
        <f t="shared" si="306"/>
        <v>-1813351.5199999996</v>
      </c>
      <c r="BP106" s="72">
        <f t="shared" si="306"/>
        <v>-3065631.9799999981</v>
      </c>
      <c r="BQ106" s="72">
        <f t="shared" si="306"/>
        <v>1325122.6499999999</v>
      </c>
      <c r="BR106" s="77">
        <f t="shared" ref="BR106:BS106" si="311">SUM(BR101:BR105)</f>
        <v>-10346887.640000001</v>
      </c>
      <c r="BS106" s="55">
        <f t="shared" si="311"/>
        <v>-8481047.2600000016</v>
      </c>
      <c r="BT106" s="55">
        <f t="shared" ref="BT106:BU106" si="312">SUM(BT101:BT105)</f>
        <v>13149624.969999999</v>
      </c>
      <c r="BU106" s="72">
        <f t="shared" si="312"/>
        <v>9245332.6400000025</v>
      </c>
      <c r="BV106" s="72">
        <f t="shared" ref="BV106:BW106" si="313">SUM(BV101:BV105)</f>
        <v>10797768.699999997</v>
      </c>
      <c r="BW106" s="72">
        <f t="shared" si="313"/>
        <v>-1724263.0500000031</v>
      </c>
      <c r="BX106" s="72">
        <f t="shared" ref="BX106:BY106" si="314">SUM(BX101:BX105)</f>
        <v>-3497823.0100000021</v>
      </c>
      <c r="BY106" s="72">
        <f t="shared" si="314"/>
        <v>1111817.1400000001</v>
      </c>
      <c r="BZ106" s="412">
        <f t="shared" ref="BZ106" si="315">SUM(BZ101:BZ105)</f>
        <v>4427211.1100000013</v>
      </c>
      <c r="CA106" s="412">
        <f t="shared" ref="CA106:CB106" si="316">SUM(CA101:CA105)</f>
        <v>1874948.5699999989</v>
      </c>
      <c r="CB106" s="71">
        <f t="shared" si="316"/>
        <v>3722136.7499999991</v>
      </c>
      <c r="CC106" s="71">
        <f t="shared" ref="CC106" si="317">SUM(CC101:CC105)</f>
        <v>7488360.0499999989</v>
      </c>
      <c r="CD106" s="71">
        <f t="shared" ref="CD106:CE106" si="318">SUM(CD101:CD105)</f>
        <v>13090171.460000003</v>
      </c>
      <c r="CE106" s="117">
        <f t="shared" si="318"/>
        <v>12287298.769999998</v>
      </c>
      <c r="CF106" s="71">
        <f t="shared" ref="CF106:CG106" si="319">SUM(CF101:CF105)</f>
        <v>13081925.779999996</v>
      </c>
      <c r="CG106" s="71">
        <f t="shared" si="319"/>
        <v>16342862.029999997</v>
      </c>
      <c r="CH106" s="71">
        <f t="shared" ref="CH106:CI106" si="320">SUM(CH101:CH105)</f>
        <v>20247026.109999996</v>
      </c>
      <c r="CI106" s="71">
        <f t="shared" si="320"/>
        <v>20710207.190000001</v>
      </c>
      <c r="CJ106" s="71">
        <f t="shared" ref="CJ106:CK106" si="321">SUM(CJ101:CJ105)</f>
        <v>9482394.0399999991</v>
      </c>
      <c r="CK106" s="71">
        <f t="shared" si="321"/>
        <v>8634987.0800000038</v>
      </c>
      <c r="CL106" s="412">
        <f t="shared" ref="CL106:CM106" si="322">SUM(CL101:CL105)</f>
        <v>14381875.85</v>
      </c>
      <c r="CM106" s="412">
        <f t="shared" si="322"/>
        <v>9508975.3999999985</v>
      </c>
      <c r="CN106" s="412">
        <f t="shared" ref="CN106:CO106" si="323">SUM(CN101:CN105)</f>
        <v>6286635.5199999996</v>
      </c>
      <c r="CO106" s="412">
        <f t="shared" si="323"/>
        <v>5933972.7900000047</v>
      </c>
      <c r="CP106" s="77">
        <f t="shared" ref="CP106" si="324">SUM(CP101:CP105)</f>
        <v>3967496.7699999991</v>
      </c>
    </row>
    <row r="107" spans="1:94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2"/>
      <c r="AL107" s="397"/>
      <c r="AM107" s="511"/>
      <c r="AN107" s="606"/>
      <c r="AO107" s="606"/>
      <c r="AP107" s="606"/>
      <c r="AQ107" s="606"/>
      <c r="AR107" s="606"/>
      <c r="AS107" s="606"/>
      <c r="AT107" s="606"/>
      <c r="AU107" s="606"/>
      <c r="AV107" s="606"/>
      <c r="AW107" s="552"/>
      <c r="AX107" s="397"/>
      <c r="AY107" s="511"/>
      <c r="AZ107" s="527"/>
      <c r="BA107" s="527"/>
      <c r="BB107" s="527"/>
      <c r="BC107" s="527"/>
      <c r="BD107" s="527"/>
      <c r="BE107" s="527"/>
      <c r="BF107" s="527"/>
      <c r="BG107" s="527"/>
      <c r="BH107" s="527"/>
      <c r="BI107" s="118"/>
      <c r="BJ107" s="23"/>
      <c r="BK107" s="24"/>
      <c r="BL107" s="24"/>
      <c r="BM107" s="24"/>
      <c r="BN107" s="24"/>
      <c r="BO107" s="24"/>
      <c r="BP107" s="24"/>
      <c r="BQ107" s="24"/>
      <c r="BR107" s="98"/>
      <c r="BS107" s="23"/>
      <c r="BT107" s="23"/>
      <c r="BU107" s="24"/>
      <c r="BV107" s="24"/>
      <c r="BW107" s="24"/>
      <c r="BX107" s="24"/>
      <c r="BY107" s="24"/>
      <c r="BZ107" s="413"/>
      <c r="CA107" s="413"/>
      <c r="CB107" s="437"/>
      <c r="CC107" s="437"/>
      <c r="CD107" s="437"/>
      <c r="CE107" s="494"/>
      <c r="CF107" s="437"/>
      <c r="CG107" s="437"/>
      <c r="CH107" s="437"/>
      <c r="CI107" s="437"/>
      <c r="CJ107" s="437"/>
      <c r="CK107" s="437"/>
      <c r="CL107" s="413"/>
      <c r="CM107" s="413"/>
      <c r="CN107" s="413"/>
      <c r="CO107" s="413"/>
      <c r="CP107" s="98"/>
    </row>
    <row r="108" spans="1:94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3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3">
        <v>244462</v>
      </c>
      <c r="AX108" s="475">
        <v>226524</v>
      </c>
      <c r="AY108" s="475"/>
      <c r="AZ108" s="475"/>
      <c r="BA108" s="475"/>
      <c r="BB108" s="475"/>
      <c r="BC108" s="475"/>
      <c r="BD108" s="475"/>
      <c r="BE108" s="475"/>
      <c r="BF108" s="475"/>
      <c r="BG108" s="475"/>
      <c r="BH108" s="475"/>
      <c r="BI108" s="138">
        <f t="shared" ref="BI108:BR112" si="325">O108-C108</f>
        <v>13439</v>
      </c>
      <c r="BJ108" s="139">
        <f t="shared" si="325"/>
        <v>-28612</v>
      </c>
      <c r="BK108" s="139">
        <f t="shared" si="325"/>
        <v>-9870</v>
      </c>
      <c r="BL108" s="139">
        <f t="shared" si="325"/>
        <v>31580</v>
      </c>
      <c r="BM108" s="139">
        <f t="shared" si="325"/>
        <v>-16143</v>
      </c>
      <c r="BN108" s="139">
        <f t="shared" si="325"/>
        <v>-12780</v>
      </c>
      <c r="BO108" s="139">
        <f t="shared" si="325"/>
        <v>4403</v>
      </c>
      <c r="BP108" s="139">
        <f t="shared" si="325"/>
        <v>-10633</v>
      </c>
      <c r="BQ108" s="139">
        <f t="shared" si="325"/>
        <v>1099367.72</v>
      </c>
      <c r="BR108" s="251">
        <f t="shared" si="325"/>
        <v>-28984</v>
      </c>
      <c r="BS108" s="139">
        <f t="shared" ref="BS108:CB112" si="326">Y108-M108</f>
        <v>-30075</v>
      </c>
      <c r="BT108" s="139">
        <f t="shared" si="326"/>
        <v>12125</v>
      </c>
      <c r="BU108" s="139">
        <f t="shared" si="326"/>
        <v>1479</v>
      </c>
      <c r="BV108" s="139">
        <f t="shared" si="326"/>
        <v>-2465</v>
      </c>
      <c r="BW108" s="139">
        <f t="shared" si="326"/>
        <v>-1663</v>
      </c>
      <c r="BX108" s="139">
        <f t="shared" si="326"/>
        <v>-16056</v>
      </c>
      <c r="BY108" s="139">
        <f t="shared" si="326"/>
        <v>-15861</v>
      </c>
      <c r="BZ108" s="333">
        <f t="shared" si="326"/>
        <v>19205</v>
      </c>
      <c r="CA108" s="341">
        <f t="shared" si="326"/>
        <v>-1271</v>
      </c>
      <c r="CB108" s="333">
        <f t="shared" si="326"/>
        <v>-1236</v>
      </c>
      <c r="CC108" s="333">
        <f t="shared" ref="CC108:CL112" si="327">AI108-W108</f>
        <v>-1056480.72</v>
      </c>
      <c r="CD108" s="333">
        <f t="shared" si="327"/>
        <v>2217</v>
      </c>
      <c r="CE108" s="495">
        <f t="shared" si="327"/>
        <v>14731</v>
      </c>
      <c r="CF108" s="333">
        <f t="shared" si="327"/>
        <v>-8851</v>
      </c>
      <c r="CG108" s="333">
        <f t="shared" si="327"/>
        <v>-16205</v>
      </c>
      <c r="CH108" s="333">
        <f t="shared" si="327"/>
        <v>28159</v>
      </c>
      <c r="CI108" s="333">
        <f t="shared" si="327"/>
        <v>31202</v>
      </c>
      <c r="CJ108" s="333">
        <f t="shared" si="327"/>
        <v>1493</v>
      </c>
      <c r="CK108" s="333">
        <f t="shared" si="327"/>
        <v>15054</v>
      </c>
      <c r="CL108" s="333">
        <f t="shared" si="327"/>
        <v>29761</v>
      </c>
      <c r="CM108" s="333">
        <f t="shared" ref="CM108:CP112" si="328">AS108-AG108</f>
        <v>18362</v>
      </c>
      <c r="CN108" s="333">
        <f t="shared" si="328"/>
        <v>16545</v>
      </c>
      <c r="CO108" s="333">
        <f t="shared" si="328"/>
        <v>26</v>
      </c>
      <c r="CP108" s="251">
        <f t="shared" si="328"/>
        <v>-9326</v>
      </c>
    </row>
    <row r="109" spans="1:94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3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3">
        <v>28235</v>
      </c>
      <c r="AX109" s="475">
        <v>24190</v>
      </c>
      <c r="AY109" s="475"/>
      <c r="AZ109" s="475"/>
      <c r="BA109" s="475"/>
      <c r="BB109" s="475"/>
      <c r="BC109" s="475"/>
      <c r="BD109" s="475"/>
      <c r="BE109" s="475"/>
      <c r="BF109" s="475"/>
      <c r="BG109" s="475"/>
      <c r="BH109" s="475"/>
      <c r="BI109" s="138">
        <f t="shared" si="325"/>
        <v>-1618</v>
      </c>
      <c r="BJ109" s="139">
        <f t="shared" si="325"/>
        <v>-2018</v>
      </c>
      <c r="BK109" s="139">
        <f t="shared" si="325"/>
        <v>-2660</v>
      </c>
      <c r="BL109" s="139">
        <f t="shared" si="325"/>
        <v>-202</v>
      </c>
      <c r="BM109" s="139">
        <f t="shared" si="325"/>
        <v>-3775</v>
      </c>
      <c r="BN109" s="139">
        <f t="shared" si="325"/>
        <v>-3147</v>
      </c>
      <c r="BO109" s="139">
        <f t="shared" si="325"/>
        <v>-1894</v>
      </c>
      <c r="BP109" s="139">
        <f t="shared" si="325"/>
        <v>-2497</v>
      </c>
      <c r="BQ109" s="139">
        <f t="shared" si="325"/>
        <v>52093.259999999995</v>
      </c>
      <c r="BR109" s="251">
        <f t="shared" si="325"/>
        <v>-700</v>
      </c>
      <c r="BS109" s="139">
        <f t="shared" si="326"/>
        <v>1433</v>
      </c>
      <c r="BT109" s="139">
        <f t="shared" si="326"/>
        <v>3644</v>
      </c>
      <c r="BU109" s="139">
        <f t="shared" si="326"/>
        <v>7141</v>
      </c>
      <c r="BV109" s="139">
        <f t="shared" si="326"/>
        <v>3553</v>
      </c>
      <c r="BW109" s="139">
        <f t="shared" si="326"/>
        <v>1063</v>
      </c>
      <c r="BX109" s="139">
        <f t="shared" si="326"/>
        <v>1134</v>
      </c>
      <c r="BY109" s="139">
        <f t="shared" si="326"/>
        <v>1319</v>
      </c>
      <c r="BZ109" s="333">
        <f t="shared" si="326"/>
        <v>2506</v>
      </c>
      <c r="CA109" s="341">
        <f t="shared" si="326"/>
        <v>569</v>
      </c>
      <c r="CB109" s="333">
        <f t="shared" si="326"/>
        <v>999</v>
      </c>
      <c r="CC109" s="333">
        <f t="shared" si="327"/>
        <v>-48253.259999999995</v>
      </c>
      <c r="CD109" s="333">
        <f t="shared" si="327"/>
        <v>864</v>
      </c>
      <c r="CE109" s="495">
        <f t="shared" si="327"/>
        <v>-1010</v>
      </c>
      <c r="CF109" s="333">
        <f t="shared" si="327"/>
        <v>-502</v>
      </c>
      <c r="CG109" s="333">
        <f t="shared" si="327"/>
        <v>-2376</v>
      </c>
      <c r="CH109" s="333">
        <f t="shared" si="327"/>
        <v>-767</v>
      </c>
      <c r="CI109" s="333">
        <f t="shared" si="327"/>
        <v>5635</v>
      </c>
      <c r="CJ109" s="333">
        <f t="shared" si="327"/>
        <v>1673</v>
      </c>
      <c r="CK109" s="333">
        <f t="shared" si="327"/>
        <v>1765</v>
      </c>
      <c r="CL109" s="333">
        <f t="shared" si="327"/>
        <v>9360</v>
      </c>
      <c r="CM109" s="333">
        <f t="shared" si="328"/>
        <v>3225</v>
      </c>
      <c r="CN109" s="333">
        <f t="shared" si="328"/>
        <v>1993</v>
      </c>
      <c r="CO109" s="333">
        <f t="shared" si="328"/>
        <v>164</v>
      </c>
      <c r="CP109" s="251">
        <f t="shared" si="328"/>
        <v>1758</v>
      </c>
    </row>
    <row r="110" spans="1:94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3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3">
        <v>22511</v>
      </c>
      <c r="AX110" s="475">
        <v>20187</v>
      </c>
      <c r="AY110" s="475"/>
      <c r="AZ110" s="475"/>
      <c r="BA110" s="475"/>
      <c r="BB110" s="475"/>
      <c r="BC110" s="475"/>
      <c r="BD110" s="475"/>
      <c r="BE110" s="475"/>
      <c r="BF110" s="475"/>
      <c r="BG110" s="475"/>
      <c r="BH110" s="475"/>
      <c r="BI110" s="138">
        <f t="shared" si="325"/>
        <v>1313</v>
      </c>
      <c r="BJ110" s="139">
        <f t="shared" si="325"/>
        <v>-5347</v>
      </c>
      <c r="BK110" s="139">
        <f t="shared" si="325"/>
        <v>-2269</v>
      </c>
      <c r="BL110" s="139">
        <f t="shared" si="325"/>
        <v>2461</v>
      </c>
      <c r="BM110" s="139">
        <f t="shared" si="325"/>
        <v>-2201</v>
      </c>
      <c r="BN110" s="139">
        <f t="shared" si="325"/>
        <v>-1938</v>
      </c>
      <c r="BO110" s="139">
        <f t="shared" si="325"/>
        <v>-432</v>
      </c>
      <c r="BP110" s="139">
        <f t="shared" si="325"/>
        <v>-1864</v>
      </c>
      <c r="BQ110" s="139">
        <f t="shared" si="325"/>
        <v>88920.04</v>
      </c>
      <c r="BR110" s="251">
        <f t="shared" si="325"/>
        <v>-4244</v>
      </c>
      <c r="BS110" s="139">
        <f t="shared" si="326"/>
        <v>-2378</v>
      </c>
      <c r="BT110" s="139">
        <f t="shared" si="326"/>
        <v>2787</v>
      </c>
      <c r="BU110" s="139">
        <f t="shared" si="326"/>
        <v>541</v>
      </c>
      <c r="BV110" s="139">
        <f t="shared" si="326"/>
        <v>3064</v>
      </c>
      <c r="BW110" s="139">
        <f t="shared" si="326"/>
        <v>1230</v>
      </c>
      <c r="BX110" s="139">
        <f t="shared" si="326"/>
        <v>-610</v>
      </c>
      <c r="BY110" s="139">
        <f t="shared" si="326"/>
        <v>-160</v>
      </c>
      <c r="BZ110" s="333">
        <f t="shared" si="326"/>
        <v>2910</v>
      </c>
      <c r="CA110" s="341">
        <f t="shared" si="326"/>
        <v>605</v>
      </c>
      <c r="CB110" s="333">
        <f t="shared" si="326"/>
        <v>817</v>
      </c>
      <c r="CC110" s="333">
        <f t="shared" si="327"/>
        <v>-84334.04</v>
      </c>
      <c r="CD110" s="333">
        <f t="shared" si="327"/>
        <v>1958</v>
      </c>
      <c r="CE110" s="495">
        <f t="shared" si="327"/>
        <v>1510</v>
      </c>
      <c r="CF110" s="333">
        <f t="shared" si="327"/>
        <v>-928</v>
      </c>
      <c r="CG110" s="333">
        <f t="shared" si="327"/>
        <v>-1290</v>
      </c>
      <c r="CH110" s="333">
        <f t="shared" si="327"/>
        <v>483</v>
      </c>
      <c r="CI110" s="333">
        <f t="shared" si="327"/>
        <v>653</v>
      </c>
      <c r="CJ110" s="333">
        <f t="shared" si="327"/>
        <v>-1350</v>
      </c>
      <c r="CK110" s="333">
        <f t="shared" si="327"/>
        <v>-209</v>
      </c>
      <c r="CL110" s="333">
        <f t="shared" si="327"/>
        <v>-177</v>
      </c>
      <c r="CM110" s="333">
        <f t="shared" si="328"/>
        <v>204</v>
      </c>
      <c r="CN110" s="333">
        <f t="shared" si="328"/>
        <v>-435</v>
      </c>
      <c r="CO110" s="333">
        <f t="shared" si="328"/>
        <v>-1042</v>
      </c>
      <c r="CP110" s="251">
        <f t="shared" si="328"/>
        <v>-2841</v>
      </c>
    </row>
    <row r="111" spans="1:94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3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3">
        <v>6496</v>
      </c>
      <c r="AX111" s="475">
        <v>5766</v>
      </c>
      <c r="AY111" s="475"/>
      <c r="AZ111" s="475"/>
      <c r="BA111" s="475"/>
      <c r="BB111" s="475"/>
      <c r="BC111" s="475"/>
      <c r="BD111" s="475"/>
      <c r="BE111" s="475"/>
      <c r="BF111" s="475"/>
      <c r="BG111" s="475"/>
      <c r="BH111" s="475"/>
      <c r="BI111" s="138">
        <f t="shared" si="325"/>
        <v>930</v>
      </c>
      <c r="BJ111" s="139">
        <f t="shared" si="325"/>
        <v>-1644</v>
      </c>
      <c r="BK111" s="139">
        <f t="shared" si="325"/>
        <v>-445</v>
      </c>
      <c r="BL111" s="139">
        <f t="shared" si="325"/>
        <v>903</v>
      </c>
      <c r="BM111" s="139">
        <f t="shared" si="325"/>
        <v>-522</v>
      </c>
      <c r="BN111" s="139">
        <f t="shared" si="325"/>
        <v>-553</v>
      </c>
      <c r="BO111" s="139">
        <f t="shared" si="325"/>
        <v>55</v>
      </c>
      <c r="BP111" s="139">
        <f t="shared" si="325"/>
        <v>-494</v>
      </c>
      <c r="BQ111" s="139">
        <f t="shared" si="325"/>
        <v>152874.25</v>
      </c>
      <c r="BR111" s="251">
        <f t="shared" si="325"/>
        <v>-1848</v>
      </c>
      <c r="BS111" s="139">
        <f t="shared" si="326"/>
        <v>-1081</v>
      </c>
      <c r="BT111" s="139">
        <f t="shared" si="326"/>
        <v>551</v>
      </c>
      <c r="BU111" s="139">
        <f t="shared" si="326"/>
        <v>-763</v>
      </c>
      <c r="BV111" s="139">
        <f t="shared" si="326"/>
        <v>784</v>
      </c>
      <c r="BW111" s="139">
        <f t="shared" si="326"/>
        <v>-72</v>
      </c>
      <c r="BX111" s="139">
        <f t="shared" si="326"/>
        <v>-375</v>
      </c>
      <c r="BY111" s="139">
        <f t="shared" si="326"/>
        <v>-657</v>
      </c>
      <c r="BZ111" s="333">
        <f t="shared" si="326"/>
        <v>532</v>
      </c>
      <c r="CA111" s="341">
        <f t="shared" si="326"/>
        <v>-404</v>
      </c>
      <c r="CB111" s="333">
        <f t="shared" si="326"/>
        <v>-211</v>
      </c>
      <c r="CC111" s="333">
        <f t="shared" si="327"/>
        <v>-151769.25</v>
      </c>
      <c r="CD111" s="333">
        <f t="shared" si="327"/>
        <v>630</v>
      </c>
      <c r="CE111" s="495">
        <f t="shared" si="327"/>
        <v>146</v>
      </c>
      <c r="CF111" s="333">
        <f t="shared" si="327"/>
        <v>-376</v>
      </c>
      <c r="CG111" s="333">
        <f t="shared" si="327"/>
        <v>-560</v>
      </c>
      <c r="CH111" s="333">
        <f t="shared" si="327"/>
        <v>329</v>
      </c>
      <c r="CI111" s="333">
        <f t="shared" si="327"/>
        <v>429</v>
      </c>
      <c r="CJ111" s="333">
        <f t="shared" si="327"/>
        <v>-757</v>
      </c>
      <c r="CK111" s="333">
        <f t="shared" si="327"/>
        <v>-243</v>
      </c>
      <c r="CL111" s="333">
        <f t="shared" si="327"/>
        <v>-403</v>
      </c>
      <c r="CM111" s="333">
        <f t="shared" si="328"/>
        <v>-113</v>
      </c>
      <c r="CN111" s="333">
        <f t="shared" si="328"/>
        <v>-299</v>
      </c>
      <c r="CO111" s="333">
        <f t="shared" si="328"/>
        <v>-352</v>
      </c>
      <c r="CP111" s="251">
        <f t="shared" si="328"/>
        <v>-982</v>
      </c>
    </row>
    <row r="112" spans="1:94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4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4">
        <v>916</v>
      </c>
      <c r="AX112" s="476">
        <v>837</v>
      </c>
      <c r="AY112" s="476"/>
      <c r="AZ112" s="476"/>
      <c r="BA112" s="476"/>
      <c r="BB112" s="476"/>
      <c r="BC112" s="476"/>
      <c r="BD112" s="476"/>
      <c r="BE112" s="476"/>
      <c r="BF112" s="476"/>
      <c r="BG112" s="476"/>
      <c r="BH112" s="476"/>
      <c r="BI112" s="140">
        <f t="shared" si="325"/>
        <v>217</v>
      </c>
      <c r="BJ112" s="141">
        <f t="shared" si="325"/>
        <v>-231</v>
      </c>
      <c r="BK112" s="141">
        <f t="shared" si="325"/>
        <v>-54</v>
      </c>
      <c r="BL112" s="141">
        <f t="shared" si="325"/>
        <v>192</v>
      </c>
      <c r="BM112" s="141">
        <f t="shared" si="325"/>
        <v>-115</v>
      </c>
      <c r="BN112" s="141">
        <f t="shared" si="325"/>
        <v>-41</v>
      </c>
      <c r="BO112" s="141">
        <f t="shared" si="325"/>
        <v>34</v>
      </c>
      <c r="BP112" s="141">
        <f t="shared" si="325"/>
        <v>-57</v>
      </c>
      <c r="BQ112" s="141">
        <f t="shared" si="325"/>
        <v>324122.8</v>
      </c>
      <c r="BR112" s="252">
        <f t="shared" si="325"/>
        <v>-319</v>
      </c>
      <c r="BS112" s="141">
        <f t="shared" si="326"/>
        <v>-225</v>
      </c>
      <c r="BT112" s="141">
        <f t="shared" si="326"/>
        <v>83</v>
      </c>
      <c r="BU112" s="141">
        <f t="shared" si="326"/>
        <v>-229</v>
      </c>
      <c r="BV112" s="141">
        <f t="shared" si="326"/>
        <v>106</v>
      </c>
      <c r="BW112" s="141">
        <f t="shared" si="326"/>
        <v>-13</v>
      </c>
      <c r="BX112" s="141">
        <f t="shared" si="326"/>
        <v>-130</v>
      </c>
      <c r="BY112" s="141">
        <f t="shared" si="326"/>
        <v>-88</v>
      </c>
      <c r="BZ112" s="414">
        <f t="shared" si="326"/>
        <v>10</v>
      </c>
      <c r="CA112" s="428">
        <f t="shared" si="326"/>
        <v>-158</v>
      </c>
      <c r="CB112" s="414">
        <f t="shared" si="326"/>
        <v>-64</v>
      </c>
      <c r="CC112" s="414">
        <f t="shared" si="327"/>
        <v>-323957.8</v>
      </c>
      <c r="CD112" s="414">
        <f t="shared" si="327"/>
        <v>74</v>
      </c>
      <c r="CE112" s="496">
        <f t="shared" si="327"/>
        <v>61</v>
      </c>
      <c r="CF112" s="414">
        <f t="shared" si="327"/>
        <v>-14</v>
      </c>
      <c r="CG112" s="414">
        <f t="shared" si="327"/>
        <v>-103</v>
      </c>
      <c r="CH112" s="414">
        <f t="shared" si="327"/>
        <v>-598</v>
      </c>
      <c r="CI112" s="414">
        <f t="shared" si="327"/>
        <v>-587</v>
      </c>
      <c r="CJ112" s="414">
        <f t="shared" si="327"/>
        <v>-55</v>
      </c>
      <c r="CK112" s="414">
        <f t="shared" si="327"/>
        <v>-72</v>
      </c>
      <c r="CL112" s="414">
        <f t="shared" si="327"/>
        <v>-27</v>
      </c>
      <c r="CM112" s="414">
        <f t="shared" si="328"/>
        <v>18</v>
      </c>
      <c r="CN112" s="414">
        <f t="shared" si="328"/>
        <v>-58</v>
      </c>
      <c r="CO112" s="414">
        <f t="shared" si="328"/>
        <v>-84</v>
      </c>
      <c r="CP112" s="252">
        <f t="shared" si="328"/>
        <v>-109</v>
      </c>
    </row>
    <row r="113" spans="1:94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BQ113" si="329">SUM(E108:E112)</f>
        <v>259929</v>
      </c>
      <c r="F113" s="149">
        <f t="shared" si="329"/>
        <v>251147</v>
      </c>
      <c r="G113" s="149">
        <f t="shared" si="329"/>
        <v>279617</v>
      </c>
      <c r="H113" s="149">
        <f t="shared" si="329"/>
        <v>262379</v>
      </c>
      <c r="I113" s="149">
        <f t="shared" si="329"/>
        <v>248842</v>
      </c>
      <c r="J113" s="149">
        <f t="shared" si="329"/>
        <v>270436</v>
      </c>
      <c r="K113" s="149">
        <f t="shared" si="329"/>
        <v>218178</v>
      </c>
      <c r="L113" s="330">
        <f t="shared" si="329"/>
        <v>309578</v>
      </c>
      <c r="M113" s="150">
        <f t="shared" si="329"/>
        <v>271808</v>
      </c>
      <c r="N113" s="330">
        <f t="shared" si="329"/>
        <v>243780</v>
      </c>
      <c r="O113" s="171">
        <f t="shared" si="329"/>
        <v>294660</v>
      </c>
      <c r="P113" s="171">
        <f t="shared" si="329"/>
        <v>257018</v>
      </c>
      <c r="Q113" s="171">
        <f t="shared" si="329"/>
        <v>244631</v>
      </c>
      <c r="R113" s="171">
        <f t="shared" si="329"/>
        <v>286081</v>
      </c>
      <c r="S113" s="171">
        <f t="shared" si="329"/>
        <v>256861</v>
      </c>
      <c r="T113" s="171">
        <f t="shared" si="329"/>
        <v>243920</v>
      </c>
      <c r="U113" s="171">
        <f t="shared" si="329"/>
        <v>251008</v>
      </c>
      <c r="V113" s="171">
        <f t="shared" si="329"/>
        <v>254891</v>
      </c>
      <c r="W113" s="171">
        <f t="shared" si="329"/>
        <v>1935556.07</v>
      </c>
      <c r="X113" s="295">
        <f t="shared" ref="X113" si="330">SUM(X108:X112)</f>
        <v>273483</v>
      </c>
      <c r="Y113" s="149">
        <f t="shared" ref="Y113:AE113" si="331">SUM(Y108:Y112)</f>
        <v>239482</v>
      </c>
      <c r="Z113" s="171">
        <f t="shared" si="331"/>
        <v>262970</v>
      </c>
      <c r="AA113" s="171">
        <f t="shared" si="331"/>
        <v>302829</v>
      </c>
      <c r="AB113" s="171">
        <f t="shared" si="331"/>
        <v>262060</v>
      </c>
      <c r="AC113" s="171">
        <f t="shared" si="331"/>
        <v>245176</v>
      </c>
      <c r="AD113" s="171">
        <f t="shared" si="331"/>
        <v>270044</v>
      </c>
      <c r="AE113" s="171">
        <f t="shared" si="331"/>
        <v>241414</v>
      </c>
      <c r="AF113" s="171">
        <f t="shared" ref="AF113" si="332">SUM(AF108:AF112)</f>
        <v>269083</v>
      </c>
      <c r="AG113" s="171">
        <v>250349</v>
      </c>
      <c r="AH113" s="171">
        <f t="shared" ref="AH113" si="333">SUM(AH108:AH112)</f>
        <v>255196</v>
      </c>
      <c r="AI113" s="171">
        <f>SUM(AI108:AI112)</f>
        <v>270761</v>
      </c>
      <c r="AJ113" s="477">
        <v>279226</v>
      </c>
      <c r="AK113" s="555">
        <f t="shared" ref="AK113" si="334">SUM(AK108:AK112)</f>
        <v>254920</v>
      </c>
      <c r="AL113" s="477">
        <f t="shared" ref="AL113" si="335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5">
        <v>302620</v>
      </c>
      <c r="AX113" s="477">
        <v>277504</v>
      </c>
      <c r="AY113" s="477"/>
      <c r="AZ113" s="477"/>
      <c r="BA113" s="477"/>
      <c r="BB113" s="477"/>
      <c r="BC113" s="477"/>
      <c r="BD113" s="477"/>
      <c r="BE113" s="477"/>
      <c r="BF113" s="477"/>
      <c r="BG113" s="477"/>
      <c r="BH113" s="477"/>
      <c r="BI113" s="150">
        <f t="shared" si="329"/>
        <v>14281</v>
      </c>
      <c r="BJ113" s="149">
        <f t="shared" si="329"/>
        <v>-37852</v>
      </c>
      <c r="BK113" s="149">
        <f t="shared" si="329"/>
        <v>-15298</v>
      </c>
      <c r="BL113" s="149">
        <f t="shared" si="329"/>
        <v>34934</v>
      </c>
      <c r="BM113" s="149">
        <f t="shared" si="329"/>
        <v>-22756</v>
      </c>
      <c r="BN113" s="149">
        <f t="shared" si="329"/>
        <v>-18459</v>
      </c>
      <c r="BO113" s="149">
        <f t="shared" si="329"/>
        <v>2166</v>
      </c>
      <c r="BP113" s="149">
        <f t="shared" si="329"/>
        <v>-15545</v>
      </c>
      <c r="BQ113" s="149">
        <f t="shared" si="329"/>
        <v>1717378.07</v>
      </c>
      <c r="BR113" s="253">
        <f t="shared" ref="BR113:BS113" si="336">SUM(BR108:BR112)</f>
        <v>-36095</v>
      </c>
      <c r="BS113" s="149">
        <f t="shared" si="336"/>
        <v>-32326</v>
      </c>
      <c r="BT113" s="149">
        <f t="shared" ref="BT113:BU113" si="337">SUM(BT108:BT112)</f>
        <v>19190</v>
      </c>
      <c r="BU113" s="149">
        <f t="shared" si="337"/>
        <v>8169</v>
      </c>
      <c r="BV113" s="149">
        <f t="shared" ref="BV113:BW113" si="338">SUM(BV108:BV112)</f>
        <v>5042</v>
      </c>
      <c r="BW113" s="149">
        <f t="shared" si="338"/>
        <v>545</v>
      </c>
      <c r="BX113" s="149">
        <f t="shared" ref="BX113:BY113" si="339">SUM(BX108:BX112)</f>
        <v>-16037</v>
      </c>
      <c r="BY113" s="149">
        <f t="shared" si="339"/>
        <v>-15447</v>
      </c>
      <c r="BZ113" s="330">
        <f t="shared" ref="BZ113" si="340">SUM(BZ108:BZ112)</f>
        <v>25163</v>
      </c>
      <c r="CA113" s="429">
        <f t="shared" ref="CA113:CB113" si="341">SUM(CA108:CA112)</f>
        <v>-659</v>
      </c>
      <c r="CB113" s="330">
        <f t="shared" si="341"/>
        <v>305</v>
      </c>
      <c r="CC113" s="330">
        <f t="shared" ref="CC113" si="342">SUM(CC108:CC112)</f>
        <v>-1664795.07</v>
      </c>
      <c r="CD113" s="330">
        <f t="shared" ref="CD113:CE113" si="343">SUM(CD108:CD112)</f>
        <v>5743</v>
      </c>
      <c r="CE113" s="497">
        <f t="shared" si="343"/>
        <v>15438</v>
      </c>
      <c r="CF113" s="330">
        <f t="shared" ref="CF113:CG113" si="344">SUM(CF108:CF112)</f>
        <v>-10671</v>
      </c>
      <c r="CG113" s="330">
        <f t="shared" si="344"/>
        <v>-20534</v>
      </c>
      <c r="CH113" s="330">
        <f t="shared" ref="CH113:CI113" si="345">SUM(CH108:CH112)</f>
        <v>27606</v>
      </c>
      <c r="CI113" s="330">
        <f t="shared" si="345"/>
        <v>37332</v>
      </c>
      <c r="CJ113" s="330">
        <f t="shared" ref="CJ113:CK113" si="346">SUM(CJ108:CJ112)</f>
        <v>1004</v>
      </c>
      <c r="CK113" s="330">
        <f t="shared" si="346"/>
        <v>16295</v>
      </c>
      <c r="CL113" s="330">
        <f t="shared" ref="CL113:CM113" si="347">SUM(CL108:CL112)</f>
        <v>38514</v>
      </c>
      <c r="CM113" s="330">
        <f t="shared" si="347"/>
        <v>21696</v>
      </c>
      <c r="CN113" s="330">
        <f t="shared" ref="CN113:CO113" si="348">SUM(CN108:CN112)</f>
        <v>17746</v>
      </c>
      <c r="CO113" s="330">
        <f t="shared" si="348"/>
        <v>-1288</v>
      </c>
      <c r="CP113" s="253">
        <f t="shared" ref="CP113" si="349">SUM(CP108:CP112)</f>
        <v>-11500</v>
      </c>
    </row>
    <row r="114" spans="1:94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6"/>
      <c r="AL114" s="398"/>
      <c r="AM114" s="398"/>
      <c r="AN114" s="607"/>
      <c r="AO114" s="607"/>
      <c r="AP114" s="607"/>
      <c r="AQ114" s="607"/>
      <c r="AR114" s="607"/>
      <c r="AS114" s="607"/>
      <c r="AT114" s="607"/>
      <c r="AU114" s="607"/>
      <c r="AV114" s="607"/>
      <c r="AW114" s="556"/>
      <c r="AX114" s="607"/>
      <c r="AY114" s="528"/>
      <c r="AZ114" s="528"/>
      <c r="BA114" s="528"/>
      <c r="BB114" s="528"/>
      <c r="BC114" s="528"/>
      <c r="BD114" s="528"/>
      <c r="BE114" s="528"/>
      <c r="BF114" s="528"/>
      <c r="BG114" s="528"/>
      <c r="BH114" s="528"/>
      <c r="BI114" s="120"/>
      <c r="BJ114" s="75"/>
      <c r="BK114" s="76"/>
      <c r="BL114" s="76"/>
      <c r="BM114" s="76"/>
      <c r="BN114" s="76"/>
      <c r="BO114" s="76"/>
      <c r="BP114" s="76"/>
      <c r="BQ114" s="76"/>
      <c r="BR114" s="254"/>
      <c r="BS114" s="75"/>
      <c r="BT114" s="75"/>
      <c r="BU114" s="76"/>
      <c r="BV114" s="76"/>
      <c r="BW114" s="76"/>
      <c r="BX114" s="76"/>
      <c r="BY114" s="76"/>
      <c r="BZ114" s="415"/>
      <c r="CA114" s="415"/>
      <c r="CB114" s="438"/>
      <c r="CC114" s="438"/>
      <c r="CD114" s="438"/>
      <c r="CE114" s="498"/>
      <c r="CF114" s="438"/>
      <c r="CG114" s="438"/>
      <c r="CH114" s="438"/>
      <c r="CI114" s="438"/>
      <c r="CJ114" s="438"/>
      <c r="CK114" s="438"/>
      <c r="CL114" s="415"/>
      <c r="CM114" s="415"/>
      <c r="CN114" s="415"/>
      <c r="CO114" s="415"/>
      <c r="CP114" s="254"/>
    </row>
    <row r="115" spans="1:94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350">E94-E101</f>
        <v>-8457232.3900000006</v>
      </c>
      <c r="F115" s="63">
        <f t="shared" si="350"/>
        <v>-10611698.890000001</v>
      </c>
      <c r="G115" s="63">
        <f t="shared" si="350"/>
        <v>-10871110.199999999</v>
      </c>
      <c r="H115" s="63">
        <f t="shared" si="350"/>
        <v>-8271509.71</v>
      </c>
      <c r="I115" s="63">
        <f t="shared" si="350"/>
        <v>-6065818.0699999994</v>
      </c>
      <c r="J115" s="63">
        <f t="shared" si="350"/>
        <v>-4228537.379999999</v>
      </c>
      <c r="K115" s="63">
        <f t="shared" si="350"/>
        <v>9412239.0700000003</v>
      </c>
      <c r="L115" s="326">
        <f t="shared" si="350"/>
        <v>12487686.209999997</v>
      </c>
      <c r="M115" s="351">
        <f t="shared" si="350"/>
        <v>11863950.57</v>
      </c>
      <c r="N115" s="320">
        <f t="shared" si="350"/>
        <v>14178996.169999994</v>
      </c>
      <c r="O115" s="187">
        <f t="shared" si="350"/>
        <v>-3910278.1799999997</v>
      </c>
      <c r="P115" s="187">
        <f t="shared" si="350"/>
        <v>1775085.3699999973</v>
      </c>
      <c r="Q115" s="187">
        <f t="shared" si="350"/>
        <v>-1928034.4200000018</v>
      </c>
      <c r="R115" s="187">
        <f t="shared" si="350"/>
        <v>-12914466.6</v>
      </c>
      <c r="S115" s="187">
        <f t="shared" si="350"/>
        <v>-7151563.290000001</v>
      </c>
      <c r="T115" s="187">
        <f t="shared" si="350"/>
        <v>-5495112.75</v>
      </c>
      <c r="U115" s="187">
        <f t="shared" si="350"/>
        <v>-4742743.2</v>
      </c>
      <c r="V115" s="187">
        <f t="shared" si="350"/>
        <v>-2882549.7200000007</v>
      </c>
      <c r="W115" s="187">
        <f t="shared" si="350"/>
        <v>7068131.8299999982</v>
      </c>
      <c r="X115" s="287">
        <f t="shared" ref="X115:AA119" si="351">X94-X101</f>
        <v>11663543.959999997</v>
      </c>
      <c r="Y115" s="110">
        <f t="shared" si="351"/>
        <v>24553832.009999998</v>
      </c>
      <c r="Z115" s="187">
        <f t="shared" si="351"/>
        <v>11705374.919999994</v>
      </c>
      <c r="AA115" s="187">
        <f t="shared" si="351"/>
        <v>-560546.10000000149</v>
      </c>
      <c r="AB115" s="187">
        <f t="shared" ref="AB115:AC115" si="352">AB94-AB101</f>
        <v>-3088601.4099999964</v>
      </c>
      <c r="AC115" s="187">
        <f t="shared" si="352"/>
        <v>-5344170.9799999967</v>
      </c>
      <c r="AD115" s="187">
        <f t="shared" ref="AD115:AE115" si="353">AD94-AD101</f>
        <v>-9767094.879999999</v>
      </c>
      <c r="AE115" s="187">
        <f t="shared" si="353"/>
        <v>-6660357.7300000004</v>
      </c>
      <c r="AF115" s="187">
        <f t="shared" ref="AF115" si="354">AF94-AF101</f>
        <v>-7222059.7600000016</v>
      </c>
      <c r="AG115" s="130">
        <v>-5254704.66</v>
      </c>
      <c r="AH115" s="130">
        <f t="shared" ref="AH115:AI119" si="355">AH94-AH101</f>
        <v>-4500245.5399999991</v>
      </c>
      <c r="AI115" s="130">
        <f t="shared" si="355"/>
        <v>7570665.4200000018</v>
      </c>
      <c r="AJ115" s="318">
        <v>16524410.689999999</v>
      </c>
      <c r="AK115" s="133">
        <f t="shared" ref="AK115:AX119" si="356">AK94-AK101</f>
        <v>23656167.140000001</v>
      </c>
      <c r="AL115" s="318">
        <f t="shared" si="356"/>
        <v>21369450.99000001</v>
      </c>
      <c r="AM115" s="512">
        <f t="shared" si="356"/>
        <v>4026709.950000003</v>
      </c>
      <c r="AN115" s="512">
        <f t="shared" si="356"/>
        <v>-6306382.3299999982</v>
      </c>
      <c r="AO115" s="512">
        <f t="shared" si="356"/>
        <v>-10970705.809999991</v>
      </c>
      <c r="AP115" s="512">
        <f t="shared" si="356"/>
        <v>-13084132.909999995</v>
      </c>
      <c r="AQ115" s="512">
        <f t="shared" si="356"/>
        <v>-11080905.500000007</v>
      </c>
      <c r="AR115" s="512">
        <f t="shared" si="356"/>
        <v>-14571404.939999999</v>
      </c>
      <c r="AS115" s="512">
        <f t="shared" si="356"/>
        <v>-10209455.579999998</v>
      </c>
      <c r="AT115" s="512">
        <f t="shared" si="356"/>
        <v>-1408297.1799999997</v>
      </c>
      <c r="AU115" s="512">
        <f t="shared" si="356"/>
        <v>7084411.1299999952</v>
      </c>
      <c r="AV115" s="608">
        <f t="shared" si="356"/>
        <v>17656585.550000004</v>
      </c>
      <c r="AW115" s="609">
        <f t="shared" si="356"/>
        <v>21142035.439999998</v>
      </c>
      <c r="AX115" s="512">
        <f t="shared" si="356"/>
        <v>8662520.0700000003</v>
      </c>
      <c r="AY115" s="529"/>
      <c r="AZ115" s="529"/>
      <c r="BA115" s="529"/>
      <c r="BB115" s="529"/>
      <c r="BC115" s="529"/>
      <c r="BD115" s="529"/>
      <c r="BE115" s="529"/>
      <c r="BF115" s="529"/>
      <c r="BG115" s="529"/>
      <c r="BH115" s="529"/>
      <c r="BI115" s="110">
        <f t="shared" ref="BI115:BR119" si="357">O115-C115</f>
        <v>-4554584.1300000027</v>
      </c>
      <c r="BJ115" s="55">
        <f t="shared" si="357"/>
        <v>14764003.740000002</v>
      </c>
      <c r="BK115" s="55">
        <f t="shared" si="357"/>
        <v>6529197.9699999988</v>
      </c>
      <c r="BL115" s="55">
        <f t="shared" si="357"/>
        <v>-2302767.709999999</v>
      </c>
      <c r="BM115" s="55">
        <f t="shared" si="357"/>
        <v>3719546.9099999983</v>
      </c>
      <c r="BN115" s="55">
        <f t="shared" si="357"/>
        <v>2776396.96</v>
      </c>
      <c r="BO115" s="55">
        <f t="shared" si="357"/>
        <v>1323074.8699999992</v>
      </c>
      <c r="BP115" s="55">
        <f t="shared" si="357"/>
        <v>1345987.6599999983</v>
      </c>
      <c r="BQ115" s="55">
        <f t="shared" si="357"/>
        <v>-2344107.2400000021</v>
      </c>
      <c r="BR115" s="91">
        <f t="shared" si="357"/>
        <v>-824142.25</v>
      </c>
      <c r="BS115" s="55">
        <f t="shared" ref="BS115:CB119" si="358">Y115-M115</f>
        <v>12689881.439999998</v>
      </c>
      <c r="BT115" s="55">
        <f t="shared" si="358"/>
        <v>-2473621.25</v>
      </c>
      <c r="BU115" s="55">
        <f t="shared" si="358"/>
        <v>3349732.0799999982</v>
      </c>
      <c r="BV115" s="55">
        <f t="shared" si="358"/>
        <v>-4863686.7799999937</v>
      </c>
      <c r="BW115" s="55">
        <f t="shared" si="358"/>
        <v>-3416136.5599999949</v>
      </c>
      <c r="BX115" s="55">
        <f t="shared" si="358"/>
        <v>3147371.7200000007</v>
      </c>
      <c r="BY115" s="55">
        <f t="shared" si="358"/>
        <v>491205.56000000052</v>
      </c>
      <c r="BZ115" s="71">
        <f t="shared" si="358"/>
        <v>-1726947.0100000016</v>
      </c>
      <c r="CA115" s="412">
        <f t="shared" si="358"/>
        <v>-511961.45999999996</v>
      </c>
      <c r="CB115" s="71">
        <f t="shared" si="358"/>
        <v>-1617695.8199999984</v>
      </c>
      <c r="CC115" s="71">
        <f t="shared" ref="CC115:CL119" si="359">AI115-W115</f>
        <v>502533.59000000358</v>
      </c>
      <c r="CD115" s="71">
        <f t="shared" si="359"/>
        <v>4860866.7300000023</v>
      </c>
      <c r="CE115" s="117">
        <f t="shared" si="359"/>
        <v>-897664.86999999732</v>
      </c>
      <c r="CF115" s="71">
        <f t="shared" si="359"/>
        <v>9664076.0700000152</v>
      </c>
      <c r="CG115" s="71">
        <f t="shared" si="359"/>
        <v>4587256.0500000045</v>
      </c>
      <c r="CH115" s="71">
        <f t="shared" si="359"/>
        <v>-3217780.9200000018</v>
      </c>
      <c r="CI115" s="71">
        <f t="shared" si="359"/>
        <v>-5626534.8299999945</v>
      </c>
      <c r="CJ115" s="71">
        <f t="shared" si="359"/>
        <v>-3317038.0299999956</v>
      </c>
      <c r="CK115" s="71">
        <f t="shared" si="359"/>
        <v>-4420547.770000007</v>
      </c>
      <c r="CL115" s="71">
        <f t="shared" si="359"/>
        <v>-7349345.1799999978</v>
      </c>
      <c r="CM115" s="71">
        <f t="shared" ref="CM115:CP119" si="360">AS115-AG115</f>
        <v>-4954750.9199999981</v>
      </c>
      <c r="CN115" s="71">
        <f t="shared" si="360"/>
        <v>3091948.3599999994</v>
      </c>
      <c r="CO115" s="71">
        <f t="shared" si="360"/>
        <v>-486254.29000000656</v>
      </c>
      <c r="CP115" s="91">
        <f t="shared" si="360"/>
        <v>1132174.860000005</v>
      </c>
    </row>
    <row r="116" spans="1:94" x14ac:dyDescent="0.25">
      <c r="A116" s="267"/>
      <c r="B116" s="83" t="str">
        <f>$B$11</f>
        <v>Low Income Residential [2]</v>
      </c>
      <c r="C116" s="62">
        <f t="shared" ref="C116:D119" si="361">C95-C102</f>
        <v>4020028.1299999994</v>
      </c>
      <c r="D116" s="63">
        <f t="shared" si="361"/>
        <v>1861134.3000000003</v>
      </c>
      <c r="E116" s="63">
        <f t="shared" si="350"/>
        <v>829263</v>
      </c>
      <c r="F116" s="63">
        <f t="shared" si="350"/>
        <v>161749.06000000006</v>
      </c>
      <c r="G116" s="63">
        <f t="shared" si="350"/>
        <v>-566277.32000000007</v>
      </c>
      <c r="H116" s="63">
        <f t="shared" si="350"/>
        <v>-461552.69999999984</v>
      </c>
      <c r="I116" s="63">
        <f t="shared" si="350"/>
        <v>-396996.88</v>
      </c>
      <c r="J116" s="63">
        <f t="shared" si="350"/>
        <v>-5758.089999999851</v>
      </c>
      <c r="K116" s="63">
        <f t="shared" si="350"/>
        <v>1805928.2000000002</v>
      </c>
      <c r="L116" s="326">
        <f t="shared" si="350"/>
        <v>3545058.58</v>
      </c>
      <c r="M116" s="351">
        <f t="shared" si="350"/>
        <v>4107107.36</v>
      </c>
      <c r="N116" s="320">
        <f t="shared" si="350"/>
        <v>4361526.17</v>
      </c>
      <c r="O116" s="187">
        <f t="shared" si="350"/>
        <v>2967220.8099999996</v>
      </c>
      <c r="P116" s="187">
        <f t="shared" si="350"/>
        <v>2003184.46</v>
      </c>
      <c r="Q116" s="187">
        <f t="shared" si="350"/>
        <v>1279044.81</v>
      </c>
      <c r="R116" s="187">
        <f t="shared" si="350"/>
        <v>-133677.35999999987</v>
      </c>
      <c r="S116" s="187">
        <f t="shared" si="350"/>
        <v>-10375.659999999916</v>
      </c>
      <c r="T116" s="187">
        <f t="shared" si="350"/>
        <v>26416.040000000037</v>
      </c>
      <c r="U116" s="187">
        <f t="shared" si="350"/>
        <v>32583.489999999991</v>
      </c>
      <c r="V116" s="187">
        <f t="shared" si="350"/>
        <v>435109.48</v>
      </c>
      <c r="W116" s="187">
        <f t="shared" si="350"/>
        <v>1889297.7200000002</v>
      </c>
      <c r="X116" s="287">
        <f t="shared" ref="X116" si="362">X95-X102</f>
        <v>3591317.3200000003</v>
      </c>
      <c r="Y116" s="110">
        <f t="shared" si="351"/>
        <v>5407638.8799999999</v>
      </c>
      <c r="Z116" s="187">
        <f t="shared" si="351"/>
        <v>4847196.58</v>
      </c>
      <c r="AA116" s="187">
        <f t="shared" si="351"/>
        <v>3226857.86</v>
      </c>
      <c r="AB116" s="187">
        <f t="shared" ref="AB116:AC116" si="363">AB95-AB102</f>
        <v>1758523.0099999998</v>
      </c>
      <c r="AC116" s="187">
        <f t="shared" si="363"/>
        <v>1114512.75</v>
      </c>
      <c r="AD116" s="187">
        <f t="shared" ref="AD116:AE116" si="364">AD95-AD102</f>
        <v>217294.27000000002</v>
      </c>
      <c r="AE116" s="187">
        <f t="shared" si="364"/>
        <v>312402.21999999997</v>
      </c>
      <c r="AF116" s="187">
        <f t="shared" ref="AF116" si="365">AF95-AF102</f>
        <v>46581.300000000047</v>
      </c>
      <c r="AG116" s="130">
        <v>189189.2</v>
      </c>
      <c r="AH116" s="130">
        <f t="shared" si="355"/>
        <v>443700.14999999991</v>
      </c>
      <c r="AI116" s="130">
        <f t="shared" si="355"/>
        <v>2296465.9000000004</v>
      </c>
      <c r="AJ116" s="318">
        <v>5171711.59</v>
      </c>
      <c r="AK116" s="133">
        <f t="shared" si="356"/>
        <v>7018332.3799999999</v>
      </c>
      <c r="AL116" s="318">
        <f t="shared" si="356"/>
        <v>7862957.4299999997</v>
      </c>
      <c r="AM116" s="512">
        <f t="shared" si="356"/>
        <v>5304124.9600000009</v>
      </c>
      <c r="AN116" s="512">
        <f t="shared" si="356"/>
        <v>3174017.9200000004</v>
      </c>
      <c r="AO116" s="512">
        <f t="shared" si="356"/>
        <v>705317.5299999998</v>
      </c>
      <c r="AP116" s="512">
        <f t="shared" si="356"/>
        <v>-202584.24999999977</v>
      </c>
      <c r="AQ116" s="512">
        <f t="shared" si="356"/>
        <v>-63625.649999999907</v>
      </c>
      <c r="AR116" s="512">
        <f t="shared" si="356"/>
        <v>-3389629.2199999997</v>
      </c>
      <c r="AS116" s="512">
        <f t="shared" si="356"/>
        <v>-1277237.7199999997</v>
      </c>
      <c r="AT116" s="512">
        <f t="shared" si="356"/>
        <v>1087290.5099999998</v>
      </c>
      <c r="AU116" s="512">
        <f t="shared" si="356"/>
        <v>3294970.59</v>
      </c>
      <c r="AV116" s="608">
        <f t="shared" si="356"/>
        <v>6853713.4099999992</v>
      </c>
      <c r="AW116" s="609">
        <f t="shared" si="356"/>
        <v>6607990.0700000022</v>
      </c>
      <c r="AX116" s="512">
        <f t="shared" si="356"/>
        <v>6324074.7600000007</v>
      </c>
      <c r="AY116" s="529"/>
      <c r="AZ116" s="529"/>
      <c r="BA116" s="529"/>
      <c r="BB116" s="529"/>
      <c r="BC116" s="529"/>
      <c r="BD116" s="529"/>
      <c r="BE116" s="529"/>
      <c r="BF116" s="529"/>
      <c r="BG116" s="529"/>
      <c r="BH116" s="529"/>
      <c r="BI116" s="110">
        <f t="shared" si="357"/>
        <v>-1052807.3199999998</v>
      </c>
      <c r="BJ116" s="55">
        <f t="shared" si="357"/>
        <v>142050.15999999968</v>
      </c>
      <c r="BK116" s="55">
        <f t="shared" si="357"/>
        <v>449781.81000000006</v>
      </c>
      <c r="BL116" s="55">
        <f t="shared" si="357"/>
        <v>-295426.41999999993</v>
      </c>
      <c r="BM116" s="55">
        <f t="shared" si="357"/>
        <v>555901.66000000015</v>
      </c>
      <c r="BN116" s="55">
        <f t="shared" si="357"/>
        <v>487968.73999999987</v>
      </c>
      <c r="BO116" s="55">
        <f t="shared" si="357"/>
        <v>429580.37</v>
      </c>
      <c r="BP116" s="55">
        <f t="shared" si="357"/>
        <v>440867.56999999983</v>
      </c>
      <c r="BQ116" s="55">
        <f t="shared" si="357"/>
        <v>83369.520000000019</v>
      </c>
      <c r="BR116" s="91">
        <f t="shared" si="357"/>
        <v>46258.740000000224</v>
      </c>
      <c r="BS116" s="55">
        <f t="shared" si="358"/>
        <v>1300531.52</v>
      </c>
      <c r="BT116" s="55">
        <f t="shared" si="358"/>
        <v>485670.41000000015</v>
      </c>
      <c r="BU116" s="55">
        <f t="shared" si="358"/>
        <v>259637.05000000028</v>
      </c>
      <c r="BV116" s="55">
        <f t="shared" si="358"/>
        <v>-244661.45000000019</v>
      </c>
      <c r="BW116" s="55">
        <f t="shared" si="358"/>
        <v>-164532.06000000006</v>
      </c>
      <c r="BX116" s="55">
        <f t="shared" si="358"/>
        <v>350971.62999999989</v>
      </c>
      <c r="BY116" s="55">
        <f t="shared" si="358"/>
        <v>322777.87999999989</v>
      </c>
      <c r="BZ116" s="71">
        <f t="shared" si="358"/>
        <v>20165.260000000009</v>
      </c>
      <c r="CA116" s="412">
        <f t="shared" si="358"/>
        <v>156605.71000000002</v>
      </c>
      <c r="CB116" s="71">
        <f t="shared" si="358"/>
        <v>8590.6699999999255</v>
      </c>
      <c r="CC116" s="71">
        <f t="shared" si="359"/>
        <v>407168.18000000017</v>
      </c>
      <c r="CD116" s="71">
        <f t="shared" si="359"/>
        <v>1580394.2699999996</v>
      </c>
      <c r="CE116" s="117">
        <f t="shared" si="359"/>
        <v>1610693.5</v>
      </c>
      <c r="CF116" s="71">
        <f t="shared" si="359"/>
        <v>3015760.8499999996</v>
      </c>
      <c r="CG116" s="71">
        <f t="shared" si="359"/>
        <v>2077267.100000001</v>
      </c>
      <c r="CH116" s="71">
        <f t="shared" si="359"/>
        <v>1415494.9100000006</v>
      </c>
      <c r="CI116" s="71">
        <f t="shared" si="359"/>
        <v>-409195.2200000002</v>
      </c>
      <c r="CJ116" s="71">
        <f t="shared" si="359"/>
        <v>-419878.51999999979</v>
      </c>
      <c r="CK116" s="71">
        <f t="shared" si="359"/>
        <v>-376027.86999999988</v>
      </c>
      <c r="CL116" s="71">
        <f t="shared" si="359"/>
        <v>-3436210.5199999996</v>
      </c>
      <c r="CM116" s="71">
        <f t="shared" si="360"/>
        <v>-1466426.9199999997</v>
      </c>
      <c r="CN116" s="71">
        <f t="shared" si="360"/>
        <v>643590.35999999987</v>
      </c>
      <c r="CO116" s="71">
        <f t="shared" si="360"/>
        <v>998504.68999999948</v>
      </c>
      <c r="CP116" s="91">
        <f t="shared" si="360"/>
        <v>1682001.8199999994</v>
      </c>
    </row>
    <row r="117" spans="1:94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361"/>
        <v>-2753739.1399999997</v>
      </c>
      <c r="E117" s="63">
        <f t="shared" si="350"/>
        <v>-1553827.08</v>
      </c>
      <c r="F117" s="63">
        <f>F96-F103</f>
        <v>-1264883.2400000002</v>
      </c>
      <c r="G117" s="63">
        <f t="shared" si="350"/>
        <v>-736841.22000000009</v>
      </c>
      <c r="H117" s="63">
        <f t="shared" si="350"/>
        <v>-362728.55999999982</v>
      </c>
      <c r="I117" s="63">
        <f t="shared" si="350"/>
        <v>-161976.97999999998</v>
      </c>
      <c r="J117" s="63">
        <f t="shared" si="350"/>
        <v>-5678.1100000001024</v>
      </c>
      <c r="K117" s="63">
        <f t="shared" si="350"/>
        <v>1410580.3999999997</v>
      </c>
      <c r="L117" s="326">
        <f t="shared" si="350"/>
        <v>2025273.5799999996</v>
      </c>
      <c r="M117" s="351">
        <f t="shared" si="350"/>
        <v>1328003.6399999997</v>
      </c>
      <c r="N117" s="320">
        <f t="shared" si="350"/>
        <v>1707854.67</v>
      </c>
      <c r="O117" s="187">
        <f t="shared" si="350"/>
        <v>-1930598.7400000002</v>
      </c>
      <c r="P117" s="187">
        <f t="shared" si="350"/>
        <v>-55624.799999999814</v>
      </c>
      <c r="Q117" s="187">
        <f t="shared" si="350"/>
        <v>-900670.25999999978</v>
      </c>
      <c r="R117" s="187">
        <f t="shared" si="350"/>
        <v>-1838594.5699999998</v>
      </c>
      <c r="S117" s="187">
        <f t="shared" si="350"/>
        <v>-511984.68999999994</v>
      </c>
      <c r="T117" s="187">
        <f t="shared" si="350"/>
        <v>-223254.20000000007</v>
      </c>
      <c r="U117" s="187">
        <f t="shared" si="350"/>
        <v>-192305.58999999985</v>
      </c>
      <c r="V117" s="187">
        <f t="shared" si="350"/>
        <v>17747.110000000102</v>
      </c>
      <c r="W117" s="187">
        <f t="shared" si="350"/>
        <v>1239636.5799999996</v>
      </c>
      <c r="X117" s="287">
        <f t="shared" ref="X117" si="366">X96-X103</f>
        <v>2287437.75</v>
      </c>
      <c r="Y117" s="110">
        <f t="shared" si="351"/>
        <v>3080650.5000000009</v>
      </c>
      <c r="Z117" s="187">
        <f t="shared" si="351"/>
        <v>1490522.9299999988</v>
      </c>
      <c r="AA117" s="187">
        <f t="shared" si="351"/>
        <v>-1400644.9499999993</v>
      </c>
      <c r="AB117" s="187">
        <f t="shared" ref="AB117:AC117" si="367">AB96-AB103</f>
        <v>-1943640.48</v>
      </c>
      <c r="AC117" s="187">
        <f t="shared" si="367"/>
        <v>-1285710.6299999999</v>
      </c>
      <c r="AD117" s="187">
        <f t="shared" ref="AD117:AE117" si="368">AD96-AD103</f>
        <v>-1105286.5900000001</v>
      </c>
      <c r="AE117" s="187">
        <f t="shared" si="368"/>
        <v>-519676.86999999988</v>
      </c>
      <c r="AF117" s="187">
        <f t="shared" ref="AF117" si="369">AF96-AF103</f>
        <v>-583707.91999999993</v>
      </c>
      <c r="AG117" s="130">
        <v>-222155.54</v>
      </c>
      <c r="AH117" s="130">
        <f t="shared" si="355"/>
        <v>-48257.219999999972</v>
      </c>
      <c r="AI117" s="130">
        <f t="shared" si="355"/>
        <v>1326875.2099999997</v>
      </c>
      <c r="AJ117" s="318">
        <v>2495354.0299999998</v>
      </c>
      <c r="AK117" s="133">
        <f t="shared" si="356"/>
        <v>3320814.1100000003</v>
      </c>
      <c r="AL117" s="318">
        <f t="shared" si="356"/>
        <v>3559113.8000000007</v>
      </c>
      <c r="AM117" s="512">
        <f t="shared" si="356"/>
        <v>-1867424.040000001</v>
      </c>
      <c r="AN117" s="512">
        <f t="shared" si="356"/>
        <v>-2268593.3299999982</v>
      </c>
      <c r="AO117" s="512">
        <f t="shared" si="356"/>
        <v>-369658.87000000104</v>
      </c>
      <c r="AP117" s="512">
        <f t="shared" si="356"/>
        <v>-1654202.9200000002</v>
      </c>
      <c r="AQ117" s="512">
        <f t="shared" si="356"/>
        <v>-810097.68999999971</v>
      </c>
      <c r="AR117" s="512">
        <f t="shared" si="356"/>
        <v>-241444.8600000001</v>
      </c>
      <c r="AS117" s="512">
        <f t="shared" si="356"/>
        <v>-7806.6999999999534</v>
      </c>
      <c r="AT117" s="512">
        <f t="shared" si="356"/>
        <v>371083.60000000009</v>
      </c>
      <c r="AU117" s="512">
        <f t="shared" si="356"/>
        <v>1134567.94</v>
      </c>
      <c r="AV117" s="608">
        <f t="shared" si="356"/>
        <v>3685230.6600000011</v>
      </c>
      <c r="AW117" s="609">
        <f t="shared" si="356"/>
        <v>3689030.6300000008</v>
      </c>
      <c r="AX117" s="512">
        <f t="shared" si="356"/>
        <v>523701.03999999911</v>
      </c>
      <c r="AY117" s="529"/>
      <c r="AZ117" s="529"/>
      <c r="BA117" s="529"/>
      <c r="BB117" s="529"/>
      <c r="BC117" s="529"/>
      <c r="BD117" s="529"/>
      <c r="BE117" s="529"/>
      <c r="BF117" s="529"/>
      <c r="BG117" s="529"/>
      <c r="BH117" s="529"/>
      <c r="BI117" s="110">
        <f t="shared" si="357"/>
        <v>-695295.8900000006</v>
      </c>
      <c r="BJ117" s="55">
        <f t="shared" si="357"/>
        <v>2698114.34</v>
      </c>
      <c r="BK117" s="55">
        <f t="shared" si="357"/>
        <v>653156.8200000003</v>
      </c>
      <c r="BL117" s="55">
        <f t="shared" si="357"/>
        <v>-573711.32999999961</v>
      </c>
      <c r="BM117" s="55">
        <f t="shared" si="357"/>
        <v>224856.53000000014</v>
      </c>
      <c r="BN117" s="55">
        <f t="shared" si="357"/>
        <v>139474.35999999975</v>
      </c>
      <c r="BO117" s="55">
        <f t="shared" si="357"/>
        <v>-30328.60999999987</v>
      </c>
      <c r="BP117" s="55">
        <f t="shared" si="357"/>
        <v>23425.220000000205</v>
      </c>
      <c r="BQ117" s="55">
        <f t="shared" si="357"/>
        <v>-170943.82000000007</v>
      </c>
      <c r="BR117" s="91">
        <f t="shared" si="357"/>
        <v>262164.17000000039</v>
      </c>
      <c r="BS117" s="55">
        <f t="shared" si="358"/>
        <v>1752646.8600000013</v>
      </c>
      <c r="BT117" s="55">
        <f t="shared" si="358"/>
        <v>-217331.74000000115</v>
      </c>
      <c r="BU117" s="55">
        <f t="shared" si="358"/>
        <v>529953.79000000097</v>
      </c>
      <c r="BV117" s="55">
        <f t="shared" si="358"/>
        <v>-1888015.6800000002</v>
      </c>
      <c r="BW117" s="55">
        <f t="shared" si="358"/>
        <v>-385040.37000000011</v>
      </c>
      <c r="BX117" s="55">
        <f t="shared" si="358"/>
        <v>733307.97999999975</v>
      </c>
      <c r="BY117" s="55">
        <f t="shared" si="358"/>
        <v>-7692.1799999999348</v>
      </c>
      <c r="BZ117" s="71">
        <f t="shared" si="358"/>
        <v>-360453.71999999986</v>
      </c>
      <c r="CA117" s="412">
        <f t="shared" si="358"/>
        <v>-29849.950000000157</v>
      </c>
      <c r="CB117" s="71">
        <f t="shared" si="358"/>
        <v>-66004.330000000075</v>
      </c>
      <c r="CC117" s="71">
        <f t="shared" si="359"/>
        <v>87238.630000000121</v>
      </c>
      <c r="CD117" s="71">
        <f t="shared" si="359"/>
        <v>207916.2799999998</v>
      </c>
      <c r="CE117" s="117">
        <f t="shared" si="359"/>
        <v>240163.6099999994</v>
      </c>
      <c r="CF117" s="71">
        <f t="shared" si="359"/>
        <v>2068590.870000002</v>
      </c>
      <c r="CG117" s="71">
        <f t="shared" si="359"/>
        <v>-466779.09000000171</v>
      </c>
      <c r="CH117" s="71">
        <f t="shared" si="359"/>
        <v>-324952.84999999823</v>
      </c>
      <c r="CI117" s="71">
        <f t="shared" si="359"/>
        <v>916051.75999999885</v>
      </c>
      <c r="CJ117" s="71">
        <f t="shared" si="359"/>
        <v>-548916.33000000007</v>
      </c>
      <c r="CK117" s="71">
        <f t="shared" si="359"/>
        <v>-290420.81999999983</v>
      </c>
      <c r="CL117" s="71">
        <f t="shared" si="359"/>
        <v>342263.05999999982</v>
      </c>
      <c r="CM117" s="71">
        <f t="shared" si="360"/>
        <v>214348.84000000005</v>
      </c>
      <c r="CN117" s="71">
        <f t="shared" si="360"/>
        <v>419340.82000000007</v>
      </c>
      <c r="CO117" s="71">
        <f t="shared" si="360"/>
        <v>-192307.26999999979</v>
      </c>
      <c r="CP117" s="91">
        <f t="shared" si="360"/>
        <v>1189876.6300000013</v>
      </c>
    </row>
    <row r="118" spans="1:94" x14ac:dyDescent="0.25">
      <c r="A118" s="267"/>
      <c r="B118" s="83" t="str">
        <f>$B$13</f>
        <v>Medium C&amp;I [4]</v>
      </c>
      <c r="C118" s="62">
        <f t="shared" si="361"/>
        <v>-1799602.6099999994</v>
      </c>
      <c r="D118" s="63">
        <f t="shared" si="361"/>
        <v>-3777011.37</v>
      </c>
      <c r="E118" s="63">
        <f t="shared" si="350"/>
        <v>-1945740.9299999997</v>
      </c>
      <c r="F118" s="63">
        <f t="shared" si="350"/>
        <v>-1497716.1300000004</v>
      </c>
      <c r="G118" s="63">
        <f t="shared" si="350"/>
        <v>-1047616.31</v>
      </c>
      <c r="H118" s="63">
        <f t="shared" si="350"/>
        <v>-509330</v>
      </c>
      <c r="I118" s="63">
        <f t="shared" si="350"/>
        <v>-108522.2200000002</v>
      </c>
      <c r="J118" s="63">
        <f t="shared" si="350"/>
        <v>156853.74000000022</v>
      </c>
      <c r="K118" s="63">
        <f t="shared" si="350"/>
        <v>2559217.4699999997</v>
      </c>
      <c r="L118" s="326">
        <f t="shared" si="350"/>
        <v>2278419.7600000007</v>
      </c>
      <c r="M118" s="351">
        <f t="shared" si="350"/>
        <v>1399954.5599999987</v>
      </c>
      <c r="N118" s="320">
        <f t="shared" si="350"/>
        <v>2590386.3599999994</v>
      </c>
      <c r="O118" s="187">
        <f t="shared" si="350"/>
        <v>-3107381.1400000006</v>
      </c>
      <c r="P118" s="187">
        <f t="shared" si="350"/>
        <v>-418779.66000000015</v>
      </c>
      <c r="Q118" s="187">
        <f t="shared" si="350"/>
        <v>-1579044.5</v>
      </c>
      <c r="R118" s="187">
        <f t="shared" si="350"/>
        <v>-2292010.33</v>
      </c>
      <c r="S118" s="187">
        <f t="shared" si="350"/>
        <v>-720667.66000000015</v>
      </c>
      <c r="T118" s="187">
        <f t="shared" si="350"/>
        <v>-288437.74</v>
      </c>
      <c r="U118" s="187">
        <f t="shared" si="350"/>
        <v>-235330.01</v>
      </c>
      <c r="V118" s="187">
        <f t="shared" si="350"/>
        <v>243493.70999999996</v>
      </c>
      <c r="W118" s="187">
        <f t="shared" si="350"/>
        <v>1854788.4500000007</v>
      </c>
      <c r="X118" s="287">
        <f t="shared" ref="X118" si="370">X97-X104</f>
        <v>2702513.29</v>
      </c>
      <c r="Y118" s="110">
        <f t="shared" si="351"/>
        <v>4089026.4000000004</v>
      </c>
      <c r="Z118" s="187">
        <f t="shared" si="351"/>
        <v>900407.70000000112</v>
      </c>
      <c r="AA118" s="187">
        <f t="shared" si="351"/>
        <v>-1804391.9800000004</v>
      </c>
      <c r="AB118" s="187">
        <f t="shared" ref="AB118:AC118" si="371">AB97-AB104</f>
        <v>-2678009.2700000005</v>
      </c>
      <c r="AC118" s="187">
        <f t="shared" si="371"/>
        <v>-1740370.77</v>
      </c>
      <c r="AD118" s="187">
        <f t="shared" ref="AD118:AE118" si="372">AD97-AD104</f>
        <v>-1703918.6999999997</v>
      </c>
      <c r="AE118" s="187">
        <f t="shared" si="372"/>
        <v>-617675.44000000018</v>
      </c>
      <c r="AF118" s="187">
        <f t="shared" ref="AF118" si="373">AF97-AF104</f>
        <v>-655253.39999999991</v>
      </c>
      <c r="AG118" s="130">
        <v>-72380.34</v>
      </c>
      <c r="AH118" s="130">
        <f t="shared" si="355"/>
        <v>383348.71000000043</v>
      </c>
      <c r="AI118" s="130">
        <f t="shared" si="355"/>
        <v>2337179.3200000003</v>
      </c>
      <c r="AJ118" s="318">
        <v>2842743.44</v>
      </c>
      <c r="AK118" s="133">
        <f t="shared" si="356"/>
        <v>3713894.8200000003</v>
      </c>
      <c r="AL118" s="318">
        <f t="shared" si="356"/>
        <v>3196957.16</v>
      </c>
      <c r="AM118" s="512">
        <f t="shared" si="356"/>
        <v>-1918016.8599999994</v>
      </c>
      <c r="AN118" s="512">
        <f t="shared" si="356"/>
        <v>-3257549.6199999973</v>
      </c>
      <c r="AO118" s="512">
        <f t="shared" si="356"/>
        <v>-2780796.0599999987</v>
      </c>
      <c r="AP118" s="512">
        <f t="shared" si="356"/>
        <v>-1982612.7999999993</v>
      </c>
      <c r="AQ118" s="512">
        <f t="shared" si="356"/>
        <v>-923162.38000000035</v>
      </c>
      <c r="AR118" s="512">
        <f t="shared" si="356"/>
        <v>-709318.14999999991</v>
      </c>
      <c r="AS118" s="512">
        <f t="shared" si="356"/>
        <v>-92112.589999999851</v>
      </c>
      <c r="AT118" s="512">
        <f t="shared" si="356"/>
        <v>953943.35999999987</v>
      </c>
      <c r="AU118" s="512">
        <f t="shared" si="356"/>
        <v>2098590.7299999995</v>
      </c>
      <c r="AV118" s="608">
        <f t="shared" si="356"/>
        <v>4124428.4400000004</v>
      </c>
      <c r="AW118" s="609">
        <f t="shared" si="356"/>
        <v>1404941.2600000016</v>
      </c>
      <c r="AX118" s="512">
        <f t="shared" si="356"/>
        <v>964876.30000000075</v>
      </c>
      <c r="AY118" s="529"/>
      <c r="AZ118" s="529"/>
      <c r="BA118" s="529"/>
      <c r="BB118" s="529"/>
      <c r="BC118" s="529"/>
      <c r="BD118" s="529"/>
      <c r="BE118" s="529"/>
      <c r="BF118" s="529"/>
      <c r="BG118" s="529"/>
      <c r="BH118" s="529"/>
      <c r="BI118" s="110">
        <f t="shared" si="357"/>
        <v>-1307778.5300000012</v>
      </c>
      <c r="BJ118" s="55">
        <f t="shared" si="357"/>
        <v>3358231.71</v>
      </c>
      <c r="BK118" s="55">
        <f t="shared" si="357"/>
        <v>366696.4299999997</v>
      </c>
      <c r="BL118" s="55">
        <f t="shared" si="357"/>
        <v>-794294.19999999972</v>
      </c>
      <c r="BM118" s="55">
        <f t="shared" si="357"/>
        <v>326948.64999999991</v>
      </c>
      <c r="BN118" s="55">
        <f t="shared" si="357"/>
        <v>220892.26</v>
      </c>
      <c r="BO118" s="55">
        <f t="shared" si="357"/>
        <v>-126807.7899999998</v>
      </c>
      <c r="BP118" s="55">
        <f t="shared" si="357"/>
        <v>86639.969999999739</v>
      </c>
      <c r="BQ118" s="55">
        <f t="shared" si="357"/>
        <v>-704429.01999999909</v>
      </c>
      <c r="BR118" s="91">
        <f t="shared" si="357"/>
        <v>424093.52999999933</v>
      </c>
      <c r="BS118" s="55">
        <f t="shared" si="358"/>
        <v>2689071.8400000017</v>
      </c>
      <c r="BT118" s="55">
        <f t="shared" si="358"/>
        <v>-1689978.6599999983</v>
      </c>
      <c r="BU118" s="55">
        <f t="shared" si="358"/>
        <v>1302989.1600000001</v>
      </c>
      <c r="BV118" s="55">
        <f t="shared" si="358"/>
        <v>-2259229.6100000003</v>
      </c>
      <c r="BW118" s="55">
        <f t="shared" si="358"/>
        <v>-161326.27000000002</v>
      </c>
      <c r="BX118" s="55">
        <f t="shared" si="358"/>
        <v>588091.63000000035</v>
      </c>
      <c r="BY118" s="55">
        <f t="shared" si="358"/>
        <v>102992.21999999997</v>
      </c>
      <c r="BZ118" s="71">
        <f t="shared" si="358"/>
        <v>-366815.65999999992</v>
      </c>
      <c r="CA118" s="412">
        <f t="shared" si="358"/>
        <v>162949.67000000001</v>
      </c>
      <c r="CB118" s="71">
        <f t="shared" si="358"/>
        <v>139855.00000000047</v>
      </c>
      <c r="CC118" s="71">
        <f t="shared" si="359"/>
        <v>482390.86999999965</v>
      </c>
      <c r="CD118" s="71">
        <f t="shared" si="359"/>
        <v>140230.14999999991</v>
      </c>
      <c r="CE118" s="117">
        <f t="shared" si="359"/>
        <v>-375131.58000000007</v>
      </c>
      <c r="CF118" s="71">
        <f t="shared" si="359"/>
        <v>2296549.459999999</v>
      </c>
      <c r="CG118" s="71">
        <f t="shared" si="359"/>
        <v>-113624.87999999896</v>
      </c>
      <c r="CH118" s="71">
        <f t="shared" si="359"/>
        <v>-579540.34999999683</v>
      </c>
      <c r="CI118" s="71">
        <f t="shared" si="359"/>
        <v>-1040425.2899999986</v>
      </c>
      <c r="CJ118" s="71">
        <f t="shared" si="359"/>
        <v>-278694.09999999963</v>
      </c>
      <c r="CK118" s="71">
        <f t="shared" si="359"/>
        <v>-305486.94000000018</v>
      </c>
      <c r="CL118" s="71">
        <f t="shared" si="359"/>
        <v>-54064.75</v>
      </c>
      <c r="CM118" s="71">
        <f t="shared" si="360"/>
        <v>-19732.249999999854</v>
      </c>
      <c r="CN118" s="71">
        <f t="shared" si="360"/>
        <v>570594.64999999944</v>
      </c>
      <c r="CO118" s="71">
        <f t="shared" si="360"/>
        <v>-238588.59000000078</v>
      </c>
      <c r="CP118" s="91">
        <f t="shared" si="360"/>
        <v>1281685.0000000005</v>
      </c>
    </row>
    <row r="119" spans="1:94" ht="17.25" x14ac:dyDescent="0.4">
      <c r="A119" s="267"/>
      <c r="B119" s="83" t="str">
        <f>$B$14</f>
        <v>Large C&amp;I [5]</v>
      </c>
      <c r="C119" s="64">
        <f t="shared" si="361"/>
        <v>-1832621.4600000009</v>
      </c>
      <c r="D119" s="65">
        <f t="shared" si="361"/>
        <v>-1961748.4299999997</v>
      </c>
      <c r="E119" s="65">
        <f t="shared" si="350"/>
        <v>-347020.95999999996</v>
      </c>
      <c r="F119" s="65">
        <f t="shared" si="350"/>
        <v>-1506733.2600000002</v>
      </c>
      <c r="G119" s="65">
        <f t="shared" si="350"/>
        <v>-917062.44</v>
      </c>
      <c r="H119" s="65">
        <f t="shared" si="350"/>
        <v>65621.279999999795</v>
      </c>
      <c r="I119" s="65">
        <f t="shared" si="350"/>
        <v>-123131.66000000015</v>
      </c>
      <c r="J119" s="65">
        <f t="shared" si="350"/>
        <v>-112001.7099999995</v>
      </c>
      <c r="K119" s="65">
        <f t="shared" si="350"/>
        <v>2216187.84</v>
      </c>
      <c r="L119" s="340">
        <f t="shared" si="350"/>
        <v>1643282.79</v>
      </c>
      <c r="M119" s="352">
        <f t="shared" si="350"/>
        <v>575287.53000000026</v>
      </c>
      <c r="N119" s="321">
        <f t="shared" si="350"/>
        <v>2152842.87</v>
      </c>
      <c r="O119" s="189">
        <f t="shared" si="350"/>
        <v>-2597412.2800000012</v>
      </c>
      <c r="P119" s="189">
        <f t="shared" si="350"/>
        <v>554829.15000000037</v>
      </c>
      <c r="Q119" s="189">
        <f t="shared" si="350"/>
        <v>-1196030.5099999998</v>
      </c>
      <c r="R119" s="189">
        <f t="shared" si="350"/>
        <v>-2016779.9900000007</v>
      </c>
      <c r="S119" s="189">
        <f t="shared" si="350"/>
        <v>-282490.26000000024</v>
      </c>
      <c r="T119" s="189">
        <f t="shared" si="350"/>
        <v>-188177.45999999996</v>
      </c>
      <c r="U119" s="189">
        <f t="shared" si="350"/>
        <v>-437303.4299999997</v>
      </c>
      <c r="V119" s="189">
        <f t="shared" si="350"/>
        <v>351308.93999999948</v>
      </c>
      <c r="W119" s="189">
        <f t="shared" si="350"/>
        <v>1255668.42</v>
      </c>
      <c r="X119" s="292">
        <f t="shared" ref="X119" si="374">X98-X105</f>
        <v>2933504.3099999996</v>
      </c>
      <c r="Y119" s="111">
        <f t="shared" si="351"/>
        <v>1887641.9099999992</v>
      </c>
      <c r="Z119" s="189">
        <f t="shared" si="351"/>
        <v>492222.22000000067</v>
      </c>
      <c r="AA119" s="189">
        <f t="shared" si="351"/>
        <v>-2219218.46</v>
      </c>
      <c r="AB119" s="189">
        <f t="shared" ref="AB119:AC119" si="375">AB98-AB105</f>
        <v>-1373122.9100000001</v>
      </c>
      <c r="AC119" s="189">
        <f t="shared" si="375"/>
        <v>-1521327.4000000004</v>
      </c>
      <c r="AD119" s="189">
        <f t="shared" ref="AD119:AE119" si="376">AD98-AD105</f>
        <v>-1576145.3699999996</v>
      </c>
      <c r="AE119" s="189">
        <f t="shared" si="376"/>
        <v>-360165.6799999997</v>
      </c>
      <c r="AF119" s="189">
        <f t="shared" ref="AF119" si="377">AF98-AF105</f>
        <v>252184.33000000007</v>
      </c>
      <c r="AG119" s="130">
        <v>908303.79</v>
      </c>
      <c r="AH119" s="130">
        <f t="shared" si="355"/>
        <v>336282.43999999948</v>
      </c>
      <c r="AI119" s="130">
        <f t="shared" si="355"/>
        <v>139867.33999999985</v>
      </c>
      <c r="AJ119" s="318">
        <v>2915076.95</v>
      </c>
      <c r="AK119" s="133">
        <f t="shared" si="356"/>
        <v>2510826.3899999997</v>
      </c>
      <c r="AL119" s="318">
        <f t="shared" si="356"/>
        <v>418274.63000000082</v>
      </c>
      <c r="AM119" s="512">
        <f t="shared" si="356"/>
        <v>544776.89999999851</v>
      </c>
      <c r="AN119" s="512">
        <f t="shared" si="356"/>
        <v>-969606.11000000034</v>
      </c>
      <c r="AO119" s="512">
        <f t="shared" si="356"/>
        <v>-1190149.3200000003</v>
      </c>
      <c r="AP119" s="512">
        <f t="shared" si="356"/>
        <v>-2168268.3600000003</v>
      </c>
      <c r="AQ119" s="512">
        <f t="shared" si="356"/>
        <v>-204084.43000000017</v>
      </c>
      <c r="AR119" s="512">
        <f t="shared" si="356"/>
        <v>-1217377.81</v>
      </c>
      <c r="AS119" s="512">
        <f t="shared" si="356"/>
        <v>394031.43999999994</v>
      </c>
      <c r="AT119" s="512">
        <f t="shared" si="356"/>
        <v>205888.88999999966</v>
      </c>
      <c r="AU119" s="512">
        <f t="shared" si="356"/>
        <v>1922247.4199999985</v>
      </c>
      <c r="AV119" s="608">
        <f t="shared" si="356"/>
        <v>2900637.8899999997</v>
      </c>
      <c r="AW119" s="609">
        <f t="shared" si="356"/>
        <v>1690803.5099999998</v>
      </c>
      <c r="AX119" s="512">
        <f t="shared" si="356"/>
        <v>1203366.3999999985</v>
      </c>
      <c r="AY119" s="529"/>
      <c r="AZ119" s="529"/>
      <c r="BA119" s="529"/>
      <c r="BB119" s="529"/>
      <c r="BC119" s="529"/>
      <c r="BD119" s="529"/>
      <c r="BE119" s="529"/>
      <c r="BF119" s="529"/>
      <c r="BG119" s="529"/>
      <c r="BH119" s="529"/>
      <c r="BI119" s="111">
        <f t="shared" si="357"/>
        <v>-764790.8200000003</v>
      </c>
      <c r="BJ119" s="56">
        <f t="shared" si="357"/>
        <v>2516577.58</v>
      </c>
      <c r="BK119" s="56">
        <f t="shared" si="357"/>
        <v>-849009.54999999981</v>
      </c>
      <c r="BL119" s="56">
        <f t="shared" si="357"/>
        <v>-510046.73000000045</v>
      </c>
      <c r="BM119" s="56">
        <f t="shared" si="357"/>
        <v>634572.1799999997</v>
      </c>
      <c r="BN119" s="56">
        <f t="shared" si="357"/>
        <v>-253798.73999999976</v>
      </c>
      <c r="BO119" s="56">
        <f t="shared" si="357"/>
        <v>-314171.76999999955</v>
      </c>
      <c r="BP119" s="56">
        <f t="shared" si="357"/>
        <v>463310.64999999898</v>
      </c>
      <c r="BQ119" s="56">
        <f t="shared" si="357"/>
        <v>-960519.41999999993</v>
      </c>
      <c r="BR119" s="92">
        <f t="shared" si="357"/>
        <v>1290221.5199999996</v>
      </c>
      <c r="BS119" s="56">
        <f t="shared" si="358"/>
        <v>1312354.379999999</v>
      </c>
      <c r="BT119" s="56">
        <f t="shared" si="358"/>
        <v>-1660620.6499999994</v>
      </c>
      <c r="BU119" s="56">
        <f t="shared" si="358"/>
        <v>378193.82000000123</v>
      </c>
      <c r="BV119" s="56">
        <f t="shared" si="358"/>
        <v>-1927952.0600000005</v>
      </c>
      <c r="BW119" s="56">
        <f t="shared" si="358"/>
        <v>-325296.8900000006</v>
      </c>
      <c r="BX119" s="56">
        <f t="shared" si="358"/>
        <v>440634.62000000104</v>
      </c>
      <c r="BY119" s="56">
        <f t="shared" si="358"/>
        <v>-77675.41999999946</v>
      </c>
      <c r="BZ119" s="310">
        <f t="shared" si="358"/>
        <v>440361.79000000004</v>
      </c>
      <c r="CA119" s="424">
        <f t="shared" si="358"/>
        <v>1345607.2199999997</v>
      </c>
      <c r="CB119" s="310">
        <f t="shared" si="358"/>
        <v>-15026.5</v>
      </c>
      <c r="CC119" s="310">
        <f t="shared" si="359"/>
        <v>-1115801.08</v>
      </c>
      <c r="CD119" s="310">
        <f t="shared" si="359"/>
        <v>-18427.359999999404</v>
      </c>
      <c r="CE119" s="487">
        <f t="shared" si="359"/>
        <v>623184.48000000045</v>
      </c>
      <c r="CF119" s="310">
        <f t="shared" si="359"/>
        <v>-73947.589999999851</v>
      </c>
      <c r="CG119" s="310">
        <f t="shared" si="359"/>
        <v>2763995.3599999985</v>
      </c>
      <c r="CH119" s="310">
        <f t="shared" si="359"/>
        <v>403516.79999999981</v>
      </c>
      <c r="CI119" s="310">
        <f t="shared" si="359"/>
        <v>331178.08000000007</v>
      </c>
      <c r="CJ119" s="310">
        <f t="shared" si="359"/>
        <v>-592122.99000000069</v>
      </c>
      <c r="CK119" s="310">
        <f t="shared" si="359"/>
        <v>156081.24999999953</v>
      </c>
      <c r="CL119" s="310">
        <f t="shared" si="359"/>
        <v>-1469562.1400000001</v>
      </c>
      <c r="CM119" s="310">
        <f t="shared" si="360"/>
        <v>-514272.35000000009</v>
      </c>
      <c r="CN119" s="310">
        <f t="shared" si="360"/>
        <v>-130393.54999999981</v>
      </c>
      <c r="CO119" s="310">
        <f t="shared" si="360"/>
        <v>1782380.0799999987</v>
      </c>
      <c r="CP119" s="92">
        <f t="shared" si="360"/>
        <v>-14439.060000000522</v>
      </c>
    </row>
    <row r="120" spans="1:94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378">SUM(E115:E119)</f>
        <v>-11474558.359999999</v>
      </c>
      <c r="F120" s="57">
        <f t="shared" si="378"/>
        <v>-14719282.460000001</v>
      </c>
      <c r="G120" s="57">
        <f t="shared" si="378"/>
        <v>-14138907.49</v>
      </c>
      <c r="H120" s="57">
        <f t="shared" si="378"/>
        <v>-9539499.6900000013</v>
      </c>
      <c r="I120" s="57">
        <f t="shared" si="378"/>
        <v>-6856445.8100000005</v>
      </c>
      <c r="J120" s="57">
        <f t="shared" si="378"/>
        <v>-4195121.5499999989</v>
      </c>
      <c r="K120" s="57">
        <f t="shared" si="378"/>
        <v>17404152.98</v>
      </c>
      <c r="L120" s="311">
        <f t="shared" si="378"/>
        <v>21979720.919999998</v>
      </c>
      <c r="M120" s="112">
        <f t="shared" si="378"/>
        <v>19274303.66</v>
      </c>
      <c r="N120" s="322">
        <f t="shared" si="378"/>
        <v>24991606.239999998</v>
      </c>
      <c r="O120" s="207">
        <f t="shared" si="378"/>
        <v>-8578449.5300000012</v>
      </c>
      <c r="P120" s="207">
        <f t="shared" si="378"/>
        <v>3858694.5199999977</v>
      </c>
      <c r="Q120" s="207">
        <f t="shared" si="378"/>
        <v>-4324734.8800000008</v>
      </c>
      <c r="R120" s="207">
        <f t="shared" si="378"/>
        <v>-19195528.850000001</v>
      </c>
      <c r="S120" s="207">
        <f t="shared" si="378"/>
        <v>-8677081.5600000005</v>
      </c>
      <c r="T120" s="207">
        <f t="shared" si="378"/>
        <v>-6168566.1100000003</v>
      </c>
      <c r="U120" s="207">
        <f t="shared" si="378"/>
        <v>-5575098.7399999993</v>
      </c>
      <c r="V120" s="207">
        <f t="shared" si="378"/>
        <v>-1834890.4800000014</v>
      </c>
      <c r="W120" s="207">
        <f t="shared" si="378"/>
        <v>13307523</v>
      </c>
      <c r="X120" s="289">
        <f t="shared" ref="X120" si="379">SUM(X115:X119)</f>
        <v>23178316.629999995</v>
      </c>
      <c r="Y120" s="112">
        <f t="shared" ref="Y120:BI120" si="380">SUM(Y115:Y119)</f>
        <v>39018789.699999996</v>
      </c>
      <c r="Z120" s="207">
        <f t="shared" si="380"/>
        <v>19435724.349999994</v>
      </c>
      <c r="AA120" s="207">
        <f t="shared" si="380"/>
        <v>-2757943.6300000013</v>
      </c>
      <c r="AB120" s="207">
        <f t="shared" si="380"/>
        <v>-7324851.0599999968</v>
      </c>
      <c r="AC120" s="207">
        <f t="shared" si="380"/>
        <v>-8777067.0299999975</v>
      </c>
      <c r="AD120" s="207">
        <f t="shared" si="380"/>
        <v>-13935151.269999998</v>
      </c>
      <c r="AE120" s="207">
        <f t="shared" ref="AE120:AF120" si="381">SUM(AE115:AE119)</f>
        <v>-7845473.5000000009</v>
      </c>
      <c r="AF120" s="207">
        <f t="shared" si="381"/>
        <v>-8162255.4500000011</v>
      </c>
      <c r="AG120" s="502">
        <v>-4451747.55</v>
      </c>
      <c r="AH120" s="502">
        <f t="shared" ref="AH120" si="382">SUM(AH115:AH119)</f>
        <v>-3385171.4599999995</v>
      </c>
      <c r="AI120" s="502">
        <f t="shared" ref="AI120" si="383">SUM(AI115:AI119)</f>
        <v>13671053.190000001</v>
      </c>
      <c r="AJ120" s="503">
        <v>29949296.699999999</v>
      </c>
      <c r="AK120" s="557">
        <f t="shared" ref="AK120" si="384">SUM(AK115:AK119)</f>
        <v>40220034.840000004</v>
      </c>
      <c r="AL120" s="503">
        <f t="shared" ref="AL120" si="385">SUM(AL115:AL119)</f>
        <v>36406754.010000013</v>
      </c>
      <c r="AM120" s="513">
        <f t="shared" ref="AM120:AX120" si="386">SUM(AM115:AM119)</f>
        <v>6090170.910000002</v>
      </c>
      <c r="AN120" s="513">
        <f t="shared" si="386"/>
        <v>-9628113.4699999951</v>
      </c>
      <c r="AO120" s="513">
        <f t="shared" si="386"/>
        <v>-14605992.529999992</v>
      </c>
      <c r="AP120" s="513">
        <f t="shared" si="386"/>
        <v>-19091801.239999995</v>
      </c>
      <c r="AQ120" s="513">
        <f t="shared" si="386"/>
        <v>-13081875.650000008</v>
      </c>
      <c r="AR120" s="513">
        <f t="shared" si="386"/>
        <v>-20129174.979999997</v>
      </c>
      <c r="AS120" s="513">
        <f t="shared" si="386"/>
        <v>-11192581.149999997</v>
      </c>
      <c r="AT120" s="513">
        <f t="shared" si="386"/>
        <v>1209909.1799999997</v>
      </c>
      <c r="AU120" s="513">
        <f t="shared" si="386"/>
        <v>15534787.809999991</v>
      </c>
      <c r="AV120" s="610">
        <f t="shared" si="386"/>
        <v>35220595.950000003</v>
      </c>
      <c r="AW120" s="611">
        <f t="shared" si="386"/>
        <v>34534800.910000004</v>
      </c>
      <c r="AX120" s="513">
        <f t="shared" si="386"/>
        <v>17678538.57</v>
      </c>
      <c r="AY120" s="530"/>
      <c r="AZ120" s="530"/>
      <c r="BA120" s="530"/>
      <c r="BB120" s="530"/>
      <c r="BC120" s="530"/>
      <c r="BD120" s="530"/>
      <c r="BE120" s="530"/>
      <c r="BF120" s="530"/>
      <c r="BG120" s="530"/>
      <c r="BH120" s="530"/>
      <c r="BI120" s="112">
        <f t="shared" si="380"/>
        <v>-8375256.6900000051</v>
      </c>
      <c r="BJ120" s="57">
        <f t="shared" ref="BJ120:BQ120" si="387">SUM(BJ115:BJ119)</f>
        <v>23478977.530000001</v>
      </c>
      <c r="BK120" s="57">
        <f t="shared" si="387"/>
        <v>7149823.4799999995</v>
      </c>
      <c r="BL120" s="57">
        <f t="shared" si="387"/>
        <v>-4476246.3899999987</v>
      </c>
      <c r="BM120" s="57">
        <f t="shared" si="387"/>
        <v>5461825.9299999978</v>
      </c>
      <c r="BN120" s="57">
        <f t="shared" si="387"/>
        <v>3370933.5799999996</v>
      </c>
      <c r="BO120" s="57">
        <f t="shared" si="387"/>
        <v>1281347.07</v>
      </c>
      <c r="BP120" s="57">
        <f t="shared" si="387"/>
        <v>2360231.069999997</v>
      </c>
      <c r="BQ120" s="57">
        <f t="shared" si="387"/>
        <v>-4096629.9800000009</v>
      </c>
      <c r="BR120" s="246">
        <f t="shared" ref="BR120:BS120" si="388">SUM(BR115:BR119)</f>
        <v>1198595.7099999995</v>
      </c>
      <c r="BS120" s="57">
        <f t="shared" si="388"/>
        <v>19744486.039999999</v>
      </c>
      <c r="BT120" s="57">
        <f t="shared" ref="BT120:BU120" si="389">SUM(BT115:BT119)</f>
        <v>-5555881.8899999987</v>
      </c>
      <c r="BU120" s="57">
        <f t="shared" si="389"/>
        <v>5820505.9000000013</v>
      </c>
      <c r="BV120" s="57">
        <f t="shared" ref="BV120:BW120" si="390">SUM(BV115:BV119)</f>
        <v>-11183545.579999996</v>
      </c>
      <c r="BW120" s="57">
        <f t="shared" si="390"/>
        <v>-4452332.1499999957</v>
      </c>
      <c r="BX120" s="57">
        <f t="shared" ref="BX120:BY120" si="391">SUM(BX115:BX119)</f>
        <v>5260377.5800000019</v>
      </c>
      <c r="BY120" s="57">
        <f t="shared" si="391"/>
        <v>831608.06000000099</v>
      </c>
      <c r="BZ120" s="311">
        <f t="shared" ref="BZ120" si="392">SUM(BZ115:BZ119)</f>
        <v>-1993689.3400000017</v>
      </c>
      <c r="CA120" s="322">
        <f t="shared" ref="CA120:CB120" si="393">SUM(CA115:CA119)</f>
        <v>1123351.1899999997</v>
      </c>
      <c r="CB120" s="311">
        <f t="shared" si="393"/>
        <v>-1550280.9799999981</v>
      </c>
      <c r="CC120" s="311">
        <f t="shared" ref="CC120" si="394">SUM(CC115:CC119)</f>
        <v>363530.19000000344</v>
      </c>
      <c r="CD120" s="311">
        <f t="shared" ref="CD120:CE120" si="395">SUM(CD115:CD119)</f>
        <v>6770980.0700000022</v>
      </c>
      <c r="CE120" s="488">
        <f t="shared" si="395"/>
        <v>1201245.1400000025</v>
      </c>
      <c r="CF120" s="311">
        <f t="shared" ref="CF120:CG120" si="396">SUM(CF115:CF119)</f>
        <v>16971029.660000015</v>
      </c>
      <c r="CG120" s="311">
        <f t="shared" si="396"/>
        <v>8848114.5400000028</v>
      </c>
      <c r="CH120" s="311">
        <f t="shared" ref="CH120:CI120" si="397">SUM(CH115:CH119)</f>
        <v>-2303262.4099999964</v>
      </c>
      <c r="CI120" s="311">
        <f t="shared" si="397"/>
        <v>-5828925.4999999944</v>
      </c>
      <c r="CJ120" s="311">
        <f t="shared" ref="CJ120:CK120" si="398">SUM(CJ115:CJ119)</f>
        <v>-5156649.9699999951</v>
      </c>
      <c r="CK120" s="311">
        <f t="shared" si="398"/>
        <v>-5236402.1500000078</v>
      </c>
      <c r="CL120" s="311">
        <f t="shared" ref="CL120:CM120" si="399">SUM(CL115:CL119)</f>
        <v>-11966919.529999997</v>
      </c>
      <c r="CM120" s="311">
        <f t="shared" si="399"/>
        <v>-6740833.5999999978</v>
      </c>
      <c r="CN120" s="311">
        <f t="shared" ref="CN120:CO120" si="400">SUM(CN115:CN119)</f>
        <v>4595080.6399999987</v>
      </c>
      <c r="CO120" s="311">
        <f t="shared" si="400"/>
        <v>1863734.619999991</v>
      </c>
      <c r="CP120" s="246">
        <f t="shared" ref="CP120" si="401">SUM(CP115:CP119)</f>
        <v>5271299.2500000056</v>
      </c>
    </row>
    <row r="121" spans="1:94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312"/>
      <c r="AO121" s="312"/>
      <c r="AP121" s="312"/>
      <c r="AQ121" s="312"/>
      <c r="AR121" s="312"/>
      <c r="AS121" s="312"/>
      <c r="AT121" s="312"/>
      <c r="AU121" s="312"/>
      <c r="AV121" s="312"/>
      <c r="AW121" s="489"/>
      <c r="AX121" s="312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119"/>
      <c r="BJ121" s="53"/>
      <c r="BK121" s="54"/>
      <c r="BL121" s="54"/>
      <c r="BM121" s="54"/>
      <c r="BN121" s="54"/>
      <c r="BO121" s="54"/>
      <c r="BP121" s="54"/>
      <c r="BQ121" s="54"/>
      <c r="BR121" s="100"/>
      <c r="BS121" s="53"/>
      <c r="BT121" s="53"/>
      <c r="BU121" s="54"/>
      <c r="BV121" s="54"/>
      <c r="BW121" s="54"/>
      <c r="BX121" s="54"/>
      <c r="BY121" s="54"/>
      <c r="BZ121" s="416"/>
      <c r="CA121" s="416"/>
      <c r="CB121" s="439"/>
      <c r="CC121" s="439"/>
      <c r="CD121" s="439"/>
      <c r="CE121" s="499"/>
      <c r="CF121" s="439"/>
      <c r="CG121" s="439"/>
      <c r="CH121" s="439"/>
      <c r="CI121" s="439"/>
      <c r="CJ121" s="439"/>
      <c r="CK121" s="439"/>
      <c r="CL121" s="416"/>
      <c r="CM121" s="416"/>
      <c r="CN121" s="416"/>
      <c r="CO121" s="416"/>
      <c r="CP121" s="100"/>
    </row>
    <row r="122" spans="1:94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8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8">
        <v>203</v>
      </c>
      <c r="AX122" s="478">
        <v>208</v>
      </c>
      <c r="AY122" s="478"/>
      <c r="AZ122" s="478"/>
      <c r="BA122" s="478"/>
      <c r="BB122" s="478"/>
      <c r="BC122" s="478"/>
      <c r="BD122" s="478"/>
      <c r="BE122" s="478"/>
      <c r="BF122" s="478"/>
      <c r="BG122" s="478"/>
      <c r="BH122" s="478"/>
      <c r="BI122" s="138">
        <f t="shared" ref="BI122:BR126" si="402">O122-C122</f>
        <v>1</v>
      </c>
      <c r="BJ122" s="139">
        <f t="shared" si="402"/>
        <v>-5</v>
      </c>
      <c r="BK122" s="139">
        <f t="shared" si="402"/>
        <v>-5</v>
      </c>
      <c r="BL122" s="139">
        <f t="shared" si="402"/>
        <v>-14</v>
      </c>
      <c r="BM122" s="139">
        <f t="shared" si="402"/>
        <v>-3</v>
      </c>
      <c r="BN122" s="139">
        <f t="shared" si="402"/>
        <v>-19</v>
      </c>
      <c r="BO122" s="139">
        <f t="shared" si="402"/>
        <v>-19</v>
      </c>
      <c r="BP122" s="139">
        <f t="shared" si="402"/>
        <v>-24</v>
      </c>
      <c r="BQ122" s="139">
        <f t="shared" si="402"/>
        <v>-40</v>
      </c>
      <c r="BR122" s="251">
        <f t="shared" si="402"/>
        <v>-38</v>
      </c>
      <c r="BS122" s="139">
        <f t="shared" ref="BS122:CB126" si="403">Y122-M122</f>
        <v>-22</v>
      </c>
      <c r="BT122" s="139">
        <f t="shared" si="403"/>
        <v>-16</v>
      </c>
      <c r="BU122" s="139">
        <f t="shared" si="403"/>
        <v>-14</v>
      </c>
      <c r="BV122" s="139">
        <f t="shared" si="403"/>
        <v>-9</v>
      </c>
      <c r="BW122" s="139">
        <f t="shared" si="403"/>
        <v>-13</v>
      </c>
      <c r="BX122" s="139">
        <f t="shared" si="403"/>
        <v>5</v>
      </c>
      <c r="BY122" s="139">
        <f t="shared" si="403"/>
        <v>5</v>
      </c>
      <c r="BZ122" s="333">
        <f t="shared" si="403"/>
        <v>12</v>
      </c>
      <c r="CA122" s="341">
        <f t="shared" si="403"/>
        <v>14</v>
      </c>
      <c r="CB122" s="333">
        <f t="shared" si="403"/>
        <v>61</v>
      </c>
      <c r="CC122" s="333">
        <f t="shared" ref="CC122:CL126" si="404">AI122-W122</f>
        <v>100</v>
      </c>
      <c r="CD122" s="333">
        <f t="shared" si="404"/>
        <v>89</v>
      </c>
      <c r="CE122" s="495">
        <f t="shared" si="404"/>
        <v>75</v>
      </c>
      <c r="CF122" s="333">
        <f t="shared" si="404"/>
        <v>61</v>
      </c>
      <c r="CG122" s="333">
        <f t="shared" si="404"/>
        <v>59</v>
      </c>
      <c r="CH122" s="333">
        <f t="shared" si="404"/>
        <v>13</v>
      </c>
      <c r="CI122" s="333">
        <f t="shared" si="404"/>
        <v>18</v>
      </c>
      <c r="CJ122" s="333">
        <f t="shared" si="404"/>
        <v>38</v>
      </c>
      <c r="CK122" s="333">
        <f t="shared" si="404"/>
        <v>37</v>
      </c>
      <c r="CL122" s="333">
        <f t="shared" si="404"/>
        <v>43</v>
      </c>
      <c r="CM122" s="333">
        <f t="shared" ref="CM122:CP126" si="405">AS122-AG122</f>
        <v>67</v>
      </c>
      <c r="CN122" s="333">
        <f t="shared" si="405"/>
        <v>109</v>
      </c>
      <c r="CO122" s="333">
        <f t="shared" si="405"/>
        <v>53</v>
      </c>
      <c r="CP122" s="251">
        <f t="shared" si="405"/>
        <v>89</v>
      </c>
    </row>
    <row r="123" spans="1:94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8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8">
        <f>3551+87</f>
        <v>3638</v>
      </c>
      <c r="AX123" s="478">
        <v>3646</v>
      </c>
      <c r="AY123" s="478"/>
      <c r="AZ123" s="478"/>
      <c r="BA123" s="478"/>
      <c r="BB123" s="478"/>
      <c r="BC123" s="478"/>
      <c r="BD123" s="478"/>
      <c r="BE123" s="478"/>
      <c r="BF123" s="478"/>
      <c r="BG123" s="478"/>
      <c r="BH123" s="478"/>
      <c r="BI123" s="138">
        <f t="shared" si="402"/>
        <v>-274</v>
      </c>
      <c r="BJ123" s="139">
        <f t="shared" si="402"/>
        <v>-431</v>
      </c>
      <c r="BK123" s="139">
        <f t="shared" si="402"/>
        <v>-886</v>
      </c>
      <c r="BL123" s="139">
        <f t="shared" si="402"/>
        <v>-928</v>
      </c>
      <c r="BM123" s="139">
        <f t="shared" si="402"/>
        <v>-721</v>
      </c>
      <c r="BN123" s="139">
        <f t="shared" si="402"/>
        <v>-798</v>
      </c>
      <c r="BO123" s="139">
        <f t="shared" si="402"/>
        <v>-787</v>
      </c>
      <c r="BP123" s="139">
        <f t="shared" si="402"/>
        <v>-651</v>
      </c>
      <c r="BQ123" s="139">
        <f t="shared" si="402"/>
        <v>-1070</v>
      </c>
      <c r="BR123" s="251">
        <f t="shared" si="402"/>
        <v>-924</v>
      </c>
      <c r="BS123" s="139">
        <f t="shared" si="403"/>
        <v>-768</v>
      </c>
      <c r="BT123" s="139">
        <f t="shared" si="403"/>
        <v>-657</v>
      </c>
      <c r="BU123" s="139">
        <f t="shared" si="403"/>
        <v>-442</v>
      </c>
      <c r="BV123" s="139">
        <f t="shared" si="403"/>
        <v>-258</v>
      </c>
      <c r="BW123" s="139">
        <f t="shared" si="403"/>
        <v>-108</v>
      </c>
      <c r="BX123" s="139">
        <f t="shared" si="403"/>
        <v>123</v>
      </c>
      <c r="BY123" s="139">
        <f t="shared" si="403"/>
        <v>272</v>
      </c>
      <c r="BZ123" s="333">
        <f t="shared" si="403"/>
        <v>333</v>
      </c>
      <c r="CA123" s="341">
        <f t="shared" si="403"/>
        <v>580</v>
      </c>
      <c r="CB123" s="333">
        <f t="shared" si="403"/>
        <v>1211</v>
      </c>
      <c r="CC123" s="333">
        <f t="shared" si="404"/>
        <v>1921</v>
      </c>
      <c r="CD123" s="333">
        <f t="shared" si="404"/>
        <v>1504</v>
      </c>
      <c r="CE123" s="495">
        <f t="shared" si="404"/>
        <v>1207</v>
      </c>
      <c r="CF123" s="333">
        <f t="shared" si="404"/>
        <v>1145</v>
      </c>
      <c r="CG123" s="333">
        <f t="shared" si="404"/>
        <v>1024</v>
      </c>
      <c r="CH123" s="333">
        <f t="shared" si="404"/>
        <v>937</v>
      </c>
      <c r="CI123" s="333">
        <f t="shared" si="404"/>
        <v>1024</v>
      </c>
      <c r="CJ123" s="333">
        <f t="shared" si="404"/>
        <v>991</v>
      </c>
      <c r="CK123" s="333">
        <f t="shared" si="404"/>
        <v>962</v>
      </c>
      <c r="CL123" s="333">
        <f t="shared" si="404"/>
        <v>1236</v>
      </c>
      <c r="CM123" s="333">
        <f t="shared" si="405"/>
        <v>1658</v>
      </c>
      <c r="CN123" s="333">
        <f t="shared" si="405"/>
        <v>3465</v>
      </c>
      <c r="CO123" s="333">
        <f t="shared" si="405"/>
        <v>2343</v>
      </c>
      <c r="CP123" s="251">
        <f t="shared" si="405"/>
        <v>2236</v>
      </c>
    </row>
    <row r="124" spans="1:94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8"/>
      <c r="AL124" s="456"/>
      <c r="AM124" s="461"/>
      <c r="AN124" s="401"/>
      <c r="AO124" s="401"/>
      <c r="AP124" s="401"/>
      <c r="AQ124" s="401"/>
      <c r="AR124" s="401"/>
      <c r="AS124" s="401"/>
      <c r="AT124" s="401"/>
      <c r="AU124" s="401"/>
      <c r="AV124" s="401"/>
      <c r="AW124" s="481"/>
      <c r="AX124" s="40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138">
        <f t="shared" si="402"/>
        <v>0</v>
      </c>
      <c r="BJ124" s="139">
        <f t="shared" si="402"/>
        <v>0</v>
      </c>
      <c r="BK124" s="139">
        <f t="shared" si="402"/>
        <v>0</v>
      </c>
      <c r="BL124" s="139">
        <f t="shared" si="402"/>
        <v>0</v>
      </c>
      <c r="BM124" s="139">
        <f t="shared" si="402"/>
        <v>0</v>
      </c>
      <c r="BN124" s="139">
        <f t="shared" si="402"/>
        <v>0</v>
      </c>
      <c r="BO124" s="139">
        <f t="shared" si="402"/>
        <v>-1</v>
      </c>
      <c r="BP124" s="139">
        <f t="shared" si="402"/>
        <v>0</v>
      </c>
      <c r="BQ124" s="139">
        <f t="shared" si="402"/>
        <v>0</v>
      </c>
      <c r="BR124" s="251">
        <f t="shared" si="402"/>
        <v>0</v>
      </c>
      <c r="BS124" s="139">
        <f t="shared" si="403"/>
        <v>0</v>
      </c>
      <c r="BT124" s="139">
        <f t="shared" si="403"/>
        <v>1</v>
      </c>
      <c r="BU124" s="139">
        <f t="shared" si="403"/>
        <v>0</v>
      </c>
      <c r="BV124" s="139">
        <f t="shared" si="403"/>
        <v>0</v>
      </c>
      <c r="BW124" s="139">
        <f t="shared" si="403"/>
        <v>0</v>
      </c>
      <c r="BX124" s="139">
        <f t="shared" si="403"/>
        <v>0</v>
      </c>
      <c r="BY124" s="139">
        <f t="shared" si="403"/>
        <v>0</v>
      </c>
      <c r="BZ124" s="333">
        <f t="shared" si="403"/>
        <v>0</v>
      </c>
      <c r="CA124" s="341">
        <f t="shared" si="403"/>
        <v>0</v>
      </c>
      <c r="CB124" s="333">
        <f t="shared" si="403"/>
        <v>0</v>
      </c>
      <c r="CC124" s="333">
        <f t="shared" si="404"/>
        <v>0</v>
      </c>
      <c r="CD124" s="333">
        <f t="shared" si="404"/>
        <v>0</v>
      </c>
      <c r="CE124" s="495">
        <f t="shared" si="404"/>
        <v>0</v>
      </c>
      <c r="CF124" s="333">
        <f t="shared" si="404"/>
        <v>-1</v>
      </c>
      <c r="CG124" s="333">
        <f t="shared" si="404"/>
        <v>0</v>
      </c>
      <c r="CH124" s="333">
        <f t="shared" si="404"/>
        <v>0</v>
      </c>
      <c r="CI124" s="333">
        <f t="shared" si="404"/>
        <v>0</v>
      </c>
      <c r="CJ124" s="333">
        <f t="shared" si="404"/>
        <v>0</v>
      </c>
      <c r="CK124" s="333">
        <f t="shared" si="404"/>
        <v>0</v>
      </c>
      <c r="CL124" s="333">
        <f t="shared" si="404"/>
        <v>0</v>
      </c>
      <c r="CM124" s="333">
        <f t="shared" si="405"/>
        <v>0</v>
      </c>
      <c r="CN124" s="333">
        <f t="shared" si="405"/>
        <v>0</v>
      </c>
      <c r="CO124" s="333">
        <f t="shared" si="405"/>
        <v>0</v>
      </c>
      <c r="CP124" s="251">
        <f t="shared" si="405"/>
        <v>0</v>
      </c>
    </row>
    <row r="125" spans="1:94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8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8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138">
        <f t="shared" si="402"/>
        <v>0</v>
      </c>
      <c r="BJ125" s="139">
        <f t="shared" si="402"/>
        <v>0</v>
      </c>
      <c r="BK125" s="139">
        <f t="shared" si="402"/>
        <v>0</v>
      </c>
      <c r="BL125" s="139">
        <f t="shared" si="402"/>
        <v>0</v>
      </c>
      <c r="BM125" s="139">
        <f t="shared" si="402"/>
        <v>0</v>
      </c>
      <c r="BN125" s="139">
        <f t="shared" si="402"/>
        <v>0</v>
      </c>
      <c r="BO125" s="139">
        <f t="shared" si="402"/>
        <v>0</v>
      </c>
      <c r="BP125" s="139">
        <f t="shared" si="402"/>
        <v>0</v>
      </c>
      <c r="BQ125" s="139">
        <f t="shared" si="402"/>
        <v>0</v>
      </c>
      <c r="BR125" s="251">
        <f t="shared" si="402"/>
        <v>0</v>
      </c>
      <c r="BS125" s="139">
        <f t="shared" si="403"/>
        <v>0</v>
      </c>
      <c r="BT125" s="139">
        <f t="shared" si="403"/>
        <v>0</v>
      </c>
      <c r="BU125" s="139">
        <f t="shared" si="403"/>
        <v>0</v>
      </c>
      <c r="BV125" s="139">
        <f t="shared" si="403"/>
        <v>0</v>
      </c>
      <c r="BW125" s="139">
        <f t="shared" si="403"/>
        <v>0</v>
      </c>
      <c r="BX125" s="139">
        <f t="shared" si="403"/>
        <v>0</v>
      </c>
      <c r="BY125" s="139">
        <f t="shared" si="403"/>
        <v>0</v>
      </c>
      <c r="BZ125" s="333">
        <f t="shared" si="403"/>
        <v>0</v>
      </c>
      <c r="CA125" s="341">
        <f t="shared" si="403"/>
        <v>0</v>
      </c>
      <c r="CB125" s="333">
        <f t="shared" si="403"/>
        <v>0</v>
      </c>
      <c r="CC125" s="333">
        <f t="shared" si="404"/>
        <v>0</v>
      </c>
      <c r="CD125" s="333">
        <f t="shared" si="404"/>
        <v>0</v>
      </c>
      <c r="CE125" s="495">
        <f t="shared" si="404"/>
        <v>0</v>
      </c>
      <c r="CF125" s="333">
        <f t="shared" si="404"/>
        <v>0</v>
      </c>
      <c r="CG125" s="333">
        <f t="shared" si="404"/>
        <v>0</v>
      </c>
      <c r="CH125" s="333">
        <f t="shared" si="404"/>
        <v>0</v>
      </c>
      <c r="CI125" s="333">
        <f t="shared" si="404"/>
        <v>0</v>
      </c>
      <c r="CJ125" s="333">
        <f t="shared" si="404"/>
        <v>0</v>
      </c>
      <c r="CK125" s="333">
        <f t="shared" si="404"/>
        <v>0</v>
      </c>
      <c r="CL125" s="333">
        <f t="shared" si="404"/>
        <v>0</v>
      </c>
      <c r="CM125" s="333">
        <f t="shared" si="405"/>
        <v>0</v>
      </c>
      <c r="CN125" s="333">
        <f t="shared" si="405"/>
        <v>0</v>
      </c>
      <c r="CO125" s="333">
        <f t="shared" si="405"/>
        <v>0</v>
      </c>
      <c r="CP125" s="251">
        <f t="shared" si="405"/>
        <v>0</v>
      </c>
    </row>
    <row r="126" spans="1:94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59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59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154">
        <f t="shared" si="402"/>
        <v>0</v>
      </c>
      <c r="BJ126" s="153">
        <f t="shared" si="402"/>
        <v>0</v>
      </c>
      <c r="BK126" s="153">
        <f t="shared" si="402"/>
        <v>0</v>
      </c>
      <c r="BL126" s="153">
        <f t="shared" si="402"/>
        <v>0</v>
      </c>
      <c r="BM126" s="153">
        <f t="shared" si="402"/>
        <v>0</v>
      </c>
      <c r="BN126" s="153">
        <f t="shared" si="402"/>
        <v>0</v>
      </c>
      <c r="BO126" s="153">
        <f t="shared" si="402"/>
        <v>0</v>
      </c>
      <c r="BP126" s="153">
        <f t="shared" si="402"/>
        <v>0</v>
      </c>
      <c r="BQ126" s="153">
        <f t="shared" si="402"/>
        <v>0</v>
      </c>
      <c r="BR126" s="255">
        <f t="shared" si="402"/>
        <v>0</v>
      </c>
      <c r="BS126" s="153">
        <f t="shared" si="403"/>
        <v>0</v>
      </c>
      <c r="BT126" s="153">
        <f t="shared" si="403"/>
        <v>0</v>
      </c>
      <c r="BU126" s="153">
        <f t="shared" si="403"/>
        <v>0</v>
      </c>
      <c r="BV126" s="153">
        <f t="shared" si="403"/>
        <v>0</v>
      </c>
      <c r="BW126" s="153">
        <f t="shared" si="403"/>
        <v>0</v>
      </c>
      <c r="BX126" s="153">
        <f t="shared" si="403"/>
        <v>0</v>
      </c>
      <c r="BY126" s="153">
        <f t="shared" si="403"/>
        <v>0</v>
      </c>
      <c r="BZ126" s="334">
        <f t="shared" si="403"/>
        <v>0</v>
      </c>
      <c r="CA126" s="342">
        <f t="shared" si="403"/>
        <v>0</v>
      </c>
      <c r="CB126" s="334">
        <f t="shared" si="403"/>
        <v>0</v>
      </c>
      <c r="CC126" s="334">
        <f t="shared" si="404"/>
        <v>0</v>
      </c>
      <c r="CD126" s="334">
        <f t="shared" si="404"/>
        <v>0</v>
      </c>
      <c r="CE126" s="500">
        <f t="shared" si="404"/>
        <v>0</v>
      </c>
      <c r="CF126" s="334">
        <f t="shared" si="404"/>
        <v>0</v>
      </c>
      <c r="CG126" s="334">
        <f t="shared" si="404"/>
        <v>0</v>
      </c>
      <c r="CH126" s="334">
        <f t="shared" si="404"/>
        <v>0</v>
      </c>
      <c r="CI126" s="334">
        <f t="shared" si="404"/>
        <v>0</v>
      </c>
      <c r="CJ126" s="334">
        <f t="shared" si="404"/>
        <v>0</v>
      </c>
      <c r="CK126" s="334">
        <f t="shared" si="404"/>
        <v>0</v>
      </c>
      <c r="CL126" s="334">
        <f t="shared" si="404"/>
        <v>0</v>
      </c>
      <c r="CM126" s="334">
        <f t="shared" si="405"/>
        <v>0</v>
      </c>
      <c r="CN126" s="334">
        <f t="shared" si="405"/>
        <v>0</v>
      </c>
      <c r="CO126" s="334">
        <f t="shared" si="405"/>
        <v>0</v>
      </c>
      <c r="CP126" s="255">
        <f t="shared" si="405"/>
        <v>0</v>
      </c>
    </row>
    <row r="127" spans="1:94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BQ127" si="406">SUM(E122:E126)</f>
        <v>1565</v>
      </c>
      <c r="F127" s="144">
        <f t="shared" si="406"/>
        <v>1593</v>
      </c>
      <c r="G127" s="143">
        <f t="shared" si="406"/>
        <v>1410</v>
      </c>
      <c r="H127" s="143">
        <f t="shared" si="406"/>
        <v>1525</v>
      </c>
      <c r="I127" s="143">
        <f t="shared" si="406"/>
        <v>1528</v>
      </c>
      <c r="J127" s="143">
        <f t="shared" si="406"/>
        <v>1411</v>
      </c>
      <c r="K127" s="143">
        <f t="shared" si="406"/>
        <v>1251</v>
      </c>
      <c r="L127" s="328">
        <f t="shared" si="406"/>
        <v>1098</v>
      </c>
      <c r="M127" s="355">
        <f t="shared" si="406"/>
        <v>937</v>
      </c>
      <c r="N127" s="328">
        <f t="shared" si="406"/>
        <v>860</v>
      </c>
      <c r="O127" s="222">
        <f t="shared" si="406"/>
        <v>767</v>
      </c>
      <c r="P127" s="222">
        <f t="shared" si="406"/>
        <v>694</v>
      </c>
      <c r="Q127" s="222">
        <f t="shared" si="406"/>
        <v>674</v>
      </c>
      <c r="R127" s="222">
        <f t="shared" si="406"/>
        <v>651</v>
      </c>
      <c r="S127" s="222">
        <f t="shared" si="406"/>
        <v>686</v>
      </c>
      <c r="T127" s="222">
        <f t="shared" si="406"/>
        <v>708</v>
      </c>
      <c r="U127" s="222">
        <f t="shared" si="406"/>
        <v>721</v>
      </c>
      <c r="V127" s="222">
        <f t="shared" si="406"/>
        <v>736</v>
      </c>
      <c r="W127" s="222">
        <f t="shared" si="406"/>
        <v>141</v>
      </c>
      <c r="X127" s="297">
        <f t="shared" ref="X127" si="407">SUM(X122:X126)</f>
        <v>136</v>
      </c>
      <c r="Y127" s="383">
        <f t="shared" ref="Y127:AE127" si="408">SUM(Y122:Y126)</f>
        <v>147</v>
      </c>
      <c r="Z127" s="222">
        <f t="shared" si="408"/>
        <v>188</v>
      </c>
      <c r="AA127" s="222">
        <f t="shared" si="408"/>
        <v>311</v>
      </c>
      <c r="AB127" s="222">
        <f t="shared" si="408"/>
        <v>427</v>
      </c>
      <c r="AC127" s="222">
        <f t="shared" si="408"/>
        <v>553</v>
      </c>
      <c r="AD127" s="222">
        <f t="shared" si="408"/>
        <v>779</v>
      </c>
      <c r="AE127" s="222">
        <f t="shared" si="408"/>
        <v>963</v>
      </c>
      <c r="AF127" s="222">
        <f t="shared" ref="AF127" si="409">SUM(AF122:AF126)</f>
        <v>1053</v>
      </c>
      <c r="AG127" s="222">
        <v>1315</v>
      </c>
      <c r="AH127" s="222">
        <f t="shared" ref="AH127" si="410">SUM(AH122:AH126)</f>
        <v>2008</v>
      </c>
      <c r="AI127" s="222">
        <f t="shared" ref="AI127" si="411">SUM(AI122:AI126)</f>
        <v>2162</v>
      </c>
      <c r="AJ127" s="478">
        <v>1729</v>
      </c>
      <c r="AK127" s="558">
        <f t="shared" ref="AK127" si="412">SUM(AK122:AK126)</f>
        <v>1429</v>
      </c>
      <c r="AL127" s="478">
        <f t="shared" ref="AL127" si="413">SUM(AL122:AL126)</f>
        <v>1393</v>
      </c>
      <c r="AM127" s="520">
        <f t="shared" ref="AM127" si="414">SUM(AM122:AM126)</f>
        <v>1394</v>
      </c>
      <c r="AN127" s="48">
        <f>SUM(AN122:AN123)</f>
        <v>1377</v>
      </c>
      <c r="AO127" s="48">
        <f>SUM(AO122:AO123)</f>
        <v>1595</v>
      </c>
      <c r="AP127" s="48">
        <v>1808</v>
      </c>
      <c r="AQ127" s="48">
        <v>1962</v>
      </c>
      <c r="AR127" s="48">
        <v>2332</v>
      </c>
      <c r="AS127" s="48">
        <v>3040</v>
      </c>
      <c r="AT127" s="48">
        <v>5582</v>
      </c>
      <c r="AU127" s="48">
        <v>4558</v>
      </c>
      <c r="AV127" s="401">
        <v>4054</v>
      </c>
      <c r="AW127" s="105">
        <v>3841</v>
      </c>
      <c r="AX127" s="48">
        <v>3854</v>
      </c>
      <c r="AY127" s="240"/>
      <c r="AZ127" s="240"/>
      <c r="BA127" s="240"/>
      <c r="BB127" s="240"/>
      <c r="BC127" s="240"/>
      <c r="BD127" s="240"/>
      <c r="BE127" s="240"/>
      <c r="BF127" s="240"/>
      <c r="BG127" s="240"/>
      <c r="BH127" s="240"/>
      <c r="BI127" s="138">
        <f t="shared" si="406"/>
        <v>-273</v>
      </c>
      <c r="BJ127" s="139">
        <f t="shared" si="406"/>
        <v>-436</v>
      </c>
      <c r="BK127" s="139">
        <f t="shared" si="406"/>
        <v>-891</v>
      </c>
      <c r="BL127" s="139">
        <f t="shared" si="406"/>
        <v>-942</v>
      </c>
      <c r="BM127" s="139">
        <f t="shared" si="406"/>
        <v>-724</v>
      </c>
      <c r="BN127" s="139">
        <f t="shared" si="406"/>
        <v>-817</v>
      </c>
      <c r="BO127" s="139">
        <f t="shared" si="406"/>
        <v>-807</v>
      </c>
      <c r="BP127" s="139">
        <f t="shared" si="406"/>
        <v>-675</v>
      </c>
      <c r="BQ127" s="139">
        <f t="shared" si="406"/>
        <v>-1110</v>
      </c>
      <c r="BR127" s="251">
        <f t="shared" ref="BR127:BS127" si="415">SUM(BR122:BR126)</f>
        <v>-962</v>
      </c>
      <c r="BS127" s="139">
        <f t="shared" si="415"/>
        <v>-790</v>
      </c>
      <c r="BT127" s="139">
        <f t="shared" ref="BT127:BU127" si="416">SUM(BT122:BT126)</f>
        <v>-672</v>
      </c>
      <c r="BU127" s="139">
        <f t="shared" si="416"/>
        <v>-456</v>
      </c>
      <c r="BV127" s="139">
        <f t="shared" ref="BV127:BW127" si="417">SUM(BV122:BV126)</f>
        <v>-267</v>
      </c>
      <c r="BW127" s="139">
        <f t="shared" si="417"/>
        <v>-121</v>
      </c>
      <c r="BX127" s="139">
        <f t="shared" ref="BX127:BY127" si="418">SUM(BX122:BX126)</f>
        <v>128</v>
      </c>
      <c r="BY127" s="139">
        <f t="shared" si="418"/>
        <v>277</v>
      </c>
      <c r="BZ127" s="333">
        <f t="shared" ref="BZ127" si="419">SUM(BZ122:BZ126)</f>
        <v>345</v>
      </c>
      <c r="CA127" s="341">
        <f t="shared" ref="CA127:CB127" si="420">SUM(CA122:CA126)</f>
        <v>594</v>
      </c>
      <c r="CB127" s="333">
        <f t="shared" si="420"/>
        <v>1272</v>
      </c>
      <c r="CC127" s="333">
        <f t="shared" ref="CC127" si="421">SUM(CC122:CC126)</f>
        <v>2021</v>
      </c>
      <c r="CD127" s="333">
        <f t="shared" ref="CD127:CE127" si="422">SUM(CD122:CD126)</f>
        <v>1593</v>
      </c>
      <c r="CE127" s="495">
        <f t="shared" si="422"/>
        <v>1282</v>
      </c>
      <c r="CF127" s="333">
        <f t="shared" ref="CF127:CG127" si="423">SUM(CF122:CF126)</f>
        <v>1205</v>
      </c>
      <c r="CG127" s="333">
        <f t="shared" si="423"/>
        <v>1083</v>
      </c>
      <c r="CH127" s="333">
        <f t="shared" ref="CH127:CI127" si="424">SUM(CH122:CH126)</f>
        <v>950</v>
      </c>
      <c r="CI127" s="333">
        <f t="shared" si="424"/>
        <v>1042</v>
      </c>
      <c r="CJ127" s="333">
        <f t="shared" ref="CJ127:CK127" si="425">SUM(CJ122:CJ126)</f>
        <v>1029</v>
      </c>
      <c r="CK127" s="333">
        <f t="shared" si="425"/>
        <v>999</v>
      </c>
      <c r="CL127" s="333">
        <f t="shared" ref="CL127:CM127" si="426">SUM(CL122:CL126)</f>
        <v>1279</v>
      </c>
      <c r="CM127" s="333">
        <f t="shared" si="426"/>
        <v>1725</v>
      </c>
      <c r="CN127" s="333">
        <f t="shared" ref="CN127:CO127" si="427">SUM(CN122:CN126)</f>
        <v>3574</v>
      </c>
      <c r="CO127" s="333">
        <f t="shared" si="427"/>
        <v>2396</v>
      </c>
      <c r="CP127" s="251">
        <f t="shared" ref="CP127" si="428">SUM(CP122:CP126)</f>
        <v>2325</v>
      </c>
    </row>
    <row r="128" spans="1:94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0"/>
      <c r="AL128" s="399"/>
      <c r="AM128" s="521"/>
      <c r="AN128" s="399"/>
      <c r="AO128" s="399"/>
      <c r="AP128" s="399"/>
      <c r="AQ128" s="399"/>
      <c r="AR128" s="399"/>
      <c r="AS128" s="399"/>
      <c r="AT128" s="399"/>
      <c r="AU128" s="399"/>
      <c r="AV128" s="399"/>
      <c r="AW128" s="560"/>
      <c r="AX128" s="399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155"/>
      <c r="BJ128" s="156"/>
      <c r="BK128" s="156"/>
      <c r="BL128" s="156"/>
      <c r="BM128" s="156"/>
      <c r="BN128" s="156"/>
      <c r="BO128" s="156"/>
      <c r="BP128" s="156"/>
      <c r="BQ128" s="156"/>
      <c r="BR128" s="256"/>
      <c r="BS128" s="156"/>
      <c r="BT128" s="156"/>
      <c r="BU128" s="156"/>
      <c r="BV128" s="156"/>
      <c r="BW128" s="156"/>
      <c r="BX128" s="156"/>
      <c r="BY128" s="156"/>
      <c r="BZ128" s="417"/>
      <c r="CA128" s="430"/>
      <c r="CB128" s="417"/>
      <c r="CC128" s="417"/>
      <c r="CD128" s="417"/>
      <c r="CE128" s="501"/>
      <c r="CF128" s="417"/>
      <c r="CG128" s="417"/>
      <c r="CH128" s="417"/>
      <c r="CI128" s="417"/>
      <c r="CJ128" s="417"/>
      <c r="CK128" s="417"/>
      <c r="CL128" s="417"/>
      <c r="CM128" s="417"/>
      <c r="CN128" s="417"/>
      <c r="CO128" s="417"/>
      <c r="CP128" s="256"/>
    </row>
    <row r="129" spans="1:94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8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8">
        <v>0</v>
      </c>
      <c r="AX129" s="478">
        <v>0</v>
      </c>
      <c r="AY129" s="478"/>
      <c r="AZ129" s="478"/>
      <c r="BA129" s="478"/>
      <c r="BB129" s="478"/>
      <c r="BC129" s="478"/>
      <c r="BD129" s="478"/>
      <c r="BE129" s="478"/>
      <c r="BF129" s="478"/>
      <c r="BG129" s="478"/>
      <c r="BH129" s="478"/>
      <c r="BI129" s="138">
        <f t="shared" ref="BI129:BR133" si="429">O129-C129</f>
        <v>-78</v>
      </c>
      <c r="BJ129" s="139">
        <f t="shared" si="429"/>
        <v>-917</v>
      </c>
      <c r="BK129" s="139">
        <f t="shared" si="429"/>
        <v>-665</v>
      </c>
      <c r="BL129" s="139">
        <f t="shared" si="429"/>
        <v>-639</v>
      </c>
      <c r="BM129" s="139">
        <f t="shared" si="429"/>
        <v>-983</v>
      </c>
      <c r="BN129" s="139">
        <f t="shared" si="429"/>
        <v>-766</v>
      </c>
      <c r="BO129" s="139">
        <f t="shared" si="429"/>
        <v>-1256</v>
      </c>
      <c r="BP129" s="139">
        <f t="shared" si="429"/>
        <v>-181</v>
      </c>
      <c r="BQ129" s="139">
        <f t="shared" si="429"/>
        <v>-2</v>
      </c>
      <c r="BR129" s="251">
        <f t="shared" si="429"/>
        <v>-3</v>
      </c>
      <c r="BS129" s="139">
        <f t="shared" ref="BS129:CB133" si="430">Y129-M129</f>
        <v>-16</v>
      </c>
      <c r="BT129" s="139">
        <f t="shared" si="430"/>
        <v>-6</v>
      </c>
      <c r="BU129" s="139">
        <f t="shared" si="430"/>
        <v>-2</v>
      </c>
      <c r="BV129" s="139">
        <f t="shared" si="430"/>
        <v>0</v>
      </c>
      <c r="BW129" s="139">
        <f t="shared" si="430"/>
        <v>0</v>
      </c>
      <c r="BX129" s="139">
        <f t="shared" si="430"/>
        <v>0</v>
      </c>
      <c r="BY129" s="139">
        <f t="shared" si="430"/>
        <v>0</v>
      </c>
      <c r="BZ129" s="333">
        <f t="shared" si="430"/>
        <v>0</v>
      </c>
      <c r="CA129" s="341">
        <f t="shared" si="430"/>
        <v>10</v>
      </c>
      <c r="CB129" s="333">
        <f t="shared" si="430"/>
        <v>477</v>
      </c>
      <c r="CC129" s="333">
        <f t="shared" ref="CC129:CD133" si="431">AI129-W129</f>
        <v>314</v>
      </c>
      <c r="CD129" s="333">
        <f t="shared" si="431"/>
        <v>3</v>
      </c>
      <c r="CE129" s="495">
        <v>4</v>
      </c>
      <c r="CF129" s="333">
        <v>3</v>
      </c>
      <c r="CG129" s="333">
        <v>3</v>
      </c>
      <c r="CH129" s="333">
        <v>4</v>
      </c>
      <c r="CI129" s="333">
        <v>5</v>
      </c>
      <c r="CJ129" s="333">
        <v>6</v>
      </c>
      <c r="CK129" s="333">
        <v>7</v>
      </c>
      <c r="CL129" s="333">
        <v>7</v>
      </c>
      <c r="CM129" s="333">
        <v>8</v>
      </c>
      <c r="CN129" s="333">
        <v>9</v>
      </c>
      <c r="CO129" s="333">
        <v>10</v>
      </c>
      <c r="CP129" s="251">
        <v>11</v>
      </c>
    </row>
    <row r="130" spans="1:94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8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8">
        <v>0</v>
      </c>
      <c r="AX130" s="478">
        <v>0</v>
      </c>
      <c r="AY130" s="478"/>
      <c r="AZ130" s="478"/>
      <c r="BA130" s="478"/>
      <c r="BB130" s="478"/>
      <c r="BC130" s="478"/>
      <c r="BD130" s="478"/>
      <c r="BE130" s="478"/>
      <c r="BF130" s="478"/>
      <c r="BG130" s="478"/>
      <c r="BH130" s="478"/>
      <c r="BI130" s="138">
        <f t="shared" si="429"/>
        <v>-6</v>
      </c>
      <c r="BJ130" s="139">
        <f t="shared" si="429"/>
        <v>-18</v>
      </c>
      <c r="BK130" s="139">
        <f t="shared" si="429"/>
        <v>-262</v>
      </c>
      <c r="BL130" s="139">
        <f t="shared" si="429"/>
        <v>-237</v>
      </c>
      <c r="BM130" s="139">
        <f t="shared" si="429"/>
        <v>-455</v>
      </c>
      <c r="BN130" s="139">
        <f t="shared" si="429"/>
        <v>-313</v>
      </c>
      <c r="BO130" s="139">
        <f t="shared" si="429"/>
        <v>-624</v>
      </c>
      <c r="BP130" s="139">
        <f t="shared" si="429"/>
        <v>-70</v>
      </c>
      <c r="BQ130" s="139">
        <f t="shared" si="429"/>
        <v>0</v>
      </c>
      <c r="BR130" s="251">
        <f t="shared" si="429"/>
        <v>0</v>
      </c>
      <c r="BS130" s="139">
        <f t="shared" si="430"/>
        <v>0</v>
      </c>
      <c r="BT130" s="139">
        <f t="shared" si="430"/>
        <v>0</v>
      </c>
      <c r="BU130" s="139">
        <f t="shared" si="430"/>
        <v>0</v>
      </c>
      <c r="BV130" s="139">
        <f t="shared" si="430"/>
        <v>0</v>
      </c>
      <c r="BW130" s="139">
        <f t="shared" si="430"/>
        <v>0</v>
      </c>
      <c r="BX130" s="139">
        <f t="shared" si="430"/>
        <v>0</v>
      </c>
      <c r="BY130" s="139">
        <f t="shared" si="430"/>
        <v>0</v>
      </c>
      <c r="BZ130" s="333">
        <f t="shared" si="430"/>
        <v>0</v>
      </c>
      <c r="CA130" s="341">
        <f t="shared" si="430"/>
        <v>0</v>
      </c>
      <c r="CB130" s="333">
        <f t="shared" si="430"/>
        <v>75</v>
      </c>
      <c r="CC130" s="333">
        <f t="shared" si="431"/>
        <v>39</v>
      </c>
      <c r="CD130" s="333">
        <f t="shared" si="431"/>
        <v>0</v>
      </c>
      <c r="CE130" s="495">
        <f t="shared" ref="CE130:CP133" si="432">AK130-Y130</f>
        <v>0</v>
      </c>
      <c r="CF130" s="333">
        <f t="shared" si="432"/>
        <v>0</v>
      </c>
      <c r="CG130" s="333">
        <f t="shared" si="432"/>
        <v>0</v>
      </c>
      <c r="CH130" s="333">
        <f t="shared" si="432"/>
        <v>0</v>
      </c>
      <c r="CI130" s="333">
        <f t="shared" si="432"/>
        <v>0</v>
      </c>
      <c r="CJ130" s="333">
        <f t="shared" si="432"/>
        <v>0</v>
      </c>
      <c r="CK130" s="333">
        <f t="shared" si="432"/>
        <v>22</v>
      </c>
      <c r="CL130" s="333">
        <f t="shared" si="432"/>
        <v>3</v>
      </c>
      <c r="CM130" s="333">
        <f t="shared" si="432"/>
        <v>148</v>
      </c>
      <c r="CN130" s="333">
        <f t="shared" si="432"/>
        <v>952</v>
      </c>
      <c r="CO130" s="333">
        <f t="shared" si="432"/>
        <v>-32</v>
      </c>
      <c r="CP130" s="251">
        <f t="shared" si="432"/>
        <v>0</v>
      </c>
    </row>
    <row r="131" spans="1:94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8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8">
        <v>43</v>
      </c>
      <c r="AX131" s="478">
        <v>108</v>
      </c>
      <c r="AY131" s="478"/>
      <c r="AZ131" s="478"/>
      <c r="BA131" s="478"/>
      <c r="BB131" s="478"/>
      <c r="BC131" s="478"/>
      <c r="BD131" s="478"/>
      <c r="BE131" s="478"/>
      <c r="BF131" s="478"/>
      <c r="BG131" s="478"/>
      <c r="BH131" s="478"/>
      <c r="BI131" s="138">
        <f t="shared" si="429"/>
        <v>-56</v>
      </c>
      <c r="BJ131" s="139">
        <f t="shared" si="429"/>
        <v>-105</v>
      </c>
      <c r="BK131" s="139">
        <f t="shared" si="429"/>
        <v>-132</v>
      </c>
      <c r="BL131" s="139">
        <f t="shared" si="429"/>
        <v>-105</v>
      </c>
      <c r="BM131" s="139">
        <f t="shared" si="429"/>
        <v>-79</v>
      </c>
      <c r="BN131" s="139">
        <f t="shared" si="429"/>
        <v>-62</v>
      </c>
      <c r="BO131" s="139">
        <f t="shared" si="429"/>
        <v>-41</v>
      </c>
      <c r="BP131" s="139">
        <f t="shared" si="429"/>
        <v>-1</v>
      </c>
      <c r="BQ131" s="139">
        <f t="shared" si="429"/>
        <v>0</v>
      </c>
      <c r="BR131" s="251">
        <f t="shared" si="429"/>
        <v>-1</v>
      </c>
      <c r="BS131" s="139">
        <f t="shared" si="430"/>
        <v>-32</v>
      </c>
      <c r="BT131" s="139">
        <f t="shared" si="430"/>
        <v>-58</v>
      </c>
      <c r="BU131" s="139">
        <f t="shared" si="430"/>
        <v>-22</v>
      </c>
      <c r="BV131" s="139">
        <f t="shared" si="430"/>
        <v>0</v>
      </c>
      <c r="BW131" s="139">
        <f t="shared" si="430"/>
        <v>0</v>
      </c>
      <c r="BX131" s="139">
        <f t="shared" si="430"/>
        <v>0</v>
      </c>
      <c r="BY131" s="139">
        <f t="shared" si="430"/>
        <v>0</v>
      </c>
      <c r="BZ131" s="333">
        <f t="shared" si="430"/>
        <v>237</v>
      </c>
      <c r="CA131" s="341">
        <f t="shared" si="430"/>
        <v>89</v>
      </c>
      <c r="CB131" s="333">
        <f t="shared" si="430"/>
        <v>43</v>
      </c>
      <c r="CC131" s="333">
        <f t="shared" si="431"/>
        <v>49</v>
      </c>
      <c r="CD131" s="333">
        <f t="shared" si="431"/>
        <v>28</v>
      </c>
      <c r="CE131" s="495">
        <f t="shared" si="432"/>
        <v>38</v>
      </c>
      <c r="CF131" s="333">
        <f t="shared" si="432"/>
        <v>57</v>
      </c>
      <c r="CG131" s="333">
        <f t="shared" si="432"/>
        <v>0</v>
      </c>
      <c r="CH131" s="333">
        <f t="shared" si="432"/>
        <v>0</v>
      </c>
      <c r="CI131" s="333">
        <f t="shared" si="432"/>
        <v>0</v>
      </c>
      <c r="CJ131" s="333">
        <f t="shared" si="432"/>
        <v>0</v>
      </c>
      <c r="CK131" s="333">
        <f t="shared" si="432"/>
        <v>120</v>
      </c>
      <c r="CL131" s="333">
        <f t="shared" si="432"/>
        <v>-188</v>
      </c>
      <c r="CM131" s="333">
        <f t="shared" si="432"/>
        <v>-49</v>
      </c>
      <c r="CN131" s="333">
        <f t="shared" si="432"/>
        <v>32</v>
      </c>
      <c r="CO131" s="333">
        <f t="shared" si="432"/>
        <v>-2</v>
      </c>
      <c r="CP131" s="251">
        <f t="shared" si="432"/>
        <v>-7</v>
      </c>
    </row>
    <row r="132" spans="1:94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8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8">
        <v>5</v>
      </c>
      <c r="AX132" s="478">
        <v>6</v>
      </c>
      <c r="AY132" s="478"/>
      <c r="AZ132" s="478"/>
      <c r="BA132" s="478"/>
      <c r="BB132" s="478"/>
      <c r="BC132" s="478"/>
      <c r="BD132" s="478"/>
      <c r="BE132" s="478"/>
      <c r="BF132" s="478"/>
      <c r="BG132" s="478"/>
      <c r="BH132" s="478"/>
      <c r="BI132" s="138">
        <f t="shared" si="429"/>
        <v>-5</v>
      </c>
      <c r="BJ132" s="139">
        <f t="shared" si="429"/>
        <v>-10</v>
      </c>
      <c r="BK132" s="139">
        <f t="shared" si="429"/>
        <v>-9</v>
      </c>
      <c r="BL132" s="139">
        <f t="shared" si="429"/>
        <v>-9</v>
      </c>
      <c r="BM132" s="139">
        <f t="shared" si="429"/>
        <v>-7</v>
      </c>
      <c r="BN132" s="139">
        <f t="shared" si="429"/>
        <v>-5</v>
      </c>
      <c r="BO132" s="139">
        <f t="shared" si="429"/>
        <v>-7</v>
      </c>
      <c r="BP132" s="139">
        <f t="shared" si="429"/>
        <v>0</v>
      </c>
      <c r="BQ132" s="139">
        <f t="shared" si="429"/>
        <v>0</v>
      </c>
      <c r="BR132" s="251">
        <f t="shared" si="429"/>
        <v>0</v>
      </c>
      <c r="BS132" s="139">
        <f t="shared" si="430"/>
        <v>-3</v>
      </c>
      <c r="BT132" s="139">
        <f t="shared" si="430"/>
        <v>-3</v>
      </c>
      <c r="BU132" s="139">
        <f t="shared" si="430"/>
        <v>-1</v>
      </c>
      <c r="BV132" s="139">
        <f t="shared" si="430"/>
        <v>0</v>
      </c>
      <c r="BW132" s="139">
        <f t="shared" si="430"/>
        <v>0</v>
      </c>
      <c r="BX132" s="139">
        <f t="shared" si="430"/>
        <v>0</v>
      </c>
      <c r="BY132" s="139">
        <f t="shared" si="430"/>
        <v>0</v>
      </c>
      <c r="BZ132" s="333">
        <f t="shared" si="430"/>
        <v>10</v>
      </c>
      <c r="CA132" s="341">
        <f t="shared" si="430"/>
        <v>3</v>
      </c>
      <c r="CB132" s="333">
        <f t="shared" si="430"/>
        <v>2</v>
      </c>
      <c r="CC132" s="333">
        <f t="shared" si="431"/>
        <v>0</v>
      </c>
      <c r="CD132" s="333">
        <f t="shared" si="431"/>
        <v>0</v>
      </c>
      <c r="CE132" s="495">
        <f t="shared" si="432"/>
        <v>2</v>
      </c>
      <c r="CF132" s="333">
        <f t="shared" si="432"/>
        <v>2</v>
      </c>
      <c r="CG132" s="333">
        <f t="shared" si="432"/>
        <v>0</v>
      </c>
      <c r="CH132" s="333">
        <f t="shared" si="432"/>
        <v>0</v>
      </c>
      <c r="CI132" s="333">
        <f t="shared" si="432"/>
        <v>0</v>
      </c>
      <c r="CJ132" s="333">
        <f t="shared" si="432"/>
        <v>0</v>
      </c>
      <c r="CK132" s="333">
        <f t="shared" si="432"/>
        <v>13</v>
      </c>
      <c r="CL132" s="333">
        <f t="shared" si="432"/>
        <v>-8</v>
      </c>
      <c r="CM132" s="333">
        <f t="shared" si="432"/>
        <v>0</v>
      </c>
      <c r="CN132" s="333">
        <f t="shared" si="432"/>
        <v>7</v>
      </c>
      <c r="CO132" s="333">
        <f t="shared" si="432"/>
        <v>3</v>
      </c>
      <c r="CP132" s="251">
        <f t="shared" si="432"/>
        <v>1</v>
      </c>
    </row>
    <row r="133" spans="1:94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8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8">
        <v>0</v>
      </c>
      <c r="AX133" s="478">
        <v>1</v>
      </c>
      <c r="AY133" s="478"/>
      <c r="AZ133" s="478"/>
      <c r="BA133" s="478"/>
      <c r="BB133" s="478"/>
      <c r="BC133" s="478"/>
      <c r="BD133" s="478"/>
      <c r="BE133" s="478"/>
      <c r="BF133" s="478"/>
      <c r="BG133" s="478"/>
      <c r="BH133" s="478"/>
      <c r="BI133" s="154">
        <f t="shared" si="429"/>
        <v>0</v>
      </c>
      <c r="BJ133" s="153">
        <f t="shared" si="429"/>
        <v>-1</v>
      </c>
      <c r="BK133" s="153">
        <f t="shared" si="429"/>
        <v>-1</v>
      </c>
      <c r="BL133" s="153">
        <f t="shared" si="429"/>
        <v>0</v>
      </c>
      <c r="BM133" s="153">
        <f t="shared" si="429"/>
        <v>0</v>
      </c>
      <c r="BN133" s="153">
        <f t="shared" si="429"/>
        <v>0</v>
      </c>
      <c r="BO133" s="153">
        <f t="shared" si="429"/>
        <v>0</v>
      </c>
      <c r="BP133" s="153">
        <f t="shared" si="429"/>
        <v>0</v>
      </c>
      <c r="BQ133" s="153">
        <f t="shared" si="429"/>
        <v>0</v>
      </c>
      <c r="BR133" s="255">
        <f t="shared" si="429"/>
        <v>0</v>
      </c>
      <c r="BS133" s="153">
        <f t="shared" si="430"/>
        <v>0</v>
      </c>
      <c r="BT133" s="153">
        <f t="shared" si="430"/>
        <v>0</v>
      </c>
      <c r="BU133" s="153">
        <f t="shared" si="430"/>
        <v>0</v>
      </c>
      <c r="BV133" s="153">
        <f t="shared" si="430"/>
        <v>0</v>
      </c>
      <c r="BW133" s="153">
        <f t="shared" si="430"/>
        <v>0</v>
      </c>
      <c r="BX133" s="153">
        <f t="shared" si="430"/>
        <v>0</v>
      </c>
      <c r="BY133" s="153">
        <f t="shared" si="430"/>
        <v>0</v>
      </c>
      <c r="BZ133" s="334">
        <f t="shared" si="430"/>
        <v>0</v>
      </c>
      <c r="CA133" s="342">
        <f t="shared" si="430"/>
        <v>0</v>
      </c>
      <c r="CB133" s="334">
        <f t="shared" si="430"/>
        <v>0</v>
      </c>
      <c r="CC133" s="334">
        <f t="shared" si="431"/>
        <v>0</v>
      </c>
      <c r="CD133" s="334">
        <f t="shared" si="431"/>
        <v>1</v>
      </c>
      <c r="CE133" s="495">
        <f t="shared" si="432"/>
        <v>0</v>
      </c>
      <c r="CF133" s="333">
        <f t="shared" si="432"/>
        <v>0</v>
      </c>
      <c r="CG133" s="333">
        <f t="shared" si="432"/>
        <v>0</v>
      </c>
      <c r="CH133" s="333">
        <f t="shared" si="432"/>
        <v>0</v>
      </c>
      <c r="CI133" s="333">
        <f t="shared" si="432"/>
        <v>0</v>
      </c>
      <c r="CJ133" s="333">
        <f t="shared" si="432"/>
        <v>0</v>
      </c>
      <c r="CK133" s="333">
        <f t="shared" si="432"/>
        <v>1</v>
      </c>
      <c r="CL133" s="334">
        <f t="shared" si="432"/>
        <v>1</v>
      </c>
      <c r="CM133" s="334">
        <f t="shared" si="432"/>
        <v>1</v>
      </c>
      <c r="CN133" s="334">
        <f t="shared" si="432"/>
        <v>1</v>
      </c>
      <c r="CO133" s="334">
        <f t="shared" si="432"/>
        <v>0</v>
      </c>
      <c r="CP133" s="255">
        <f t="shared" si="432"/>
        <v>-1</v>
      </c>
    </row>
    <row r="134" spans="1:94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433">SUM(E129:E133)</f>
        <v>1069</v>
      </c>
      <c r="F134" s="165">
        <f t="shared" si="433"/>
        <v>990</v>
      </c>
      <c r="G134" s="164">
        <f t="shared" si="433"/>
        <v>1524</v>
      </c>
      <c r="H134" s="143">
        <f t="shared" si="433"/>
        <v>1146</v>
      </c>
      <c r="I134" s="143">
        <f t="shared" si="433"/>
        <v>1928</v>
      </c>
      <c r="J134" s="143">
        <f t="shared" si="433"/>
        <v>252</v>
      </c>
      <c r="K134" s="143">
        <f t="shared" si="433"/>
        <v>2</v>
      </c>
      <c r="L134" s="328">
        <f t="shared" si="433"/>
        <v>4</v>
      </c>
      <c r="M134" s="355">
        <f t="shared" si="433"/>
        <v>51</v>
      </c>
      <c r="N134" s="328">
        <f t="shared" si="433"/>
        <v>67</v>
      </c>
      <c r="O134" s="222">
        <f t="shared" si="433"/>
        <v>25</v>
      </c>
      <c r="P134" s="222">
        <f t="shared" si="433"/>
        <v>0</v>
      </c>
      <c r="Q134" s="222">
        <f t="shared" si="433"/>
        <v>0</v>
      </c>
      <c r="R134" s="222">
        <f t="shared" si="433"/>
        <v>0</v>
      </c>
      <c r="S134" s="237">
        <f t="shared" si="433"/>
        <v>0</v>
      </c>
      <c r="T134" s="237">
        <f t="shared" si="433"/>
        <v>0</v>
      </c>
      <c r="U134" s="237">
        <f t="shared" si="433"/>
        <v>0</v>
      </c>
      <c r="V134" s="237">
        <f t="shared" si="433"/>
        <v>0</v>
      </c>
      <c r="W134" s="237">
        <f t="shared" si="433"/>
        <v>0</v>
      </c>
      <c r="X134" s="360">
        <f t="shared" ref="X134" si="434">SUM(X129:X133)</f>
        <v>0</v>
      </c>
      <c r="Y134" s="383">
        <f t="shared" ref="Y134:BJ134" si="435">SUM(Y129:Y133)</f>
        <v>0</v>
      </c>
      <c r="Z134" s="222">
        <f t="shared" si="435"/>
        <v>0</v>
      </c>
      <c r="AA134" s="237">
        <f t="shared" si="435"/>
        <v>0</v>
      </c>
      <c r="AB134" s="237">
        <f t="shared" si="435"/>
        <v>0</v>
      </c>
      <c r="AC134" s="237">
        <f t="shared" si="435"/>
        <v>0</v>
      </c>
      <c r="AD134" s="237">
        <f t="shared" ref="AD134:AE134" si="436">SUM(AD129:AD133)</f>
        <v>0</v>
      </c>
      <c r="AE134" s="237">
        <f t="shared" si="436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8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8">
        <v>48</v>
      </c>
      <c r="AX134" s="478">
        <v>115</v>
      </c>
      <c r="AY134" s="478"/>
      <c r="AZ134" s="478"/>
      <c r="BA134" s="478"/>
      <c r="BB134" s="478"/>
      <c r="BC134" s="478"/>
      <c r="BD134" s="478"/>
      <c r="BE134" s="478"/>
      <c r="BF134" s="478"/>
      <c r="BG134" s="478"/>
      <c r="BH134" s="478"/>
      <c r="BI134" s="155">
        <f t="shared" si="435"/>
        <v>-145</v>
      </c>
      <c r="BJ134" s="156">
        <f t="shared" si="435"/>
        <v>-1051</v>
      </c>
      <c r="BK134" s="156">
        <f t="shared" ref="BK134:BQ134" si="437">SUM(BK129:BK133)</f>
        <v>-1069</v>
      </c>
      <c r="BL134" s="156">
        <f t="shared" si="437"/>
        <v>-990</v>
      </c>
      <c r="BM134" s="156">
        <f t="shared" si="437"/>
        <v>-1524</v>
      </c>
      <c r="BN134" s="156">
        <f t="shared" si="437"/>
        <v>-1146</v>
      </c>
      <c r="BO134" s="156">
        <f t="shared" si="437"/>
        <v>-1928</v>
      </c>
      <c r="BP134" s="156">
        <f t="shared" si="437"/>
        <v>-252</v>
      </c>
      <c r="BQ134" s="156">
        <f t="shared" si="437"/>
        <v>-2</v>
      </c>
      <c r="BR134" s="256">
        <f t="shared" ref="BR134:BS134" si="438">SUM(BR129:BR133)</f>
        <v>-4</v>
      </c>
      <c r="BS134" s="156">
        <f t="shared" si="438"/>
        <v>-51</v>
      </c>
      <c r="BT134" s="156">
        <f t="shared" ref="BT134:BU134" si="439">SUM(BT129:BT133)</f>
        <v>-67</v>
      </c>
      <c r="BU134" s="156">
        <f t="shared" si="439"/>
        <v>-25</v>
      </c>
      <c r="BV134" s="156">
        <f t="shared" ref="BV134:BW134" si="440">SUM(BV129:BV133)</f>
        <v>0</v>
      </c>
      <c r="BW134" s="156">
        <f t="shared" si="440"/>
        <v>0</v>
      </c>
      <c r="BX134" s="156">
        <f t="shared" ref="BX134:BY134" si="441">SUM(BX129:BX133)</f>
        <v>0</v>
      </c>
      <c r="BY134" s="156">
        <f t="shared" si="441"/>
        <v>0</v>
      </c>
      <c r="BZ134" s="417">
        <f t="shared" ref="BZ134" si="442">SUM(BZ129:BZ133)</f>
        <v>247</v>
      </c>
      <c r="CA134" s="430">
        <f t="shared" ref="CA134:CB134" si="443">SUM(CA129:CA133)</f>
        <v>102</v>
      </c>
      <c r="CB134" s="417">
        <f t="shared" si="443"/>
        <v>597</v>
      </c>
      <c r="CC134" s="417">
        <f t="shared" ref="CC134" si="444">SUM(CC129:CC133)</f>
        <v>402</v>
      </c>
      <c r="CD134" s="417">
        <f t="shared" ref="CD134:CE134" si="445">SUM(CD129:CD133)</f>
        <v>32</v>
      </c>
      <c r="CE134" s="501">
        <f t="shared" si="445"/>
        <v>44</v>
      </c>
      <c r="CF134" s="417">
        <f t="shared" ref="CF134:CG134" si="446">SUM(CF129:CF133)</f>
        <v>62</v>
      </c>
      <c r="CG134" s="417">
        <f t="shared" si="446"/>
        <v>3</v>
      </c>
      <c r="CH134" s="417">
        <f t="shared" ref="CH134:CI134" si="447">SUM(CH129:CH133)</f>
        <v>4</v>
      </c>
      <c r="CI134" s="417">
        <f t="shared" si="447"/>
        <v>5</v>
      </c>
      <c r="CJ134" s="417">
        <f t="shared" ref="CJ134:CK134" si="448">SUM(CJ129:CJ133)</f>
        <v>6</v>
      </c>
      <c r="CK134" s="417">
        <f t="shared" si="448"/>
        <v>163</v>
      </c>
      <c r="CL134" s="417">
        <f t="shared" ref="CL134:CM134" si="449">SUM(CL129:CL133)</f>
        <v>-185</v>
      </c>
      <c r="CM134" s="417">
        <f t="shared" si="449"/>
        <v>108</v>
      </c>
      <c r="CN134" s="417">
        <f t="shared" ref="CN134:CO134" si="450">SUM(CN129:CN133)</f>
        <v>1001</v>
      </c>
      <c r="CO134" s="417">
        <f t="shared" si="450"/>
        <v>-21</v>
      </c>
      <c r="CP134" s="256">
        <f t="shared" ref="CP134" si="451">SUM(CP129:CP133)</f>
        <v>4</v>
      </c>
    </row>
    <row r="135" spans="1:94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8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8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155"/>
      <c r="BJ135" s="156"/>
      <c r="BK135" s="54"/>
      <c r="BL135" s="54"/>
      <c r="BM135" s="54"/>
      <c r="BN135" s="54"/>
      <c r="BO135" s="54"/>
      <c r="BP135" s="54"/>
      <c r="BQ135" s="54"/>
      <c r="BR135" s="100"/>
      <c r="BS135" s="156"/>
      <c r="BT135" s="156"/>
      <c r="BU135" s="54"/>
      <c r="BV135" s="54"/>
      <c r="BW135" s="54"/>
      <c r="BX135" s="54"/>
      <c r="BY135" s="54"/>
      <c r="BZ135" s="416"/>
      <c r="CA135" s="416"/>
      <c r="CB135" s="439"/>
      <c r="CC135" s="439"/>
      <c r="CD135" s="439"/>
      <c r="CE135" s="499"/>
      <c r="CF135" s="439"/>
      <c r="CG135" s="439"/>
      <c r="CH135" s="439"/>
      <c r="CI135" s="439"/>
      <c r="CJ135" s="439"/>
      <c r="CK135" s="439"/>
      <c r="CL135" s="416"/>
      <c r="CM135" s="416"/>
      <c r="CN135" s="416"/>
      <c r="CO135" s="416"/>
      <c r="CP135" s="100"/>
    </row>
    <row r="136" spans="1:94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8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8">
        <v>1936</v>
      </c>
      <c r="AX136" s="478">
        <v>1880</v>
      </c>
      <c r="AY136" s="478"/>
      <c r="AZ136" s="478"/>
      <c r="BA136" s="478"/>
      <c r="BB136" s="478"/>
      <c r="BC136" s="478"/>
      <c r="BD136" s="478"/>
      <c r="BE136" s="478"/>
      <c r="BF136" s="478"/>
      <c r="BG136" s="478"/>
      <c r="BH136" s="478"/>
      <c r="BI136" s="138">
        <f t="shared" ref="BI136:BR140" si="452">O136-C136</f>
        <v>-3053</v>
      </c>
      <c r="BJ136" s="139">
        <f t="shared" si="452"/>
        <v>-6810</v>
      </c>
      <c r="BK136" s="139">
        <f t="shared" si="452"/>
        <v>-8508</v>
      </c>
      <c r="BL136" s="139">
        <f t="shared" si="452"/>
        <v>-7330</v>
      </c>
      <c r="BM136" s="139">
        <f t="shared" si="452"/>
        <v>-7363</v>
      </c>
      <c r="BN136" s="139">
        <f t="shared" si="452"/>
        <v>-6816</v>
      </c>
      <c r="BO136" s="139">
        <f t="shared" si="452"/>
        <v>-5757</v>
      </c>
      <c r="BP136" s="139">
        <f t="shared" si="452"/>
        <v>-3884</v>
      </c>
      <c r="BQ136" s="139">
        <f t="shared" si="452"/>
        <v>-2569</v>
      </c>
      <c r="BR136" s="251">
        <f t="shared" si="452"/>
        <v>-1690</v>
      </c>
      <c r="BS136" s="139">
        <f t="shared" ref="BS136:CB140" si="453">Y136-M136</f>
        <v>-2148</v>
      </c>
      <c r="BT136" s="139">
        <f t="shared" si="453"/>
        <v>-2858</v>
      </c>
      <c r="BU136" s="139">
        <f t="shared" si="453"/>
        <v>-1826</v>
      </c>
      <c r="BV136" s="139">
        <f t="shared" si="453"/>
        <v>-251</v>
      </c>
      <c r="BW136" s="139">
        <f t="shared" si="453"/>
        <v>-162</v>
      </c>
      <c r="BX136" s="139">
        <f t="shared" si="453"/>
        <v>487</v>
      </c>
      <c r="BY136" s="139">
        <f t="shared" si="453"/>
        <v>1031</v>
      </c>
      <c r="BZ136" s="333">
        <f t="shared" si="453"/>
        <v>1088</v>
      </c>
      <c r="CA136" s="341">
        <f t="shared" si="453"/>
        <v>1842</v>
      </c>
      <c r="CB136" s="333">
        <f t="shared" si="453"/>
        <v>3142</v>
      </c>
      <c r="CC136" s="333">
        <f t="shared" ref="CC136:CL140" si="454">AI136-W136</f>
        <v>2546</v>
      </c>
      <c r="CD136" s="333">
        <f t="shared" si="454"/>
        <v>1467</v>
      </c>
      <c r="CE136" s="495">
        <f t="shared" si="454"/>
        <v>1080</v>
      </c>
      <c r="CF136" s="333">
        <f t="shared" si="454"/>
        <v>813</v>
      </c>
      <c r="CG136" s="333">
        <f t="shared" si="454"/>
        <v>674</v>
      </c>
      <c r="CH136" s="333">
        <f t="shared" si="454"/>
        <v>525</v>
      </c>
      <c r="CI136" s="333">
        <f t="shared" si="454"/>
        <v>481</v>
      </c>
      <c r="CJ136" s="333">
        <f t="shared" si="454"/>
        <v>308</v>
      </c>
      <c r="CK136" s="333">
        <f t="shared" si="454"/>
        <v>1350</v>
      </c>
      <c r="CL136" s="333">
        <f t="shared" si="454"/>
        <v>2447</v>
      </c>
      <c r="CM136" s="333">
        <f t="shared" ref="CM136:CP140" si="455">AS136-AG136</f>
        <v>2148</v>
      </c>
      <c r="CN136" s="333">
        <f t="shared" si="455"/>
        <v>241</v>
      </c>
      <c r="CO136" s="333">
        <f t="shared" si="455"/>
        <v>458</v>
      </c>
      <c r="CP136" s="251">
        <f t="shared" si="455"/>
        <v>607</v>
      </c>
    </row>
    <row r="137" spans="1:94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8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8">
        <v>318</v>
      </c>
      <c r="AX137" s="478">
        <v>331</v>
      </c>
      <c r="AY137" s="478"/>
      <c r="AZ137" s="478"/>
      <c r="BA137" s="478"/>
      <c r="BB137" s="478"/>
      <c r="BC137" s="478"/>
      <c r="BD137" s="478"/>
      <c r="BE137" s="478"/>
      <c r="BF137" s="478"/>
      <c r="BG137" s="478"/>
      <c r="BH137" s="478"/>
      <c r="BI137" s="138">
        <f t="shared" si="452"/>
        <v>-966</v>
      </c>
      <c r="BJ137" s="139">
        <f t="shared" si="452"/>
        <v>-1351</v>
      </c>
      <c r="BK137" s="139">
        <f t="shared" si="452"/>
        <v>-3184</v>
      </c>
      <c r="BL137" s="139">
        <f t="shared" si="452"/>
        <v>-2769</v>
      </c>
      <c r="BM137" s="139">
        <f t="shared" si="452"/>
        <v>-2952</v>
      </c>
      <c r="BN137" s="139">
        <f t="shared" si="452"/>
        <v>-2932</v>
      </c>
      <c r="BO137" s="139">
        <f t="shared" si="452"/>
        <v>-2601</v>
      </c>
      <c r="BP137" s="139">
        <f t="shared" si="452"/>
        <v>-1974</v>
      </c>
      <c r="BQ137" s="139">
        <f t="shared" si="452"/>
        <v>-633</v>
      </c>
      <c r="BR137" s="251">
        <f t="shared" si="452"/>
        <v>-238</v>
      </c>
      <c r="BS137" s="139">
        <f t="shared" si="453"/>
        <v>-159</v>
      </c>
      <c r="BT137" s="139">
        <f t="shared" si="453"/>
        <v>-119</v>
      </c>
      <c r="BU137" s="139">
        <f t="shared" si="453"/>
        <v>12</v>
      </c>
      <c r="BV137" s="139">
        <f t="shared" si="453"/>
        <v>110</v>
      </c>
      <c r="BW137" s="139">
        <f t="shared" si="453"/>
        <v>2</v>
      </c>
      <c r="BX137" s="139">
        <f t="shared" si="453"/>
        <v>64</v>
      </c>
      <c r="BY137" s="139">
        <f t="shared" si="453"/>
        <v>111</v>
      </c>
      <c r="BZ137" s="333">
        <f t="shared" si="453"/>
        <v>104</v>
      </c>
      <c r="CA137" s="341">
        <f t="shared" si="453"/>
        <v>144</v>
      </c>
      <c r="CB137" s="333">
        <f t="shared" si="453"/>
        <v>277</v>
      </c>
      <c r="CC137" s="333">
        <f t="shared" si="454"/>
        <v>171</v>
      </c>
      <c r="CD137" s="333">
        <f t="shared" si="454"/>
        <v>104</v>
      </c>
      <c r="CE137" s="495">
        <f t="shared" si="454"/>
        <v>70</v>
      </c>
      <c r="CF137" s="333">
        <f t="shared" si="454"/>
        <v>11</v>
      </c>
      <c r="CG137" s="333">
        <f t="shared" si="454"/>
        <v>-51</v>
      </c>
      <c r="CH137" s="333">
        <f t="shared" si="454"/>
        <v>5</v>
      </c>
      <c r="CI137" s="333">
        <f t="shared" si="454"/>
        <v>88</v>
      </c>
      <c r="CJ137" s="333">
        <f t="shared" si="454"/>
        <v>43</v>
      </c>
      <c r="CK137" s="333">
        <f t="shared" si="454"/>
        <v>-11</v>
      </c>
      <c r="CL137" s="333">
        <f t="shared" si="454"/>
        <v>83</v>
      </c>
      <c r="CM137" s="333">
        <f t="shared" si="455"/>
        <v>205</v>
      </c>
      <c r="CN137" s="333">
        <f t="shared" si="455"/>
        <v>353</v>
      </c>
      <c r="CO137" s="333">
        <f t="shared" si="455"/>
        <v>361</v>
      </c>
      <c r="CP137" s="251">
        <f t="shared" si="455"/>
        <v>246</v>
      </c>
    </row>
    <row r="138" spans="1:94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8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8">
        <v>113</v>
      </c>
      <c r="AX138" s="478">
        <v>112</v>
      </c>
      <c r="AY138" s="478"/>
      <c r="AZ138" s="478"/>
      <c r="BA138" s="478"/>
      <c r="BB138" s="478"/>
      <c r="BC138" s="478"/>
      <c r="BD138" s="478"/>
      <c r="BE138" s="478"/>
      <c r="BF138" s="478"/>
      <c r="BG138" s="478"/>
      <c r="BH138" s="478"/>
      <c r="BI138" s="138">
        <f t="shared" si="452"/>
        <v>-90</v>
      </c>
      <c r="BJ138" s="139">
        <f t="shared" si="452"/>
        <v>-164</v>
      </c>
      <c r="BK138" s="139">
        <f t="shared" si="452"/>
        <v>-183</v>
      </c>
      <c r="BL138" s="139">
        <f t="shared" si="452"/>
        <v>-137</v>
      </c>
      <c r="BM138" s="139">
        <f t="shared" si="452"/>
        <v>-111</v>
      </c>
      <c r="BN138" s="139">
        <f t="shared" si="452"/>
        <v>-84</v>
      </c>
      <c r="BO138" s="139">
        <f t="shared" si="452"/>
        <v>-48</v>
      </c>
      <c r="BP138" s="139">
        <f t="shared" si="452"/>
        <v>16</v>
      </c>
      <c r="BQ138" s="139">
        <f t="shared" si="452"/>
        <v>26</v>
      </c>
      <c r="BR138" s="251">
        <f t="shared" si="452"/>
        <v>39</v>
      </c>
      <c r="BS138" s="139">
        <f t="shared" si="453"/>
        <v>24</v>
      </c>
      <c r="BT138" s="139">
        <f t="shared" si="453"/>
        <v>63</v>
      </c>
      <c r="BU138" s="139">
        <f t="shared" si="453"/>
        <v>91</v>
      </c>
      <c r="BV138" s="139">
        <f t="shared" si="453"/>
        <v>213</v>
      </c>
      <c r="BW138" s="139">
        <f t="shared" si="453"/>
        <v>189</v>
      </c>
      <c r="BX138" s="139">
        <f t="shared" si="453"/>
        <v>154</v>
      </c>
      <c r="BY138" s="139">
        <f t="shared" si="453"/>
        <v>245</v>
      </c>
      <c r="BZ138" s="333">
        <f t="shared" si="453"/>
        <v>253</v>
      </c>
      <c r="CA138" s="341">
        <f t="shared" si="453"/>
        <v>159</v>
      </c>
      <c r="CB138" s="333">
        <f t="shared" si="453"/>
        <v>88</v>
      </c>
      <c r="CC138" s="333">
        <f t="shared" si="454"/>
        <v>63</v>
      </c>
      <c r="CD138" s="333">
        <f t="shared" si="454"/>
        <v>25</v>
      </c>
      <c r="CE138" s="495">
        <f t="shared" si="454"/>
        <v>-2</v>
      </c>
      <c r="CF138" s="333">
        <f t="shared" si="454"/>
        <v>-44</v>
      </c>
      <c r="CG138" s="333">
        <f t="shared" si="454"/>
        <v>-58</v>
      </c>
      <c r="CH138" s="333">
        <f t="shared" si="454"/>
        <v>-169</v>
      </c>
      <c r="CI138" s="333">
        <f t="shared" si="454"/>
        <v>-142</v>
      </c>
      <c r="CJ138" s="333">
        <f t="shared" si="454"/>
        <v>-105</v>
      </c>
      <c r="CK138" s="333">
        <f t="shared" si="454"/>
        <v>-116</v>
      </c>
      <c r="CL138" s="333">
        <f t="shared" si="454"/>
        <v>-137</v>
      </c>
      <c r="CM138" s="333">
        <f t="shared" si="455"/>
        <v>-77</v>
      </c>
      <c r="CN138" s="333">
        <f t="shared" si="455"/>
        <v>-12</v>
      </c>
      <c r="CO138" s="333">
        <f t="shared" si="455"/>
        <v>3</v>
      </c>
      <c r="CP138" s="251">
        <f t="shared" si="455"/>
        <v>9</v>
      </c>
    </row>
    <row r="139" spans="1:94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8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8">
        <v>32</v>
      </c>
      <c r="AX139" s="478">
        <v>33</v>
      </c>
      <c r="AY139" s="478"/>
      <c r="AZ139" s="478"/>
      <c r="BA139" s="478"/>
      <c r="BB139" s="478"/>
      <c r="BC139" s="478"/>
      <c r="BD139" s="478"/>
      <c r="BE139" s="478"/>
      <c r="BF139" s="478"/>
      <c r="BG139" s="478"/>
      <c r="BH139" s="478"/>
      <c r="BI139" s="138">
        <f t="shared" si="452"/>
        <v>-24</v>
      </c>
      <c r="BJ139" s="139">
        <f t="shared" si="452"/>
        <v>-52</v>
      </c>
      <c r="BK139" s="139">
        <f t="shared" si="452"/>
        <v>-59</v>
      </c>
      <c r="BL139" s="139">
        <f t="shared" si="452"/>
        <v>-47</v>
      </c>
      <c r="BM139" s="139">
        <f t="shared" si="452"/>
        <v>-38</v>
      </c>
      <c r="BN139" s="139">
        <f t="shared" si="452"/>
        <v>-27</v>
      </c>
      <c r="BO139" s="139">
        <f t="shared" si="452"/>
        <v>-7</v>
      </c>
      <c r="BP139" s="139">
        <f t="shared" si="452"/>
        <v>12</v>
      </c>
      <c r="BQ139" s="139">
        <f t="shared" si="452"/>
        <v>8</v>
      </c>
      <c r="BR139" s="251">
        <f t="shared" si="452"/>
        <v>-6</v>
      </c>
      <c r="BS139" s="139">
        <f t="shared" si="453"/>
        <v>-16</v>
      </c>
      <c r="BT139" s="139">
        <f t="shared" si="453"/>
        <v>-19</v>
      </c>
      <c r="BU139" s="139">
        <f t="shared" si="453"/>
        <v>-9</v>
      </c>
      <c r="BV139" s="139">
        <f t="shared" si="453"/>
        <v>35</v>
      </c>
      <c r="BW139" s="139">
        <f t="shared" si="453"/>
        <v>26</v>
      </c>
      <c r="BX139" s="139">
        <f t="shared" si="453"/>
        <v>27</v>
      </c>
      <c r="BY139" s="139">
        <f t="shared" si="453"/>
        <v>43</v>
      </c>
      <c r="BZ139" s="333">
        <f t="shared" si="453"/>
        <v>52</v>
      </c>
      <c r="CA139" s="341">
        <f t="shared" si="453"/>
        <v>13</v>
      </c>
      <c r="CB139" s="333">
        <f t="shared" si="453"/>
        <v>14</v>
      </c>
      <c r="CC139" s="333">
        <f t="shared" si="454"/>
        <v>7</v>
      </c>
      <c r="CD139" s="333">
        <f t="shared" si="454"/>
        <v>13</v>
      </c>
      <c r="CE139" s="495">
        <f t="shared" si="454"/>
        <v>22</v>
      </c>
      <c r="CF139" s="333">
        <f t="shared" si="454"/>
        <v>19</v>
      </c>
      <c r="CG139" s="333">
        <f t="shared" si="454"/>
        <v>2</v>
      </c>
      <c r="CH139" s="333">
        <f t="shared" si="454"/>
        <v>-25</v>
      </c>
      <c r="CI139" s="333">
        <f t="shared" si="454"/>
        <v>-12</v>
      </c>
      <c r="CJ139" s="333">
        <f t="shared" si="454"/>
        <v>-10</v>
      </c>
      <c r="CK139" s="333">
        <f t="shared" si="454"/>
        <v>-23</v>
      </c>
      <c r="CL139" s="333">
        <f t="shared" si="454"/>
        <v>-38</v>
      </c>
      <c r="CM139" s="333">
        <f t="shared" si="455"/>
        <v>-12</v>
      </c>
      <c r="CN139" s="333">
        <f t="shared" si="455"/>
        <v>-7</v>
      </c>
      <c r="CO139" s="333">
        <f t="shared" si="455"/>
        <v>-2</v>
      </c>
      <c r="CP139" s="251">
        <f t="shared" si="455"/>
        <v>-2</v>
      </c>
    </row>
    <row r="140" spans="1:94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59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59">
        <v>4</v>
      </c>
      <c r="AX140" s="509">
        <v>3</v>
      </c>
      <c r="AY140" s="509"/>
      <c r="AZ140" s="509"/>
      <c r="BA140" s="509"/>
      <c r="BB140" s="509"/>
      <c r="BC140" s="509"/>
      <c r="BD140" s="509"/>
      <c r="BE140" s="509"/>
      <c r="BF140" s="509"/>
      <c r="BG140" s="509"/>
      <c r="BH140" s="509"/>
      <c r="BI140" s="154">
        <f t="shared" si="452"/>
        <v>-4</v>
      </c>
      <c r="BJ140" s="153">
        <f t="shared" si="452"/>
        <v>-7</v>
      </c>
      <c r="BK140" s="153">
        <f t="shared" si="452"/>
        <v>-6</v>
      </c>
      <c r="BL140" s="153">
        <f t="shared" si="452"/>
        <v>-7</v>
      </c>
      <c r="BM140" s="153">
        <f t="shared" si="452"/>
        <v>-3</v>
      </c>
      <c r="BN140" s="153">
        <f t="shared" si="452"/>
        <v>-1</v>
      </c>
      <c r="BO140" s="153">
        <f t="shared" si="452"/>
        <v>3</v>
      </c>
      <c r="BP140" s="153">
        <f t="shared" si="452"/>
        <v>4</v>
      </c>
      <c r="BQ140" s="153">
        <f t="shared" si="452"/>
        <v>0</v>
      </c>
      <c r="BR140" s="255">
        <f t="shared" si="452"/>
        <v>0</v>
      </c>
      <c r="BS140" s="153">
        <f t="shared" si="453"/>
        <v>-2</v>
      </c>
      <c r="BT140" s="153">
        <f t="shared" si="453"/>
        <v>0</v>
      </c>
      <c r="BU140" s="153">
        <f t="shared" si="453"/>
        <v>1</v>
      </c>
      <c r="BV140" s="153">
        <f t="shared" si="453"/>
        <v>3</v>
      </c>
      <c r="BW140" s="153">
        <f t="shared" si="453"/>
        <v>5</v>
      </c>
      <c r="BX140" s="153">
        <f t="shared" si="453"/>
        <v>7</v>
      </c>
      <c r="BY140" s="153">
        <f t="shared" si="453"/>
        <v>3</v>
      </c>
      <c r="BZ140" s="334">
        <f t="shared" si="453"/>
        <v>1</v>
      </c>
      <c r="CA140" s="342">
        <f t="shared" si="453"/>
        <v>-4</v>
      </c>
      <c r="CB140" s="334">
        <f t="shared" si="453"/>
        <v>-4</v>
      </c>
      <c r="CC140" s="334">
        <f t="shared" si="454"/>
        <v>-1</v>
      </c>
      <c r="CD140" s="334">
        <f t="shared" si="454"/>
        <v>0</v>
      </c>
      <c r="CE140" s="500">
        <f t="shared" si="454"/>
        <v>1</v>
      </c>
      <c r="CF140" s="334">
        <f t="shared" si="454"/>
        <v>-1</v>
      </c>
      <c r="CG140" s="334">
        <f t="shared" si="454"/>
        <v>-1</v>
      </c>
      <c r="CH140" s="334">
        <f t="shared" si="454"/>
        <v>-2</v>
      </c>
      <c r="CI140" s="334">
        <f t="shared" si="454"/>
        <v>-6</v>
      </c>
      <c r="CJ140" s="334">
        <f t="shared" si="454"/>
        <v>-6</v>
      </c>
      <c r="CK140" s="334">
        <f t="shared" si="454"/>
        <v>-5</v>
      </c>
      <c r="CL140" s="334">
        <f t="shared" si="454"/>
        <v>-2</v>
      </c>
      <c r="CM140" s="334">
        <f t="shared" si="455"/>
        <v>2</v>
      </c>
      <c r="CN140" s="334">
        <f t="shared" si="455"/>
        <v>1</v>
      </c>
      <c r="CO140" s="334">
        <f t="shared" si="455"/>
        <v>2</v>
      </c>
      <c r="CP140" s="255">
        <f t="shared" si="455"/>
        <v>1</v>
      </c>
    </row>
    <row r="141" spans="1:94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BQ141" si="456">SUM(E136:E140)</f>
        <v>14118</v>
      </c>
      <c r="F141" s="171">
        <f t="shared" si="456"/>
        <v>12193</v>
      </c>
      <c r="G141" s="171">
        <f t="shared" si="456"/>
        <v>12025</v>
      </c>
      <c r="H141" s="149">
        <f t="shared" si="456"/>
        <v>11136</v>
      </c>
      <c r="I141" s="149">
        <f t="shared" si="456"/>
        <v>9407</v>
      </c>
      <c r="J141" s="149">
        <f t="shared" si="456"/>
        <v>6723</v>
      </c>
      <c r="K141" s="149">
        <f t="shared" si="456"/>
        <v>3949</v>
      </c>
      <c r="L141" s="330">
        <f t="shared" si="456"/>
        <v>2532</v>
      </c>
      <c r="M141" s="150">
        <f t="shared" si="456"/>
        <v>3139</v>
      </c>
      <c r="N141" s="330">
        <f t="shared" si="456"/>
        <v>4182</v>
      </c>
      <c r="O141" s="224">
        <f t="shared" si="456"/>
        <v>3444</v>
      </c>
      <c r="P141" s="224">
        <f t="shared" si="456"/>
        <v>1978</v>
      </c>
      <c r="Q141" s="224">
        <f t="shared" si="456"/>
        <v>2178</v>
      </c>
      <c r="R141" s="224">
        <f t="shared" si="456"/>
        <v>1903</v>
      </c>
      <c r="S141" s="224">
        <f t="shared" si="456"/>
        <v>1558</v>
      </c>
      <c r="T141" s="224">
        <f t="shared" si="456"/>
        <v>1276</v>
      </c>
      <c r="U141" s="224">
        <f t="shared" si="456"/>
        <v>997</v>
      </c>
      <c r="V141" s="224">
        <f t="shared" si="456"/>
        <v>897</v>
      </c>
      <c r="W141" s="224">
        <f t="shared" si="456"/>
        <v>781</v>
      </c>
      <c r="X141" s="298">
        <f t="shared" ref="X141" si="457">SUM(X136:X140)</f>
        <v>637</v>
      </c>
      <c r="Y141" s="385">
        <f t="shared" ref="Y141:AE141" si="458">SUM(Y136:Y140)</f>
        <v>838</v>
      </c>
      <c r="Z141" s="224">
        <f t="shared" si="458"/>
        <v>1249</v>
      </c>
      <c r="AA141" s="224">
        <f t="shared" si="458"/>
        <v>1713</v>
      </c>
      <c r="AB141" s="224">
        <f t="shared" si="458"/>
        <v>2088</v>
      </c>
      <c r="AC141" s="224">
        <f t="shared" si="458"/>
        <v>2238</v>
      </c>
      <c r="AD141" s="224">
        <f t="shared" si="458"/>
        <v>2642</v>
      </c>
      <c r="AE141" s="224">
        <f t="shared" si="458"/>
        <v>2991</v>
      </c>
      <c r="AF141" s="224">
        <f t="shared" ref="AF141" si="459">SUM(AF136:AF140)</f>
        <v>2774</v>
      </c>
      <c r="AG141" s="224">
        <v>3151</v>
      </c>
      <c r="AH141" s="224">
        <f t="shared" ref="AH141" si="460">SUM(AH136:AH140)</f>
        <v>4414</v>
      </c>
      <c r="AI141" s="224">
        <f>SUM(AI136:AI140)</f>
        <v>3567</v>
      </c>
      <c r="AJ141" s="458">
        <v>2246</v>
      </c>
      <c r="AK141" s="561">
        <f t="shared" ref="AK141" si="461">SUM(AK136:AK140)</f>
        <v>2009</v>
      </c>
      <c r="AL141" s="458">
        <f t="shared" ref="AL141" si="462">SUM(AL136:AL140)</f>
        <v>2047</v>
      </c>
      <c r="AM141" s="516">
        <f t="shared" ref="AM141:AR141" si="463">SUM(AM136:AM140)</f>
        <v>2279</v>
      </c>
      <c r="AN141" s="516">
        <f t="shared" si="463"/>
        <v>2422</v>
      </c>
      <c r="AO141" s="516">
        <f t="shared" si="463"/>
        <v>2647</v>
      </c>
      <c r="AP141" s="516">
        <f t="shared" si="463"/>
        <v>2872</v>
      </c>
      <c r="AQ141" s="516">
        <f t="shared" si="463"/>
        <v>4186</v>
      </c>
      <c r="AR141" s="516">
        <f t="shared" si="463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67">
        <v>2403</v>
      </c>
      <c r="AX141" s="516">
        <v>2359</v>
      </c>
      <c r="AY141" s="516"/>
      <c r="AZ141" s="516"/>
      <c r="BA141" s="516"/>
      <c r="BB141" s="516"/>
      <c r="BC141" s="516"/>
      <c r="BD141" s="516"/>
      <c r="BE141" s="516"/>
      <c r="BF141" s="516"/>
      <c r="BG141" s="516"/>
      <c r="BH141" s="516"/>
      <c r="BI141" s="158">
        <f t="shared" si="456"/>
        <v>-4137</v>
      </c>
      <c r="BJ141" s="157">
        <f t="shared" si="456"/>
        <v>-8384</v>
      </c>
      <c r="BK141" s="157">
        <f t="shared" si="456"/>
        <v>-11940</v>
      </c>
      <c r="BL141" s="157">
        <f t="shared" si="456"/>
        <v>-10290</v>
      </c>
      <c r="BM141" s="157">
        <f t="shared" si="456"/>
        <v>-10467</v>
      </c>
      <c r="BN141" s="157">
        <f t="shared" si="456"/>
        <v>-9860</v>
      </c>
      <c r="BO141" s="157">
        <f t="shared" si="456"/>
        <v>-8410</v>
      </c>
      <c r="BP141" s="157">
        <f t="shared" si="456"/>
        <v>-5826</v>
      </c>
      <c r="BQ141" s="157">
        <f t="shared" si="456"/>
        <v>-3168</v>
      </c>
      <c r="BR141" s="257">
        <f t="shared" ref="BR141:BS141" si="464">SUM(BR136:BR140)</f>
        <v>-1895</v>
      </c>
      <c r="BS141" s="157">
        <f t="shared" si="464"/>
        <v>-2301</v>
      </c>
      <c r="BT141" s="157">
        <f t="shared" ref="BT141:BU141" si="465">SUM(BT136:BT140)</f>
        <v>-2933</v>
      </c>
      <c r="BU141" s="157">
        <f t="shared" si="465"/>
        <v>-1731</v>
      </c>
      <c r="BV141" s="157">
        <f t="shared" ref="BV141:BW141" si="466">SUM(BV136:BV140)</f>
        <v>110</v>
      </c>
      <c r="BW141" s="157">
        <f t="shared" si="466"/>
        <v>60</v>
      </c>
      <c r="BX141" s="157">
        <f t="shared" ref="BX141:BY141" si="467">SUM(BX136:BX140)</f>
        <v>739</v>
      </c>
      <c r="BY141" s="157">
        <f t="shared" si="467"/>
        <v>1433</v>
      </c>
      <c r="BZ141" s="418">
        <f t="shared" ref="BZ141" si="468">SUM(BZ136:BZ140)</f>
        <v>1498</v>
      </c>
      <c r="CA141" s="431">
        <f t="shared" ref="CA141:CB141" si="469">SUM(CA136:CA140)</f>
        <v>2154</v>
      </c>
      <c r="CB141" s="418">
        <f t="shared" si="469"/>
        <v>3517</v>
      </c>
      <c r="CC141" s="418">
        <f t="shared" ref="CC141:CD141" si="470">SUM(CC136:CC140)</f>
        <v>2786</v>
      </c>
      <c r="CD141" s="330">
        <f t="shared" si="470"/>
        <v>1609</v>
      </c>
      <c r="CE141" s="497">
        <f t="shared" ref="CE141:CF141" si="471">SUM(CE136:CE140)</f>
        <v>1171</v>
      </c>
      <c r="CF141" s="330">
        <f t="shared" si="471"/>
        <v>798</v>
      </c>
      <c r="CG141" s="330">
        <f t="shared" ref="CG141:CH141" si="472">SUM(CG136:CG140)</f>
        <v>566</v>
      </c>
      <c r="CH141" s="330">
        <f t="shared" si="472"/>
        <v>334</v>
      </c>
      <c r="CI141" s="330">
        <f t="shared" ref="CI141:CJ141" si="473">SUM(CI136:CI140)</f>
        <v>409</v>
      </c>
      <c r="CJ141" s="330">
        <f t="shared" si="473"/>
        <v>230</v>
      </c>
      <c r="CK141" s="330">
        <f t="shared" ref="CK141" si="474">SUM(CK136:CK140)</f>
        <v>1195</v>
      </c>
      <c r="CL141" s="418">
        <f t="shared" ref="CL141:CM141" si="475">SUM(CL136:CL140)</f>
        <v>2353</v>
      </c>
      <c r="CM141" s="418">
        <f t="shared" si="475"/>
        <v>2266</v>
      </c>
      <c r="CN141" s="418">
        <f t="shared" ref="CN141:CO141" si="476">SUM(CN136:CN140)</f>
        <v>576</v>
      </c>
      <c r="CO141" s="418">
        <f t="shared" si="476"/>
        <v>822</v>
      </c>
      <c r="CP141" s="257">
        <f t="shared" ref="CP141" si="477">SUM(CP136:CP140)</f>
        <v>861</v>
      </c>
    </row>
    <row r="142" spans="1:94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8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8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138"/>
      <c r="BJ142" s="139"/>
      <c r="BK142" s="139"/>
      <c r="BL142" s="139"/>
      <c r="BM142" s="139"/>
      <c r="BN142" s="139"/>
      <c r="BO142" s="139"/>
      <c r="BP142" s="139"/>
      <c r="BQ142" s="139"/>
      <c r="BR142" s="251"/>
      <c r="BS142" s="139"/>
      <c r="BT142" s="139"/>
      <c r="BU142" s="139"/>
      <c r="BV142" s="139"/>
      <c r="BW142" s="139"/>
      <c r="BX142" s="139"/>
      <c r="BY142" s="139"/>
      <c r="BZ142" s="333"/>
      <c r="CA142" s="341"/>
      <c r="CB142" s="333"/>
      <c r="CC142" s="333"/>
      <c r="CD142" s="333"/>
      <c r="CE142" s="495"/>
      <c r="CF142" s="333"/>
      <c r="CG142" s="333"/>
      <c r="CH142" s="333"/>
      <c r="CI142" s="333"/>
      <c r="CJ142" s="333"/>
      <c r="CK142" s="333"/>
      <c r="CL142" s="333"/>
      <c r="CM142" s="333"/>
      <c r="CN142" s="333"/>
      <c r="CO142" s="333"/>
      <c r="CP142" s="251"/>
    </row>
    <row r="143" spans="1:94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8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8">
        <v>52</v>
      </c>
      <c r="AX143" s="478">
        <v>22</v>
      </c>
      <c r="AY143" s="478"/>
      <c r="AZ143" s="478"/>
      <c r="BA143" s="478"/>
      <c r="BB143" s="478"/>
      <c r="BC143" s="478"/>
      <c r="BD143" s="478"/>
      <c r="BE143" s="478"/>
      <c r="BF143" s="478"/>
      <c r="BG143" s="478"/>
      <c r="BH143" s="478"/>
      <c r="BI143" s="138"/>
      <c r="BJ143" s="139"/>
      <c r="BK143" s="139"/>
      <c r="BL143" s="139"/>
      <c r="BM143" s="139"/>
      <c r="BN143" s="139"/>
      <c r="BO143" s="139"/>
      <c r="BP143" s="139"/>
      <c r="BQ143" s="139"/>
      <c r="BR143" s="251"/>
      <c r="BS143" s="139"/>
      <c r="BT143" s="139"/>
      <c r="BU143" s="139"/>
      <c r="BV143" s="139"/>
      <c r="BW143" s="139"/>
      <c r="BX143" s="139"/>
      <c r="BY143" s="333">
        <f t="shared" ref="BY143:CH146" si="478">AE143-S143</f>
        <v>0</v>
      </c>
      <c r="BZ143" s="333">
        <f t="shared" si="478"/>
        <v>0</v>
      </c>
      <c r="CA143" s="341">
        <f t="shared" si="478"/>
        <v>0</v>
      </c>
      <c r="CB143" s="333">
        <f t="shared" si="478"/>
        <v>188</v>
      </c>
      <c r="CC143" s="333">
        <f t="shared" si="478"/>
        <v>202</v>
      </c>
      <c r="CD143" s="333">
        <f t="shared" si="478"/>
        <v>18</v>
      </c>
      <c r="CE143" s="495">
        <f t="shared" si="478"/>
        <v>12</v>
      </c>
      <c r="CF143" s="456">
        <f t="shared" si="478"/>
        <v>3</v>
      </c>
      <c r="CG143" s="456">
        <f t="shared" si="478"/>
        <v>0</v>
      </c>
      <c r="CH143" s="456">
        <f t="shared" si="478"/>
        <v>0</v>
      </c>
      <c r="CI143" s="456">
        <f t="shared" ref="CI143:CP146" si="479">AO143-AC143</f>
        <v>0</v>
      </c>
      <c r="CJ143" s="456">
        <f t="shared" si="479"/>
        <v>0</v>
      </c>
      <c r="CK143" s="456">
        <f t="shared" si="479"/>
        <v>362</v>
      </c>
      <c r="CL143" s="333">
        <f t="shared" si="479"/>
        <v>836</v>
      </c>
      <c r="CM143" s="333">
        <f t="shared" si="479"/>
        <v>1067</v>
      </c>
      <c r="CN143" s="333">
        <f t="shared" si="479"/>
        <v>487</v>
      </c>
      <c r="CO143" s="333">
        <f t="shared" si="479"/>
        <v>428</v>
      </c>
      <c r="CP143" s="251">
        <f t="shared" si="479"/>
        <v>93</v>
      </c>
    </row>
    <row r="144" spans="1:94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8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8">
        <v>12</v>
      </c>
      <c r="AX144" s="478">
        <v>12</v>
      </c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138"/>
      <c r="BJ144" s="139"/>
      <c r="BK144" s="139"/>
      <c r="BL144" s="139"/>
      <c r="BM144" s="139"/>
      <c r="BN144" s="139"/>
      <c r="BO144" s="139"/>
      <c r="BP144" s="139"/>
      <c r="BQ144" s="139"/>
      <c r="BR144" s="251"/>
      <c r="BS144" s="139"/>
      <c r="BT144" s="139"/>
      <c r="BU144" s="139"/>
      <c r="BV144" s="139"/>
      <c r="BW144" s="139"/>
      <c r="BX144" s="139"/>
      <c r="BY144" s="333">
        <f t="shared" si="478"/>
        <v>0</v>
      </c>
      <c r="BZ144" s="333">
        <f t="shared" si="478"/>
        <v>0</v>
      </c>
      <c r="CA144" s="341">
        <f t="shared" si="478"/>
        <v>0</v>
      </c>
      <c r="CB144" s="333">
        <f t="shared" si="478"/>
        <v>55</v>
      </c>
      <c r="CC144" s="333">
        <f t="shared" si="478"/>
        <v>53</v>
      </c>
      <c r="CD144" s="333">
        <f t="shared" si="478"/>
        <v>3</v>
      </c>
      <c r="CE144" s="495">
        <f t="shared" si="478"/>
        <v>4</v>
      </c>
      <c r="CF144" s="456">
        <f t="shared" si="478"/>
        <v>0</v>
      </c>
      <c r="CG144" s="456">
        <f t="shared" si="478"/>
        <v>0</v>
      </c>
      <c r="CH144" s="456">
        <f t="shared" si="478"/>
        <v>0</v>
      </c>
      <c r="CI144" s="456">
        <f t="shared" si="479"/>
        <v>0</v>
      </c>
      <c r="CJ144" s="456">
        <f t="shared" si="479"/>
        <v>0</v>
      </c>
      <c r="CK144" s="456">
        <f t="shared" si="479"/>
        <v>14</v>
      </c>
      <c r="CL144" s="333">
        <f t="shared" si="479"/>
        <v>2</v>
      </c>
      <c r="CM144" s="333">
        <f t="shared" si="479"/>
        <v>6</v>
      </c>
      <c r="CN144" s="333">
        <f t="shared" si="479"/>
        <v>891</v>
      </c>
      <c r="CO144" s="333">
        <f t="shared" si="479"/>
        <v>76</v>
      </c>
      <c r="CP144" s="251">
        <f t="shared" si="479"/>
        <v>34</v>
      </c>
    </row>
    <row r="145" spans="2:94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8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8">
        <v>47</v>
      </c>
      <c r="AX145" s="478">
        <v>78</v>
      </c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138"/>
      <c r="BJ145" s="139"/>
      <c r="BK145" s="139"/>
      <c r="BL145" s="139"/>
      <c r="BM145" s="139"/>
      <c r="BN145" s="139"/>
      <c r="BO145" s="139"/>
      <c r="BP145" s="139"/>
      <c r="BQ145" s="139"/>
      <c r="BR145" s="251"/>
      <c r="BS145" s="139"/>
      <c r="BT145" s="139"/>
      <c r="BU145" s="139"/>
      <c r="BV145" s="139"/>
      <c r="BW145" s="139"/>
      <c r="BX145" s="139"/>
      <c r="BY145" s="333">
        <f t="shared" si="478"/>
        <v>2</v>
      </c>
      <c r="BZ145" s="333">
        <f t="shared" si="478"/>
        <v>28</v>
      </c>
      <c r="CA145" s="341">
        <f t="shared" si="478"/>
        <v>27</v>
      </c>
      <c r="CB145" s="333">
        <f t="shared" si="478"/>
        <v>55</v>
      </c>
      <c r="CC145" s="333">
        <f t="shared" si="478"/>
        <v>90</v>
      </c>
      <c r="CD145" s="333">
        <f t="shared" si="478"/>
        <v>37</v>
      </c>
      <c r="CE145" s="495">
        <f t="shared" si="478"/>
        <v>35</v>
      </c>
      <c r="CF145" s="456">
        <f t="shared" si="478"/>
        <v>41</v>
      </c>
      <c r="CG145" s="456">
        <f t="shared" si="478"/>
        <v>4</v>
      </c>
      <c r="CH145" s="456">
        <f t="shared" si="478"/>
        <v>0</v>
      </c>
      <c r="CI145" s="456">
        <f t="shared" si="479"/>
        <v>0</v>
      </c>
      <c r="CJ145" s="456">
        <f t="shared" si="479"/>
        <v>0</v>
      </c>
      <c r="CK145" s="456">
        <f t="shared" si="479"/>
        <v>6</v>
      </c>
      <c r="CL145" s="333">
        <f t="shared" si="479"/>
        <v>-8</v>
      </c>
      <c r="CM145" s="333">
        <f t="shared" si="479"/>
        <v>-6</v>
      </c>
      <c r="CN145" s="333">
        <f t="shared" si="479"/>
        <v>17</v>
      </c>
      <c r="CO145" s="333">
        <f t="shared" si="479"/>
        <v>-12</v>
      </c>
      <c r="CP145" s="251">
        <f t="shared" si="479"/>
        <v>20</v>
      </c>
    </row>
    <row r="146" spans="2:94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8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8">
        <v>4</v>
      </c>
      <c r="AX146" s="478">
        <v>5</v>
      </c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138" t="s">
        <v>122</v>
      </c>
      <c r="BJ146" s="237"/>
      <c r="BK146" s="237"/>
      <c r="BL146" s="153"/>
      <c r="BM146" s="153"/>
      <c r="BN146" s="153"/>
      <c r="BO146" s="153"/>
      <c r="BP146" s="153"/>
      <c r="BQ146" s="153"/>
      <c r="BR146" s="255"/>
      <c r="BS146" s="153"/>
      <c r="BT146" s="153"/>
      <c r="BU146" s="153"/>
      <c r="BV146" s="153"/>
      <c r="BW146" s="153"/>
      <c r="BX146" s="153"/>
      <c r="BY146" s="333">
        <f t="shared" si="478"/>
        <v>0</v>
      </c>
      <c r="BZ146" s="333">
        <f t="shared" si="478"/>
        <v>3</v>
      </c>
      <c r="CA146" s="341">
        <f t="shared" si="478"/>
        <v>8</v>
      </c>
      <c r="CB146" s="333">
        <f t="shared" si="478"/>
        <v>5</v>
      </c>
      <c r="CC146" s="333">
        <f t="shared" si="478"/>
        <v>7</v>
      </c>
      <c r="CD146" s="333">
        <f t="shared" si="478"/>
        <v>5</v>
      </c>
      <c r="CE146" s="495">
        <f t="shared" si="478"/>
        <v>7</v>
      </c>
      <c r="CF146" s="456">
        <f t="shared" si="478"/>
        <v>2</v>
      </c>
      <c r="CG146" s="456">
        <f t="shared" si="478"/>
        <v>0</v>
      </c>
      <c r="CH146" s="456">
        <f t="shared" si="478"/>
        <v>0</v>
      </c>
      <c r="CI146" s="456">
        <f t="shared" si="479"/>
        <v>0</v>
      </c>
      <c r="CJ146" s="456">
        <f t="shared" si="479"/>
        <v>0</v>
      </c>
      <c r="CK146" s="456">
        <f t="shared" si="479"/>
        <v>0</v>
      </c>
      <c r="CL146" s="333">
        <f t="shared" si="479"/>
        <v>2</v>
      </c>
      <c r="CM146" s="333">
        <f t="shared" si="479"/>
        <v>-6</v>
      </c>
      <c r="CN146" s="333">
        <f t="shared" si="479"/>
        <v>1</v>
      </c>
      <c r="CO146" s="333">
        <f t="shared" si="479"/>
        <v>5</v>
      </c>
      <c r="CP146" s="251">
        <f t="shared" si="479"/>
        <v>-1</v>
      </c>
    </row>
    <row r="147" spans="2:94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5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68">
        <v>115</v>
      </c>
      <c r="AX147" s="514">
        <v>117</v>
      </c>
      <c r="AY147" s="514"/>
      <c r="AZ147" s="514"/>
      <c r="BA147" s="514"/>
      <c r="BB147" s="514"/>
      <c r="BC147" s="514"/>
      <c r="BD147" s="514"/>
      <c r="BE147" s="514"/>
      <c r="BF147" s="514"/>
      <c r="BG147" s="514"/>
      <c r="BH147" s="514"/>
      <c r="BI147" s="158" t="s">
        <v>122</v>
      </c>
      <c r="BJ147" s="157"/>
      <c r="BK147" s="157"/>
      <c r="BL147" s="157"/>
      <c r="BM147" s="157"/>
      <c r="BN147" s="157"/>
      <c r="BO147" s="157"/>
      <c r="BP147" s="157"/>
      <c r="BQ147" s="157"/>
      <c r="BR147" s="257"/>
      <c r="BS147" s="157"/>
      <c r="BT147" s="157"/>
      <c r="BU147" s="157"/>
      <c r="BV147" s="157"/>
      <c r="BW147" s="157"/>
      <c r="BX147" s="157"/>
      <c r="BY147" s="454">
        <f t="shared" ref="BY147:CD147" si="480">SUM(BY142:BY146)</f>
        <v>2</v>
      </c>
      <c r="BZ147" s="149">
        <f t="shared" si="480"/>
        <v>31</v>
      </c>
      <c r="CA147" s="149">
        <f t="shared" si="480"/>
        <v>35</v>
      </c>
      <c r="CB147" s="149">
        <f t="shared" si="480"/>
        <v>303</v>
      </c>
      <c r="CC147" s="149">
        <f t="shared" si="480"/>
        <v>352</v>
      </c>
      <c r="CD147" s="330">
        <f t="shared" si="480"/>
        <v>63</v>
      </c>
      <c r="CE147" s="497">
        <f t="shared" ref="CE147:CI147" si="481">SUM(CE142:CE146)</f>
        <v>58</v>
      </c>
      <c r="CF147" s="459">
        <f t="shared" si="481"/>
        <v>46</v>
      </c>
      <c r="CG147" s="459">
        <f t="shared" si="481"/>
        <v>4</v>
      </c>
      <c r="CH147" s="459">
        <f t="shared" si="481"/>
        <v>0</v>
      </c>
      <c r="CI147" s="459">
        <f t="shared" si="481"/>
        <v>0</v>
      </c>
      <c r="CJ147" s="459">
        <f t="shared" ref="CJ147:CK147" si="482">SUM(CJ142:CJ146)</f>
        <v>0</v>
      </c>
      <c r="CK147" s="459">
        <f t="shared" si="482"/>
        <v>382</v>
      </c>
      <c r="CL147" s="149">
        <f t="shared" ref="CL147:CM147" si="483">SUM(CL142:CL146)</f>
        <v>832</v>
      </c>
      <c r="CM147" s="149">
        <f t="shared" si="483"/>
        <v>1061</v>
      </c>
      <c r="CN147" s="149">
        <f t="shared" ref="CN147:CO147" si="484">SUM(CN142:CN146)</f>
        <v>1396</v>
      </c>
      <c r="CO147" s="149">
        <f t="shared" si="484"/>
        <v>497</v>
      </c>
      <c r="CP147" s="253">
        <f t="shared" ref="CP147" si="485">SUM(CP142:CP146)</f>
        <v>146</v>
      </c>
    </row>
    <row r="148" spans="2:94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1"/>
      <c r="AO148" s="531"/>
      <c r="AP148" s="531"/>
      <c r="AQ148" s="531"/>
      <c r="AR148" s="531"/>
      <c r="AS148" s="531"/>
      <c r="AT148" s="531"/>
      <c r="AU148" s="531"/>
      <c r="AV148" s="531"/>
      <c r="AW148" s="531"/>
      <c r="AX148" s="531"/>
      <c r="AY148" s="531"/>
      <c r="AZ148" s="531"/>
      <c r="BA148" s="531"/>
      <c r="BB148" s="531"/>
      <c r="BC148" s="531"/>
      <c r="BD148" s="531"/>
      <c r="BE148" s="531"/>
      <c r="BF148" s="531"/>
      <c r="BG148" s="531"/>
      <c r="BH148" s="531"/>
      <c r="BI148" s="393" t="s">
        <v>122</v>
      </c>
    </row>
    <row r="149" spans="2:94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1"/>
      <c r="AO149" s="531"/>
      <c r="AP149" s="531"/>
      <c r="AQ149" s="531"/>
      <c r="AR149" s="531"/>
      <c r="AS149" s="531"/>
      <c r="AT149" s="531"/>
      <c r="AU149" s="531"/>
      <c r="AV149" s="531"/>
      <c r="AW149" s="531"/>
      <c r="AX149" s="531"/>
      <c r="AY149" s="531"/>
      <c r="AZ149" s="531"/>
      <c r="BA149" s="531"/>
      <c r="BB149" s="531"/>
      <c r="BC149" s="531"/>
      <c r="BD149" s="531"/>
      <c r="BE149" s="531"/>
      <c r="BF149" s="531"/>
      <c r="BG149" s="531"/>
      <c r="BH149" s="531"/>
      <c r="BI149" s="393"/>
      <c r="BJ149" s="393"/>
      <c r="BK149" s="393"/>
    </row>
    <row r="150" spans="2:94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1"/>
      <c r="AO150" s="531"/>
      <c r="AP150" s="531"/>
      <c r="AQ150" s="531"/>
      <c r="AR150" s="531"/>
      <c r="AS150" s="531"/>
      <c r="AT150" s="531"/>
      <c r="AU150" s="531"/>
      <c r="AV150" s="531"/>
      <c r="AW150" s="531"/>
      <c r="AX150" s="531"/>
      <c r="AY150" s="531"/>
      <c r="AZ150" s="531"/>
      <c r="BA150" s="531"/>
      <c r="BB150" s="531"/>
      <c r="BC150" s="531"/>
      <c r="BD150" s="531"/>
      <c r="BE150" s="531"/>
      <c r="BF150" s="531"/>
      <c r="BG150" s="531"/>
      <c r="BH150" s="531"/>
      <c r="BI150" s="393"/>
      <c r="BJ150" s="393"/>
      <c r="BK150" s="393"/>
    </row>
    <row r="151" spans="2:94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1"/>
      <c r="AO151" s="531"/>
      <c r="AP151" s="531"/>
      <c r="AQ151" s="531"/>
      <c r="AR151" s="531"/>
      <c r="AS151" s="531"/>
      <c r="AT151" s="531"/>
      <c r="AU151" s="531"/>
      <c r="AV151" s="531"/>
      <c r="AW151" s="531"/>
      <c r="AX151" s="531"/>
      <c r="AY151" s="531"/>
      <c r="AZ151" s="531"/>
      <c r="BA151" s="531"/>
      <c r="BB151" s="531"/>
      <c r="BC151" s="531"/>
      <c r="BD151" s="531"/>
      <c r="BE151" s="531"/>
      <c r="BF151" s="531"/>
      <c r="BG151" s="531"/>
      <c r="BH151" s="531"/>
      <c r="BI151" s="393"/>
      <c r="BJ151" s="393"/>
      <c r="BK151" s="393"/>
    </row>
    <row r="152" spans="2:94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1"/>
      <c r="AO152" s="531"/>
      <c r="AP152" s="531"/>
      <c r="AQ152" s="531"/>
      <c r="AR152" s="531"/>
      <c r="AS152" s="531"/>
      <c r="AT152" s="531"/>
      <c r="AU152" s="531"/>
      <c r="AV152" s="531"/>
      <c r="AW152" s="531"/>
      <c r="AX152" s="531"/>
      <c r="AY152" s="531"/>
      <c r="AZ152" s="531"/>
      <c r="BA152" s="531"/>
      <c r="BB152" s="531"/>
      <c r="BC152" s="531"/>
      <c r="BD152" s="531"/>
      <c r="BE152" s="531"/>
      <c r="BF152" s="531"/>
      <c r="BG152" s="531"/>
      <c r="BH152" s="531"/>
      <c r="BI152" s="393"/>
      <c r="BJ152" s="393"/>
      <c r="BK152" s="393"/>
    </row>
    <row r="153" spans="2:94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1"/>
      <c r="AO153" s="531"/>
      <c r="AP153" s="531"/>
      <c r="AQ153" s="531"/>
      <c r="AR153" s="531"/>
      <c r="AS153" s="531"/>
      <c r="AT153" s="531"/>
      <c r="AU153" s="531"/>
      <c r="AV153" s="531"/>
      <c r="AW153" s="531"/>
      <c r="AX153" s="531"/>
      <c r="AY153" s="531"/>
      <c r="AZ153" s="531"/>
      <c r="BA153" s="531"/>
      <c r="BB153" s="531"/>
      <c r="BC153" s="531"/>
      <c r="BD153" s="531"/>
      <c r="BE153" s="531"/>
      <c r="BF153" s="531"/>
      <c r="BG153" s="531"/>
      <c r="BH153" s="531"/>
      <c r="BI153" s="393"/>
      <c r="BJ153" s="393"/>
      <c r="BK153" s="393"/>
    </row>
    <row r="154" spans="2:94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1"/>
      <c r="AO154" s="531"/>
      <c r="AP154" s="531"/>
      <c r="AQ154" s="531"/>
      <c r="AR154" s="531"/>
      <c r="AS154" s="531"/>
      <c r="AT154" s="531"/>
      <c r="AU154" s="531"/>
      <c r="AV154" s="531"/>
      <c r="AW154" s="531"/>
      <c r="AX154" s="531"/>
      <c r="AY154" s="531"/>
      <c r="AZ154" s="531"/>
      <c r="BA154" s="531"/>
      <c r="BB154" s="531"/>
      <c r="BC154" s="531"/>
      <c r="BD154" s="531"/>
      <c r="BE154" s="531"/>
      <c r="BF154" s="531"/>
      <c r="BG154" s="531"/>
      <c r="BH154" s="531"/>
      <c r="BI154" s="393"/>
      <c r="BJ154" s="393"/>
      <c r="BK154" s="393"/>
    </row>
    <row r="155" spans="2:94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1"/>
      <c r="AO155" s="531"/>
      <c r="AP155" s="531"/>
      <c r="AQ155" s="531"/>
      <c r="AR155" s="531"/>
      <c r="AS155" s="531"/>
      <c r="AT155" s="531"/>
      <c r="AU155" s="531"/>
      <c r="AV155" s="531"/>
      <c r="AW155" s="531"/>
      <c r="AX155" s="531"/>
      <c r="AY155" s="531"/>
      <c r="AZ155" s="531"/>
      <c r="BA155" s="531"/>
      <c r="BB155" s="531"/>
      <c r="BC155" s="531"/>
      <c r="BD155" s="531"/>
      <c r="BE155" s="531"/>
      <c r="BF155" s="531"/>
      <c r="BG155" s="531"/>
      <c r="BH155" s="531"/>
      <c r="BI155" s="393"/>
      <c r="BJ155" s="393"/>
      <c r="BK155" s="393"/>
    </row>
    <row r="156" spans="2:94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1"/>
      <c r="AO156" s="531"/>
      <c r="AP156" s="531"/>
      <c r="AQ156" s="531"/>
      <c r="AR156" s="531"/>
      <c r="AS156" s="531"/>
      <c r="AT156" s="531"/>
      <c r="AU156" s="531"/>
      <c r="AV156" s="531"/>
      <c r="AW156" s="531"/>
      <c r="AX156" s="531"/>
      <c r="AY156" s="531"/>
      <c r="AZ156" s="531"/>
      <c r="BA156" s="531"/>
      <c r="BB156" s="531"/>
      <c r="BC156" s="531"/>
      <c r="BD156" s="531"/>
      <c r="BE156" s="531"/>
      <c r="BF156" s="531"/>
      <c r="BG156" s="531"/>
      <c r="BH156" s="531"/>
      <c r="BI156" s="393" t="s">
        <v>122</v>
      </c>
    </row>
    <row r="157" spans="2:94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1"/>
      <c r="AO157" s="531"/>
      <c r="AP157" s="531"/>
      <c r="AQ157" s="531"/>
      <c r="AR157" s="531"/>
      <c r="AS157" s="531"/>
      <c r="AT157" s="531"/>
      <c r="AU157" s="531"/>
      <c r="AV157" s="531"/>
      <c r="AW157" s="531"/>
      <c r="AX157" s="531"/>
      <c r="AY157" s="531"/>
      <c r="AZ157" s="531"/>
      <c r="BA157" s="531"/>
      <c r="BB157" s="531"/>
      <c r="BC157" s="531"/>
      <c r="BD157" s="531"/>
      <c r="BE157" s="531"/>
      <c r="BF157" s="531"/>
      <c r="BG157" s="531"/>
      <c r="BH157" s="531"/>
      <c r="BI157" s="393" t="s">
        <v>122</v>
      </c>
    </row>
    <row r="158" spans="2:94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1"/>
      <c r="AO158" s="531"/>
      <c r="AP158" s="531"/>
      <c r="AQ158" s="531"/>
      <c r="AR158" s="531"/>
      <c r="AS158" s="531"/>
      <c r="AT158" s="531"/>
      <c r="AU158" s="531"/>
      <c r="AV158" s="531"/>
      <c r="AW158" s="531"/>
      <c r="AX158" s="531"/>
      <c r="AY158" s="531"/>
      <c r="AZ158" s="531"/>
      <c r="BA158" s="531"/>
      <c r="BB158" s="531"/>
      <c r="BC158" s="531"/>
      <c r="BD158" s="531"/>
      <c r="BE158" s="531"/>
      <c r="BF158" s="531"/>
      <c r="BG158" s="531"/>
      <c r="BH158" s="531"/>
      <c r="BI158" s="393" t="s">
        <v>122</v>
      </c>
    </row>
    <row r="159" spans="2:94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1"/>
      <c r="AO159" s="531"/>
      <c r="AP159" s="531"/>
      <c r="AQ159" s="531"/>
      <c r="AR159" s="531"/>
      <c r="AS159" s="531"/>
      <c r="AT159" s="531"/>
      <c r="AU159" s="531"/>
      <c r="AV159" s="531"/>
      <c r="AW159" s="531"/>
      <c r="AX159" s="531"/>
      <c r="AY159" s="531"/>
      <c r="AZ159" s="531"/>
      <c r="BA159" s="531"/>
      <c r="BB159" s="531"/>
      <c r="BC159" s="531"/>
      <c r="BD159" s="531"/>
      <c r="BE159" s="531"/>
      <c r="BF159" s="531"/>
      <c r="BG159" s="531"/>
      <c r="BH159" s="531"/>
      <c r="BI159" s="393" t="s">
        <v>122</v>
      </c>
    </row>
    <row r="160" spans="2:94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2"/>
      <c r="AO160" s="532"/>
      <c r="AP160" s="532"/>
      <c r="AQ160" s="532"/>
      <c r="AR160" s="532"/>
      <c r="AS160" s="532"/>
      <c r="AT160" s="532"/>
      <c r="AU160" s="532"/>
      <c r="AV160" s="532"/>
      <c r="AW160" s="532"/>
      <c r="AX160" s="532"/>
      <c r="AY160" s="532"/>
      <c r="AZ160" s="532"/>
      <c r="BA160" s="532"/>
      <c r="BB160" s="532"/>
      <c r="BC160" s="532"/>
      <c r="BD160" s="532"/>
      <c r="BE160" s="532"/>
      <c r="BF160" s="532"/>
      <c r="BG160" s="532"/>
      <c r="BH160" s="532"/>
      <c r="BI160" s="445" t="s">
        <v>122</v>
      </c>
    </row>
    <row r="161" spans="2:61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3"/>
      <c r="AO161" s="533"/>
      <c r="AP161" s="533"/>
      <c r="AQ161" s="533"/>
      <c r="AR161" s="533"/>
      <c r="AS161" s="533"/>
      <c r="AT161" s="533"/>
      <c r="AU161" s="533"/>
      <c r="AV161" s="533"/>
      <c r="AW161" s="533"/>
      <c r="AX161" s="533"/>
      <c r="AY161" s="533"/>
      <c r="AZ161" s="533"/>
      <c r="BA161" s="533"/>
      <c r="BB161" s="533"/>
      <c r="BC161" s="533"/>
      <c r="BD161" s="533"/>
      <c r="BE161" s="533"/>
      <c r="BF161" s="533"/>
      <c r="BG161" s="533"/>
      <c r="BH161" s="533"/>
      <c r="BI161" s="444"/>
    </row>
    <row r="162" spans="2:61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2"/>
      <c r="AO162" s="532"/>
      <c r="AP162" s="532"/>
      <c r="AQ162" s="532"/>
      <c r="AR162" s="532"/>
      <c r="AS162" s="532"/>
      <c r="AT162" s="532"/>
      <c r="AU162" s="532"/>
      <c r="AV162" s="532"/>
      <c r="AW162" s="532"/>
      <c r="AX162" s="532"/>
      <c r="AY162" s="532"/>
      <c r="AZ162" s="532"/>
      <c r="BA162" s="532"/>
      <c r="BB162" s="532"/>
      <c r="BC162" s="532"/>
      <c r="BD162" s="532"/>
      <c r="BE162" s="532"/>
      <c r="BF162" s="532"/>
      <c r="BG162" s="532"/>
      <c r="BH162" s="532"/>
      <c r="BI162" s="444"/>
    </row>
    <row r="163" spans="2:61" x14ac:dyDescent="0.25">
      <c r="B163" s="447"/>
      <c r="Y163" s="444"/>
      <c r="AJ163" s="393"/>
      <c r="AK163" s="393"/>
      <c r="AL163" s="393"/>
      <c r="AM163" s="393"/>
      <c r="AN163" s="531"/>
      <c r="AO163" s="531"/>
      <c r="AP163" s="531"/>
      <c r="AQ163" s="531"/>
      <c r="AR163" s="531"/>
      <c r="AS163" s="531"/>
      <c r="AT163" s="531"/>
      <c r="AU163" s="531"/>
      <c r="AV163" s="531"/>
      <c r="AW163" s="531"/>
      <c r="AX163" s="531"/>
      <c r="AY163" s="531"/>
      <c r="AZ163" s="531"/>
      <c r="BA163" s="531"/>
      <c r="BB163" s="531"/>
      <c r="BC163" s="531"/>
      <c r="BD163" s="531"/>
      <c r="BE163" s="531"/>
      <c r="BF163" s="531"/>
      <c r="BG163" s="531"/>
      <c r="BH163" s="531"/>
      <c r="BI163" s="444"/>
    </row>
    <row r="164" spans="2:61" x14ac:dyDescent="0.25">
      <c r="B164" s="449" t="s">
        <v>21</v>
      </c>
      <c r="Y164" s="444"/>
      <c r="AJ164" s="393"/>
      <c r="AK164" s="393"/>
      <c r="AL164" s="393"/>
      <c r="AM164" s="393"/>
      <c r="AN164" s="531"/>
      <c r="AO164" s="531"/>
      <c r="AP164" s="531"/>
      <c r="AQ164" s="531"/>
      <c r="AR164" s="531"/>
      <c r="AS164" s="531"/>
      <c r="AT164" s="531"/>
      <c r="AU164" s="531"/>
      <c r="AV164" s="531"/>
      <c r="AW164" s="531"/>
      <c r="AX164" s="531"/>
      <c r="AY164" s="531"/>
      <c r="AZ164" s="531"/>
      <c r="BA164" s="531"/>
      <c r="BB164" s="531"/>
      <c r="BC164" s="531"/>
      <c r="BD164" s="531"/>
      <c r="BE164" s="531"/>
      <c r="BF164" s="531"/>
      <c r="BG164" s="531"/>
      <c r="BH164" s="531"/>
      <c r="BI164" s="444"/>
    </row>
    <row r="165" spans="2:61" ht="30" x14ac:dyDescent="0.25">
      <c r="B165" s="447" t="s">
        <v>52</v>
      </c>
      <c r="Y165" s="444"/>
      <c r="AJ165" s="393"/>
      <c r="AK165" s="393"/>
      <c r="AL165" s="393"/>
      <c r="AM165" s="393"/>
      <c r="AN165" s="531"/>
      <c r="AO165" s="531"/>
      <c r="AP165" s="531"/>
      <c r="AQ165" s="531"/>
      <c r="AR165" s="531"/>
      <c r="AS165" s="531"/>
      <c r="AT165" s="531"/>
      <c r="AU165" s="531"/>
      <c r="AV165" s="531"/>
      <c r="AW165" s="531"/>
      <c r="AX165" s="531"/>
      <c r="AY165" s="531"/>
      <c r="AZ165" s="531"/>
      <c r="BA165" s="531"/>
      <c r="BB165" s="531"/>
      <c r="BC165" s="531"/>
      <c r="BD165" s="531"/>
      <c r="BE165" s="531"/>
      <c r="BF165" s="531"/>
      <c r="BG165" s="531"/>
      <c r="BH165" s="531"/>
      <c r="BI165" s="444"/>
    </row>
    <row r="166" spans="2:61" x14ac:dyDescent="0.25">
      <c r="B166" s="447" t="s">
        <v>53</v>
      </c>
      <c r="Y166" s="444"/>
      <c r="AJ166" s="393"/>
      <c r="AK166" s="393"/>
      <c r="AL166" s="393"/>
      <c r="AM166" s="393"/>
      <c r="AN166" s="531"/>
      <c r="AO166" s="531"/>
      <c r="AP166" s="531"/>
      <c r="AQ166" s="531"/>
      <c r="AR166" s="531"/>
      <c r="AS166" s="531"/>
      <c r="AT166" s="531"/>
      <c r="AU166" s="531"/>
      <c r="AV166" s="531"/>
      <c r="AW166" s="531"/>
      <c r="AX166" s="531"/>
      <c r="AY166" s="531"/>
      <c r="AZ166" s="531"/>
      <c r="BA166" s="531"/>
      <c r="BB166" s="531"/>
      <c r="BC166" s="531"/>
      <c r="BD166" s="531"/>
      <c r="BE166" s="531"/>
      <c r="BF166" s="531"/>
      <c r="BG166" s="531"/>
      <c r="BH166" s="531"/>
      <c r="BI166" s="444"/>
    </row>
    <row r="167" spans="2:61" x14ac:dyDescent="0.25">
      <c r="Y167" s="444"/>
      <c r="AJ167" s="445"/>
      <c r="AK167" s="445"/>
      <c r="AL167" s="445"/>
      <c r="AM167" s="445"/>
      <c r="AN167" s="532"/>
      <c r="AO167" s="532"/>
      <c r="AP167" s="532"/>
      <c r="AQ167" s="532"/>
      <c r="AR167" s="532"/>
      <c r="AS167" s="532"/>
      <c r="AT167" s="532"/>
      <c r="AU167" s="532"/>
      <c r="AV167" s="532"/>
      <c r="AW167" s="532"/>
      <c r="AX167" s="532"/>
      <c r="AY167" s="532"/>
      <c r="AZ167" s="532"/>
      <c r="BA167" s="532"/>
      <c r="BB167" s="532"/>
      <c r="BC167" s="532"/>
      <c r="BD167" s="532"/>
      <c r="BE167" s="532"/>
      <c r="BF167" s="532"/>
      <c r="BG167" s="532"/>
      <c r="BH167" s="532"/>
      <c r="BI167" s="444"/>
    </row>
    <row r="169" spans="2:61" x14ac:dyDescent="0.25">
      <c r="C169" s="121"/>
      <c r="D169" s="121"/>
      <c r="E169" s="121"/>
      <c r="F169" s="121"/>
      <c r="G169" s="121"/>
      <c r="L169" s="443"/>
      <c r="P169" s="1"/>
      <c r="Q169" s="1"/>
      <c r="R169" s="1"/>
    </row>
    <row r="170" spans="2:61" x14ac:dyDescent="0.25">
      <c r="C170" s="121"/>
      <c r="D170" s="121"/>
      <c r="E170" s="121"/>
      <c r="F170" s="121"/>
      <c r="G170" s="121"/>
      <c r="H170" s="121"/>
      <c r="L170" s="444"/>
      <c r="P170" s="1"/>
      <c r="Q170" s="1"/>
      <c r="R170" s="1"/>
    </row>
    <row r="171" spans="2:61" x14ac:dyDescent="0.25">
      <c r="C171" s="121"/>
      <c r="D171" s="121"/>
      <c r="E171" s="121"/>
      <c r="F171" s="121"/>
      <c r="G171" s="121"/>
      <c r="H171" s="121"/>
      <c r="L171" s="444"/>
      <c r="P171" s="1"/>
      <c r="Q171" s="1"/>
      <c r="R171" s="1"/>
    </row>
    <row r="172" spans="2:61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61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61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61" x14ac:dyDescent="0.25">
      <c r="C175" s="121"/>
      <c r="D175" s="121"/>
      <c r="E175" s="121"/>
      <c r="F175" s="121"/>
      <c r="G175" s="121"/>
      <c r="H175" s="121"/>
      <c r="L175" s="443"/>
      <c r="P175" s="1"/>
      <c r="Q175" s="1"/>
      <c r="R175" s="1"/>
    </row>
    <row r="176" spans="2:61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4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3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4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L184" s="443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B186" s="122"/>
      <c r="C186" s="121"/>
      <c r="D186" s="121"/>
      <c r="E186" s="121"/>
      <c r="F186" s="121"/>
      <c r="G186" s="121"/>
      <c r="H186" s="121"/>
      <c r="L186" s="443"/>
      <c r="P186" s="1"/>
      <c r="Q186" s="1"/>
      <c r="R186" s="1"/>
    </row>
    <row r="187" spans="2:18" x14ac:dyDescent="0.25">
      <c r="L187" s="444"/>
      <c r="P187" s="1"/>
      <c r="Q187" s="1"/>
      <c r="R187" s="1"/>
    </row>
    <row r="188" spans="2:18" x14ac:dyDescent="0.25">
      <c r="L188" s="444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3"/>
      <c r="P191" s="1"/>
      <c r="Q191" s="1"/>
      <c r="R191" s="1"/>
    </row>
    <row r="192" spans="2:18" x14ac:dyDescent="0.25">
      <c r="P192" s="1"/>
      <c r="Q192" s="1"/>
      <c r="R192" s="1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Feb</vt:lpstr>
      <vt:lpstr>Feb!Print_Area</vt:lpstr>
      <vt:lpstr>Glossary!Print_Area</vt:lpstr>
      <vt:lpstr>Feb!Print_Titles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2023-05-16T13:45:57Z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