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953EDE79-D8F8-43D3-925B-FDF87A391D9C}" xr6:coauthVersionLast="47" xr6:coauthVersionMax="47" xr10:uidLastSave="{00000000-0000-0000-0000-000000000000}"/>
  <bookViews>
    <workbookView xWindow="660" yWindow="456" windowWidth="22416" windowHeight="12168" tabRatio="439" firstSheet="1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3" r:id="rId14"/>
    <pivotCache cacheId="4" r:id="rId15"/>
    <pivotCache cacheId="5" r:id="rId16"/>
    <pivotCache cacheId="26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X10" i="13" l="1"/>
  <c r="CX15" i="13" s="1"/>
  <c r="CX11" i="13"/>
  <c r="CX12" i="13"/>
  <c r="CX13" i="13"/>
  <c r="CX14" i="13"/>
  <c r="CX17" i="13"/>
  <c r="CX18" i="13"/>
  <c r="CX22" i="13" s="1"/>
  <c r="CX19" i="13"/>
  <c r="CX20" i="13"/>
  <c r="CX21" i="13"/>
  <c r="CX24" i="13"/>
  <c r="CX29" i="13" s="1"/>
  <c r="CX25" i="13"/>
  <c r="CX26" i="13"/>
  <c r="CX27" i="13"/>
  <c r="CX28" i="13"/>
  <c r="CX31" i="13"/>
  <c r="CX32" i="13"/>
  <c r="CX33" i="13"/>
  <c r="CX36" i="13" s="1"/>
  <c r="CX34" i="13"/>
  <c r="CX35" i="13"/>
  <c r="CX38" i="13"/>
  <c r="CX43" i="13" s="1"/>
  <c r="CX39" i="13"/>
  <c r="CX40" i="13"/>
  <c r="CX41" i="13"/>
  <c r="CX42" i="13"/>
  <c r="CX45" i="13"/>
  <c r="CX46" i="13"/>
  <c r="CX47" i="13"/>
  <c r="CX50" i="13" s="1"/>
  <c r="CX48" i="13"/>
  <c r="CX49" i="13"/>
  <c r="CX52" i="13"/>
  <c r="CX57" i="13" s="1"/>
  <c r="CX53" i="13"/>
  <c r="CX54" i="13"/>
  <c r="CX55" i="13"/>
  <c r="CX56" i="13"/>
  <c r="CX59" i="13"/>
  <c r="CX60" i="13"/>
  <c r="CX61" i="13"/>
  <c r="CX64" i="13" s="1"/>
  <c r="CX62" i="13"/>
  <c r="CX63" i="13"/>
  <c r="CX66" i="13"/>
  <c r="CX71" i="13" s="1"/>
  <c r="CX67" i="13"/>
  <c r="CX68" i="13"/>
  <c r="CX69" i="13"/>
  <c r="CX70" i="13"/>
  <c r="CX73" i="13"/>
  <c r="CX74" i="13"/>
  <c r="CX75" i="13"/>
  <c r="CX78" i="13" s="1"/>
  <c r="CX76" i="13"/>
  <c r="CX77" i="13"/>
  <c r="CX80" i="13"/>
  <c r="CX85" i="13" s="1"/>
  <c r="CX81" i="13"/>
  <c r="CX82" i="13"/>
  <c r="CX83" i="13"/>
  <c r="CX84" i="13"/>
  <c r="CX87" i="13"/>
  <c r="CX88" i="13"/>
  <c r="CX89" i="13"/>
  <c r="CX92" i="13" s="1"/>
  <c r="CX90" i="13"/>
  <c r="CX91" i="13"/>
  <c r="CX94" i="13"/>
  <c r="CX99" i="13" s="1"/>
  <c r="CX95" i="13"/>
  <c r="CX96" i="13"/>
  <c r="CX97" i="13"/>
  <c r="CX98" i="13"/>
  <c r="CX101" i="13"/>
  <c r="CX102" i="13"/>
  <c r="CX103" i="13"/>
  <c r="CX106" i="13" s="1"/>
  <c r="CX104" i="13"/>
  <c r="CX105" i="13"/>
  <c r="CX108" i="13"/>
  <c r="CX113" i="13" s="1"/>
  <c r="CX109" i="13"/>
  <c r="CX110" i="13"/>
  <c r="CX111" i="13"/>
  <c r="CX112" i="13"/>
  <c r="CX115" i="13"/>
  <c r="CX116" i="13"/>
  <c r="CX117" i="13"/>
  <c r="CX120" i="13" s="1"/>
  <c r="CX118" i="13"/>
  <c r="CX119" i="13"/>
  <c r="CX122" i="13"/>
  <c r="CX127" i="13" s="1"/>
  <c r="CX123" i="13"/>
  <c r="CX124" i="13"/>
  <c r="CX125" i="13"/>
  <c r="CX126" i="13"/>
  <c r="CX129" i="13"/>
  <c r="CX130" i="13"/>
  <c r="CX131" i="13"/>
  <c r="CX134" i="13" s="1"/>
  <c r="CX132" i="13"/>
  <c r="CX133" i="13"/>
  <c r="CX143" i="13"/>
  <c r="CX148" i="13" s="1"/>
  <c r="CX144" i="13"/>
  <c r="CX145" i="13"/>
  <c r="CX146" i="13"/>
  <c r="CX147" i="13"/>
  <c r="CX150" i="13"/>
  <c r="CX151" i="13"/>
  <c r="CX152" i="13"/>
  <c r="CX155" i="13" s="1"/>
  <c r="CX153" i="13"/>
  <c r="CX154" i="13"/>
  <c r="CX157" i="13"/>
  <c r="CX158" i="13"/>
  <c r="CX159" i="13"/>
  <c r="CX160" i="13"/>
  <c r="CX161" i="13"/>
  <c r="CX162" i="13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CX10" i="11"/>
  <c r="CX15" i="11" s="1"/>
  <c r="CX11" i="11"/>
  <c r="CX12" i="11"/>
  <c r="CX13" i="11"/>
  <c r="CX14" i="11"/>
  <c r="CX17" i="11"/>
  <c r="CX18" i="11"/>
  <c r="CX19" i="11"/>
  <c r="CX20" i="11"/>
  <c r="CX22" i="11" s="1"/>
  <c r="CX21" i="11"/>
  <c r="CX24" i="11"/>
  <c r="CX29" i="11" s="1"/>
  <c r="CX25" i="11"/>
  <c r="CX26" i="11"/>
  <c r="CX27" i="11"/>
  <c r="CX28" i="11"/>
  <c r="CX31" i="11"/>
  <c r="CX32" i="11"/>
  <c r="CX33" i="11"/>
  <c r="CX34" i="11"/>
  <c r="CX36" i="11" s="1"/>
  <c r="CX35" i="11"/>
  <c r="CX38" i="11"/>
  <c r="CX43" i="11" s="1"/>
  <c r="CX39" i="11"/>
  <c r="CX40" i="11"/>
  <c r="CX41" i="11"/>
  <c r="CX42" i="11"/>
  <c r="CX45" i="11"/>
  <c r="CX46" i="11"/>
  <c r="CX47" i="11"/>
  <c r="CX48" i="11"/>
  <c r="CX50" i="11" s="1"/>
  <c r="CX49" i="11"/>
  <c r="CX52" i="11"/>
  <c r="CX57" i="11" s="1"/>
  <c r="CX53" i="11"/>
  <c r="CX54" i="11"/>
  <c r="CX55" i="11"/>
  <c r="CX56" i="11"/>
  <c r="CX59" i="11"/>
  <c r="CX60" i="11"/>
  <c r="CX61" i="11"/>
  <c r="CX62" i="11"/>
  <c r="CX64" i="11" s="1"/>
  <c r="CX63" i="11"/>
  <c r="CX66" i="11"/>
  <c r="CX71" i="11" s="1"/>
  <c r="CX67" i="11"/>
  <c r="CX68" i="11"/>
  <c r="CX69" i="11"/>
  <c r="CX70" i="11"/>
  <c r="CX73" i="11"/>
  <c r="CX74" i="11"/>
  <c r="CX75" i="11"/>
  <c r="CX76" i="11"/>
  <c r="CX78" i="11" s="1"/>
  <c r="CX77" i="11"/>
  <c r="CX80" i="11"/>
  <c r="CX85" i="11" s="1"/>
  <c r="CX81" i="11"/>
  <c r="CX82" i="11"/>
  <c r="CX83" i="11"/>
  <c r="CX84" i="11"/>
  <c r="CX87" i="11"/>
  <c r="CX88" i="11"/>
  <c r="CX89" i="11"/>
  <c r="CX90" i="11"/>
  <c r="CX92" i="11" s="1"/>
  <c r="CX91" i="11"/>
  <c r="CX94" i="11"/>
  <c r="CX99" i="11" s="1"/>
  <c r="CX95" i="11"/>
  <c r="CX96" i="11"/>
  <c r="CX97" i="11"/>
  <c r="CX98" i="11"/>
  <c r="CX101" i="11"/>
  <c r="CX102" i="11"/>
  <c r="CX103" i="11"/>
  <c r="CX104" i="11"/>
  <c r="CX106" i="11" s="1"/>
  <c r="CX105" i="11"/>
  <c r="CX108" i="11"/>
  <c r="CX113" i="11" s="1"/>
  <c r="CX109" i="11"/>
  <c r="CX110" i="11"/>
  <c r="CX111" i="11"/>
  <c r="CX112" i="11"/>
  <c r="CX115" i="11"/>
  <c r="CX116" i="11"/>
  <c r="CX117" i="11"/>
  <c r="CX118" i="11"/>
  <c r="CX120" i="11" s="1"/>
  <c r="CX119" i="11"/>
  <c r="CX122" i="11"/>
  <c r="CX127" i="11" s="1"/>
  <c r="CX123" i="11"/>
  <c r="CX124" i="11"/>
  <c r="CX125" i="11"/>
  <c r="CX126" i="11"/>
  <c r="CX129" i="11"/>
  <c r="CX130" i="11"/>
  <c r="CX131" i="11"/>
  <c r="CX132" i="11"/>
  <c r="CX134" i="11" s="1"/>
  <c r="CX133" i="11"/>
  <c r="CX143" i="11"/>
  <c r="CX148" i="11" s="1"/>
  <c r="CX144" i="11"/>
  <c r="CX145" i="11"/>
  <c r="CX146" i="11"/>
  <c r="CX147" i="11"/>
  <c r="CX150" i="11"/>
  <c r="CX151" i="11"/>
  <c r="CX152" i="11"/>
  <c r="CX153" i="11"/>
  <c r="CX155" i="11" s="1"/>
  <c r="CX154" i="11"/>
  <c r="CX157" i="11"/>
  <c r="CX158" i="11"/>
  <c r="CX159" i="11"/>
  <c r="CX160" i="11"/>
  <c r="CX161" i="11"/>
  <c r="CX162" i="11"/>
  <c r="BD157" i="11"/>
  <c r="BD158" i="11"/>
  <c r="BD159" i="11"/>
  <c r="BD160" i="11"/>
  <c r="BD161" i="11"/>
  <c r="BD162" i="11"/>
  <c r="BD80" i="11"/>
  <c r="BD85" i="11" s="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CX10" i="15"/>
  <c r="CX15" i="15" s="1"/>
  <c r="CX11" i="15"/>
  <c r="CX12" i="15"/>
  <c r="CX13" i="15"/>
  <c r="CX14" i="15"/>
  <c r="CX17" i="15"/>
  <c r="CX18" i="15"/>
  <c r="CX19" i="15"/>
  <c r="CX22" i="15" s="1"/>
  <c r="CX20" i="15"/>
  <c r="CX21" i="15"/>
  <c r="CX24" i="15"/>
  <c r="CX29" i="15" s="1"/>
  <c r="CX25" i="15"/>
  <c r="CX26" i="15"/>
  <c r="CX27" i="15"/>
  <c r="CX28" i="15"/>
  <c r="CX31" i="15"/>
  <c r="CX32" i="15"/>
  <c r="CX33" i="15"/>
  <c r="CX36" i="15" s="1"/>
  <c r="CX34" i="15"/>
  <c r="CX35" i="15"/>
  <c r="CX38" i="15"/>
  <c r="CX43" i="15" s="1"/>
  <c r="CX39" i="15"/>
  <c r="CX40" i="15"/>
  <c r="CX41" i="15"/>
  <c r="CX42" i="15"/>
  <c r="CX45" i="15"/>
  <c r="CX46" i="15"/>
  <c r="CX47" i="15"/>
  <c r="CX50" i="15" s="1"/>
  <c r="CX48" i="15"/>
  <c r="CX49" i="15"/>
  <c r="CX52" i="15"/>
  <c r="CX57" i="15" s="1"/>
  <c r="CX53" i="15"/>
  <c r="CX54" i="15"/>
  <c r="CX55" i="15"/>
  <c r="CX56" i="15"/>
  <c r="CX59" i="15"/>
  <c r="CX60" i="15"/>
  <c r="CX61" i="15"/>
  <c r="CX64" i="15" s="1"/>
  <c r="CX62" i="15"/>
  <c r="CX63" i="15"/>
  <c r="CX66" i="15"/>
  <c r="CX71" i="15" s="1"/>
  <c r="CX67" i="15"/>
  <c r="CX68" i="15"/>
  <c r="CX69" i="15"/>
  <c r="CX70" i="15"/>
  <c r="CX73" i="15"/>
  <c r="CX74" i="15"/>
  <c r="CX75" i="15"/>
  <c r="CX78" i="15" s="1"/>
  <c r="CX76" i="15"/>
  <c r="CX77" i="15"/>
  <c r="CX80" i="15"/>
  <c r="CX85" i="15" s="1"/>
  <c r="CX81" i="15"/>
  <c r="CX82" i="15"/>
  <c r="CX83" i="15"/>
  <c r="CX84" i="15"/>
  <c r="CX87" i="15"/>
  <c r="CX88" i="15"/>
  <c r="CX89" i="15"/>
  <c r="CX92" i="15" s="1"/>
  <c r="CX90" i="15"/>
  <c r="CX91" i="15"/>
  <c r="CX94" i="15"/>
  <c r="CX99" i="15" s="1"/>
  <c r="CX95" i="15"/>
  <c r="CX96" i="15"/>
  <c r="CX97" i="15"/>
  <c r="CX98" i="15"/>
  <c r="CX101" i="15"/>
  <c r="CX102" i="15"/>
  <c r="CX103" i="15"/>
  <c r="CX106" i="15" s="1"/>
  <c r="CX104" i="15"/>
  <c r="CX105" i="15"/>
  <c r="CX108" i="15"/>
  <c r="CX113" i="15" s="1"/>
  <c r="CX109" i="15"/>
  <c r="CX110" i="15"/>
  <c r="CX111" i="15"/>
  <c r="CX112" i="15"/>
  <c r="CX115" i="15"/>
  <c r="CX116" i="15"/>
  <c r="CX117" i="15"/>
  <c r="CX120" i="15" s="1"/>
  <c r="CX118" i="15"/>
  <c r="CX119" i="15"/>
  <c r="CX122" i="15"/>
  <c r="CX127" i="15" s="1"/>
  <c r="CX123" i="15"/>
  <c r="CX124" i="15"/>
  <c r="CX125" i="15"/>
  <c r="CX126" i="15"/>
  <c r="CX129" i="15"/>
  <c r="CX130" i="15"/>
  <c r="CX131" i="15"/>
  <c r="CX134" i="15" s="1"/>
  <c r="CX132" i="15"/>
  <c r="CX133" i="15"/>
  <c r="CX143" i="15"/>
  <c r="CX148" i="15" s="1"/>
  <c r="CX144" i="15"/>
  <c r="CX145" i="15"/>
  <c r="CX146" i="15"/>
  <c r="CX147" i="15"/>
  <c r="CX150" i="15"/>
  <c r="CX151" i="15"/>
  <c r="CX152" i="15"/>
  <c r="CX155" i="15" s="1"/>
  <c r="CX153" i="15"/>
  <c r="CX154" i="15"/>
  <c r="CX157" i="15"/>
  <c r="CX158" i="15"/>
  <c r="CX159" i="15"/>
  <c r="CX160" i="15"/>
  <c r="CX161" i="15"/>
  <c r="CX162" i="15"/>
  <c r="CX10" i="14"/>
  <c r="CX11" i="14"/>
  <c r="CX12" i="14"/>
  <c r="CX15" i="14" s="1"/>
  <c r="CX13" i="14"/>
  <c r="CX14" i="14"/>
  <c r="CX17" i="14"/>
  <c r="CX22" i="14" s="1"/>
  <c r="CX18" i="14"/>
  <c r="CX19" i="14"/>
  <c r="CX20" i="14"/>
  <c r="CX21" i="14"/>
  <c r="CX24" i="14"/>
  <c r="CX25" i="14"/>
  <c r="CX26" i="14"/>
  <c r="CX29" i="14" s="1"/>
  <c r="CX27" i="14"/>
  <c r="CX28" i="14"/>
  <c r="CX31" i="14"/>
  <c r="CX36" i="14" s="1"/>
  <c r="CX32" i="14"/>
  <c r="CX33" i="14"/>
  <c r="CX34" i="14"/>
  <c r="CX35" i="14"/>
  <c r="CX38" i="14"/>
  <c r="CX39" i="14"/>
  <c r="CX40" i="14"/>
  <c r="CX43" i="14" s="1"/>
  <c r="CX41" i="14"/>
  <c r="CX42" i="14"/>
  <c r="CX45" i="14"/>
  <c r="CX50" i="14" s="1"/>
  <c r="CX46" i="14"/>
  <c r="CX47" i="14"/>
  <c r="CX48" i="14"/>
  <c r="CX49" i="14"/>
  <c r="CX52" i="14"/>
  <c r="CX53" i="14"/>
  <c r="CX54" i="14"/>
  <c r="CX57" i="14" s="1"/>
  <c r="CX55" i="14"/>
  <c r="CX56" i="14"/>
  <c r="CX59" i="14"/>
  <c r="CX64" i="14" s="1"/>
  <c r="CX60" i="14"/>
  <c r="CX61" i="14"/>
  <c r="CX62" i="14"/>
  <c r="CX63" i="14"/>
  <c r="CX66" i="14"/>
  <c r="CX67" i="14"/>
  <c r="CX68" i="14"/>
  <c r="CX71" i="14" s="1"/>
  <c r="CX69" i="14"/>
  <c r="CX70" i="14"/>
  <c r="CX73" i="14"/>
  <c r="CX78" i="14" s="1"/>
  <c r="CX74" i="14"/>
  <c r="CX75" i="14"/>
  <c r="CX76" i="14"/>
  <c r="CX77" i="14"/>
  <c r="CX80" i="14"/>
  <c r="CX81" i="14"/>
  <c r="CX82" i="14"/>
  <c r="CX85" i="14" s="1"/>
  <c r="CX83" i="14"/>
  <c r="CX84" i="14"/>
  <c r="CX87" i="14"/>
  <c r="CX92" i="14" s="1"/>
  <c r="CX88" i="14"/>
  <c r="CX89" i="14"/>
  <c r="CX90" i="14"/>
  <c r="CX91" i="14"/>
  <c r="CX94" i="14"/>
  <c r="CX95" i="14"/>
  <c r="CX96" i="14"/>
  <c r="CX99" i="14" s="1"/>
  <c r="CX97" i="14"/>
  <c r="CX98" i="14"/>
  <c r="CX101" i="14"/>
  <c r="CX106" i="14" s="1"/>
  <c r="CX102" i="14"/>
  <c r="CX103" i="14"/>
  <c r="CX104" i="14"/>
  <c r="CX105" i="14"/>
  <c r="CX108" i="14"/>
  <c r="CX109" i="14"/>
  <c r="CX110" i="14"/>
  <c r="CX113" i="14" s="1"/>
  <c r="CX111" i="14"/>
  <c r="CX112" i="14"/>
  <c r="CX115" i="14"/>
  <c r="CX120" i="14" s="1"/>
  <c r="CX116" i="14"/>
  <c r="CX117" i="14"/>
  <c r="CX118" i="14"/>
  <c r="CX119" i="14"/>
  <c r="CX122" i="14"/>
  <c r="CX123" i="14"/>
  <c r="CX124" i="14"/>
  <c r="CX127" i="14" s="1"/>
  <c r="CX125" i="14"/>
  <c r="CX126" i="14"/>
  <c r="CX129" i="14"/>
  <c r="CX134" i="14" s="1"/>
  <c r="CX130" i="14"/>
  <c r="CX131" i="14"/>
  <c r="CX132" i="14"/>
  <c r="CX133" i="14"/>
  <c r="CX143" i="14"/>
  <c r="CX144" i="14"/>
  <c r="CX145" i="14"/>
  <c r="CX148" i="14" s="1"/>
  <c r="CX146" i="14"/>
  <c r="CX147" i="14"/>
  <c r="CX150" i="14"/>
  <c r="CX155" i="14" s="1"/>
  <c r="CX151" i="14"/>
  <c r="CX152" i="14"/>
  <c r="CX153" i="14"/>
  <c r="CX154" i="14"/>
  <c r="CX157" i="14"/>
  <c r="CX158" i="14"/>
  <c r="CX159" i="14"/>
  <c r="CX160" i="14"/>
  <c r="CX161" i="14"/>
  <c r="CX162" i="14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CW10" i="13"/>
  <c r="CW11" i="13"/>
  <c r="CW12" i="13"/>
  <c r="CW15" i="13" s="1"/>
  <c r="CW13" i="13"/>
  <c r="CW14" i="13"/>
  <c r="CW17" i="13"/>
  <c r="CW18" i="13"/>
  <c r="CW19" i="13"/>
  <c r="CW20" i="13"/>
  <c r="CW22" i="13" s="1"/>
  <c r="CW21" i="13"/>
  <c r="CW24" i="13"/>
  <c r="CW25" i="13"/>
  <c r="CW26" i="13"/>
  <c r="CW29" i="13" s="1"/>
  <c r="CW27" i="13"/>
  <c r="CW28" i="13"/>
  <c r="CW31" i="13"/>
  <c r="CW32" i="13"/>
  <c r="CW33" i="13"/>
  <c r="CW34" i="13"/>
  <c r="CW36" i="13" s="1"/>
  <c r="CW35" i="13"/>
  <c r="CW38" i="13"/>
  <c r="CW39" i="13"/>
  <c r="CW40" i="13"/>
  <c r="CW43" i="13" s="1"/>
  <c r="CW41" i="13"/>
  <c r="CW42" i="13"/>
  <c r="CW45" i="13"/>
  <c r="CW46" i="13"/>
  <c r="CW47" i="13"/>
  <c r="CW48" i="13"/>
  <c r="CW50" i="13" s="1"/>
  <c r="CW49" i="13"/>
  <c r="CW52" i="13"/>
  <c r="CW53" i="13"/>
  <c r="CW54" i="13"/>
  <c r="CW57" i="13" s="1"/>
  <c r="CW55" i="13"/>
  <c r="CW56" i="13"/>
  <c r="CW59" i="13"/>
  <c r="CW60" i="13"/>
  <c r="CW61" i="13"/>
  <c r="CW62" i="13"/>
  <c r="CW64" i="13" s="1"/>
  <c r="CW63" i="13"/>
  <c r="CW66" i="13"/>
  <c r="CW67" i="13"/>
  <c r="CW68" i="13"/>
  <c r="CW71" i="13" s="1"/>
  <c r="CW69" i="13"/>
  <c r="CW70" i="13"/>
  <c r="CW73" i="13"/>
  <c r="CW74" i="13"/>
  <c r="CW75" i="13"/>
  <c r="CW76" i="13"/>
  <c r="CW78" i="13" s="1"/>
  <c r="CW77" i="13"/>
  <c r="CW80" i="13"/>
  <c r="CW81" i="13"/>
  <c r="CW82" i="13"/>
  <c r="CW85" i="13" s="1"/>
  <c r="CW83" i="13"/>
  <c r="CW84" i="13"/>
  <c r="CW87" i="13"/>
  <c r="CW88" i="13"/>
  <c r="CW89" i="13"/>
  <c r="CW90" i="13"/>
  <c r="CW92" i="13" s="1"/>
  <c r="CW91" i="13"/>
  <c r="CW94" i="13"/>
  <c r="CW95" i="13"/>
  <c r="CW96" i="13"/>
  <c r="CW99" i="13" s="1"/>
  <c r="CW97" i="13"/>
  <c r="CW98" i="13"/>
  <c r="CW101" i="13"/>
  <c r="CW102" i="13"/>
  <c r="CW103" i="13"/>
  <c r="CW104" i="13"/>
  <c r="CW106" i="13" s="1"/>
  <c r="CW105" i="13"/>
  <c r="CW108" i="13"/>
  <c r="CW109" i="13"/>
  <c r="CW110" i="13"/>
  <c r="CW113" i="13" s="1"/>
  <c r="CW111" i="13"/>
  <c r="CW112" i="13"/>
  <c r="CW115" i="13"/>
  <c r="CW116" i="13"/>
  <c r="CW117" i="13"/>
  <c r="CW118" i="13"/>
  <c r="CW120" i="13" s="1"/>
  <c r="CW119" i="13"/>
  <c r="CW122" i="13"/>
  <c r="CW123" i="13"/>
  <c r="CW124" i="13"/>
  <c r="CW127" i="13" s="1"/>
  <c r="CW125" i="13"/>
  <c r="CW126" i="13"/>
  <c r="CW129" i="13"/>
  <c r="CW130" i="13"/>
  <c r="CW131" i="13"/>
  <c r="CW132" i="13"/>
  <c r="CW134" i="13" s="1"/>
  <c r="CW133" i="13"/>
  <c r="CW143" i="13"/>
  <c r="CW144" i="13"/>
  <c r="CW145" i="13"/>
  <c r="CW148" i="13" s="1"/>
  <c r="CW146" i="13"/>
  <c r="CW147" i="13"/>
  <c r="CW150" i="13"/>
  <c r="CW151" i="13"/>
  <c r="CW152" i="13"/>
  <c r="CW153" i="13"/>
  <c r="CW155" i="13" s="1"/>
  <c r="CW154" i="13"/>
  <c r="CW157" i="13"/>
  <c r="CW158" i="13"/>
  <c r="CW159" i="13"/>
  <c r="CW160" i="13"/>
  <c r="CW161" i="13"/>
  <c r="CW162" i="13"/>
  <c r="CW10" i="14"/>
  <c r="CW11" i="14"/>
  <c r="CW12" i="14"/>
  <c r="CW13" i="14"/>
  <c r="CW15" i="14" s="1"/>
  <c r="CW14" i="14"/>
  <c r="CW17" i="14"/>
  <c r="CW18" i="14"/>
  <c r="CW19" i="14"/>
  <c r="CW20" i="14"/>
  <c r="CW21" i="14"/>
  <c r="CW22" i="14"/>
  <c r="CW24" i="14"/>
  <c r="CW25" i="14"/>
  <c r="CW26" i="14"/>
  <c r="CW27" i="14"/>
  <c r="CW29" i="14" s="1"/>
  <c r="CW28" i="14"/>
  <c r="CW31" i="14"/>
  <c r="CW32" i="14"/>
  <c r="CW33" i="14"/>
  <c r="CW34" i="14"/>
  <c r="CW35" i="14"/>
  <c r="CW36" i="14"/>
  <c r="CW38" i="14"/>
  <c r="CW39" i="14"/>
  <c r="CW40" i="14"/>
  <c r="CW41" i="14"/>
  <c r="CW43" i="14" s="1"/>
  <c r="CW42" i="14"/>
  <c r="CW45" i="14"/>
  <c r="CW46" i="14"/>
  <c r="CW47" i="14"/>
  <c r="CW48" i="14"/>
  <c r="CW49" i="14"/>
  <c r="CW50" i="14"/>
  <c r="CW52" i="14"/>
  <c r="CW53" i="14"/>
  <c r="CW54" i="14"/>
  <c r="CW55" i="14"/>
  <c r="CW57" i="14" s="1"/>
  <c r="CW56" i="14"/>
  <c r="CW59" i="14"/>
  <c r="CW60" i="14"/>
  <c r="CW61" i="14"/>
  <c r="CW62" i="14"/>
  <c r="CW63" i="14"/>
  <c r="CW64" i="14"/>
  <c r="CW66" i="14"/>
  <c r="CW67" i="14"/>
  <c r="CW68" i="14"/>
  <c r="CW69" i="14"/>
  <c r="CW71" i="14" s="1"/>
  <c r="CW70" i="14"/>
  <c r="CW73" i="14"/>
  <c r="CW74" i="14"/>
  <c r="CW75" i="14"/>
  <c r="CW76" i="14"/>
  <c r="CW77" i="14"/>
  <c r="CW78" i="14"/>
  <c r="CW80" i="14"/>
  <c r="CW81" i="14"/>
  <c r="CW82" i="14"/>
  <c r="CW83" i="14"/>
  <c r="CW85" i="14" s="1"/>
  <c r="CW84" i="14"/>
  <c r="CW87" i="14"/>
  <c r="CW88" i="14"/>
  <c r="CW89" i="14"/>
  <c r="CW90" i="14"/>
  <c r="CW91" i="14"/>
  <c r="CW92" i="14"/>
  <c r="CW94" i="14"/>
  <c r="CW95" i="14"/>
  <c r="CW96" i="14"/>
  <c r="CW97" i="14"/>
  <c r="CW99" i="14" s="1"/>
  <c r="CW98" i="14"/>
  <c r="CW101" i="14"/>
  <c r="CW102" i="14"/>
  <c r="CW103" i="14"/>
  <c r="CW104" i="14"/>
  <c r="CW105" i="14"/>
  <c r="CW106" i="14"/>
  <c r="CW108" i="14"/>
  <c r="CW109" i="14"/>
  <c r="CW110" i="14"/>
  <c r="CW111" i="14"/>
  <c r="CW113" i="14" s="1"/>
  <c r="CW112" i="14"/>
  <c r="CW115" i="14"/>
  <c r="CW116" i="14"/>
  <c r="CW117" i="14"/>
  <c r="CW118" i="14"/>
  <c r="CW119" i="14"/>
  <c r="CW120" i="14"/>
  <c r="CW122" i="14"/>
  <c r="CW123" i="14"/>
  <c r="CW124" i="14"/>
  <c r="CW125" i="14"/>
  <c r="CW127" i="14" s="1"/>
  <c r="CW126" i="14"/>
  <c r="CW129" i="14"/>
  <c r="CW130" i="14"/>
  <c r="CW131" i="14"/>
  <c r="CW132" i="14"/>
  <c r="CW133" i="14"/>
  <c r="CW134" i="14"/>
  <c r="CW143" i="14"/>
  <c r="CW144" i="14"/>
  <c r="CW145" i="14"/>
  <c r="CW146" i="14"/>
  <c r="CW148" i="14" s="1"/>
  <c r="CW147" i="14"/>
  <c r="CW150" i="14"/>
  <c r="CW151" i="14"/>
  <c r="CW152" i="14"/>
  <c r="CW153" i="14"/>
  <c r="CW154" i="14"/>
  <c r="CW155" i="14"/>
  <c r="CW157" i="14"/>
  <c r="CW158" i="14"/>
  <c r="CW159" i="14"/>
  <c r="CW160" i="14"/>
  <c r="CW161" i="14"/>
  <c r="CW162" i="14"/>
  <c r="CW10" i="15"/>
  <c r="CW11" i="15"/>
  <c r="CW12" i="15"/>
  <c r="CW13" i="15"/>
  <c r="CW14" i="15"/>
  <c r="CW15" i="15"/>
  <c r="CW17" i="15"/>
  <c r="CW18" i="15"/>
  <c r="CW19" i="15"/>
  <c r="CW20" i="15"/>
  <c r="CW22" i="15" s="1"/>
  <c r="CW21" i="15"/>
  <c r="CW24" i="15"/>
  <c r="CW25" i="15"/>
  <c r="CW26" i="15"/>
  <c r="CW27" i="15"/>
  <c r="CW28" i="15"/>
  <c r="CW29" i="15"/>
  <c r="CW31" i="15"/>
  <c r="CW32" i="15"/>
  <c r="CW36" i="15" s="1"/>
  <c r="CW33" i="15"/>
  <c r="CW34" i="15"/>
  <c r="CW35" i="15"/>
  <c r="CW38" i="15"/>
  <c r="CW39" i="15"/>
  <c r="CW40" i="15"/>
  <c r="CW41" i="15"/>
  <c r="CW42" i="15"/>
  <c r="CW43" i="15"/>
  <c r="CW45" i="15"/>
  <c r="CW46" i="15"/>
  <c r="CW50" i="15" s="1"/>
  <c r="CW47" i="15"/>
  <c r="CW48" i="15"/>
  <c r="CW49" i="15"/>
  <c r="CW52" i="15"/>
  <c r="CW53" i="15"/>
  <c r="CW54" i="15"/>
  <c r="CW55" i="15"/>
  <c r="CW56" i="15"/>
  <c r="CW57" i="15"/>
  <c r="CW59" i="15"/>
  <c r="CW60" i="15"/>
  <c r="CW64" i="15" s="1"/>
  <c r="CW61" i="15"/>
  <c r="CW62" i="15"/>
  <c r="CW63" i="15"/>
  <c r="CW66" i="15"/>
  <c r="CW67" i="15"/>
  <c r="CW68" i="15"/>
  <c r="CW69" i="15"/>
  <c r="CW70" i="15"/>
  <c r="CW71" i="15"/>
  <c r="CW73" i="15"/>
  <c r="CW74" i="15"/>
  <c r="CW78" i="15" s="1"/>
  <c r="CW75" i="15"/>
  <c r="CW76" i="15"/>
  <c r="CW77" i="15"/>
  <c r="CW80" i="15"/>
  <c r="CW81" i="15"/>
  <c r="CW82" i="15"/>
  <c r="CW83" i="15"/>
  <c r="CW84" i="15"/>
  <c r="CW85" i="15"/>
  <c r="CW87" i="15"/>
  <c r="CW88" i="15"/>
  <c r="CW92" i="15" s="1"/>
  <c r="CW89" i="15"/>
  <c r="CW90" i="15"/>
  <c r="CW91" i="15"/>
  <c r="CW94" i="15"/>
  <c r="CW95" i="15"/>
  <c r="CW96" i="15"/>
  <c r="CW97" i="15"/>
  <c r="CW98" i="15"/>
  <c r="CW99" i="15"/>
  <c r="CW101" i="15"/>
  <c r="CW102" i="15"/>
  <c r="CW106" i="15" s="1"/>
  <c r="CW103" i="15"/>
  <c r="CW104" i="15"/>
  <c r="CW105" i="15"/>
  <c r="CW108" i="15"/>
  <c r="CW109" i="15"/>
  <c r="CW110" i="15"/>
  <c r="CW111" i="15"/>
  <c r="CW112" i="15"/>
  <c r="CW113" i="15"/>
  <c r="CW115" i="15"/>
  <c r="CW116" i="15"/>
  <c r="CW120" i="15" s="1"/>
  <c r="CW117" i="15"/>
  <c r="CW118" i="15"/>
  <c r="CW119" i="15"/>
  <c r="CW122" i="15"/>
  <c r="CW123" i="15"/>
  <c r="CW124" i="15"/>
  <c r="CW125" i="15"/>
  <c r="CW126" i="15"/>
  <c r="CW127" i="15"/>
  <c r="CW129" i="15"/>
  <c r="CW130" i="15"/>
  <c r="CW134" i="15" s="1"/>
  <c r="CW131" i="15"/>
  <c r="CW132" i="15"/>
  <c r="CW133" i="15"/>
  <c r="CW143" i="15"/>
  <c r="CW144" i="15"/>
  <c r="CW145" i="15"/>
  <c r="CW146" i="15"/>
  <c r="CW147" i="15"/>
  <c r="CW148" i="15"/>
  <c r="CW150" i="15"/>
  <c r="CW151" i="15"/>
  <c r="CW155" i="15" s="1"/>
  <c r="CW152" i="15"/>
  <c r="CW153" i="15"/>
  <c r="CW154" i="15"/>
  <c r="CW157" i="15"/>
  <c r="CW158" i="15"/>
  <c r="CW159" i="15"/>
  <c r="CW160" i="15"/>
  <c r="CW161" i="15"/>
  <c r="CW162" i="15"/>
  <c r="CW10" i="11"/>
  <c r="CW11" i="11"/>
  <c r="CW15" i="11" s="1"/>
  <c r="CW12" i="11"/>
  <c r="CW13" i="11"/>
  <c r="CW14" i="11"/>
  <c r="CW17" i="11"/>
  <c r="CW18" i="11"/>
  <c r="CW19" i="11"/>
  <c r="CW20" i="11"/>
  <c r="CW21" i="11"/>
  <c r="CW22" i="11"/>
  <c r="CW24" i="11"/>
  <c r="CW25" i="11"/>
  <c r="CW29" i="11" s="1"/>
  <c r="CW26" i="11"/>
  <c r="CW27" i="11"/>
  <c r="CW28" i="11"/>
  <c r="CW31" i="11"/>
  <c r="CW32" i="11"/>
  <c r="CW33" i="11"/>
  <c r="CW34" i="11"/>
  <c r="CW35" i="11"/>
  <c r="CW36" i="11"/>
  <c r="CW38" i="11"/>
  <c r="CW39" i="11"/>
  <c r="CW43" i="11" s="1"/>
  <c r="CW40" i="11"/>
  <c r="CW41" i="11"/>
  <c r="CW42" i="11"/>
  <c r="CW45" i="11"/>
  <c r="CW46" i="11"/>
  <c r="CW47" i="11"/>
  <c r="CW48" i="11"/>
  <c r="CW49" i="11"/>
  <c r="CW50" i="11"/>
  <c r="CW52" i="11"/>
  <c r="CW53" i="11"/>
  <c r="CW57" i="11" s="1"/>
  <c r="CW54" i="11"/>
  <c r="CW55" i="11"/>
  <c r="CW56" i="11"/>
  <c r="CW59" i="11"/>
  <c r="CW60" i="11"/>
  <c r="CW61" i="11"/>
  <c r="CW62" i="11"/>
  <c r="CW63" i="11"/>
  <c r="CW64" i="11"/>
  <c r="CW66" i="11"/>
  <c r="CW67" i="11"/>
  <c r="CW71" i="11" s="1"/>
  <c r="CW68" i="11"/>
  <c r="CW69" i="11"/>
  <c r="CW70" i="11"/>
  <c r="CW73" i="11"/>
  <c r="CW74" i="11"/>
  <c r="CW75" i="11"/>
  <c r="CW76" i="11"/>
  <c r="CW77" i="11"/>
  <c r="CW78" i="11"/>
  <c r="CW80" i="11"/>
  <c r="CW81" i="11"/>
  <c r="CW85" i="11" s="1"/>
  <c r="CW82" i="11"/>
  <c r="CW83" i="11"/>
  <c r="CW84" i="11"/>
  <c r="CW87" i="11"/>
  <c r="CW88" i="11"/>
  <c r="CW89" i="11"/>
  <c r="CW90" i="11"/>
  <c r="CW91" i="11"/>
  <c r="CW92" i="11"/>
  <c r="CW94" i="11"/>
  <c r="CW95" i="11"/>
  <c r="CW99" i="11" s="1"/>
  <c r="CW96" i="11"/>
  <c r="CW97" i="11"/>
  <c r="CW98" i="11"/>
  <c r="CW101" i="11"/>
  <c r="CW102" i="11"/>
  <c r="CW103" i="11"/>
  <c r="CW104" i="11"/>
  <c r="CW105" i="11"/>
  <c r="CW106" i="11"/>
  <c r="CW108" i="11"/>
  <c r="CW109" i="11"/>
  <c r="CW113" i="11" s="1"/>
  <c r="CW110" i="11"/>
  <c r="CW111" i="11"/>
  <c r="CW112" i="11"/>
  <c r="CW115" i="11"/>
  <c r="CW116" i="11"/>
  <c r="CW117" i="11"/>
  <c r="CW118" i="11"/>
  <c r="CW119" i="11"/>
  <c r="CW120" i="11"/>
  <c r="CW122" i="11"/>
  <c r="CW123" i="11"/>
  <c r="CW127" i="11" s="1"/>
  <c r="CW124" i="11"/>
  <c r="CW125" i="11"/>
  <c r="CW126" i="11"/>
  <c r="CW129" i="11"/>
  <c r="CW130" i="11"/>
  <c r="CW131" i="11"/>
  <c r="CW132" i="11"/>
  <c r="CW133" i="11"/>
  <c r="CW134" i="11"/>
  <c r="CW143" i="11"/>
  <c r="CW144" i="11"/>
  <c r="CW148" i="11" s="1"/>
  <c r="CW145" i="11"/>
  <c r="CW146" i="11"/>
  <c r="CW147" i="11"/>
  <c r="CW150" i="11"/>
  <c r="CW151" i="11"/>
  <c r="CW152" i="11"/>
  <c r="CW153" i="11"/>
  <c r="CW154" i="11"/>
  <c r="CW155" i="11"/>
  <c r="CW157" i="11"/>
  <c r="CW158" i="11"/>
  <c r="CW159" i="11"/>
  <c r="CW160" i="11"/>
  <c r="CW161" i="11"/>
  <c r="CW162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CV10" i="13"/>
  <c r="CV15" i="13" s="1"/>
  <c r="CV11" i="13"/>
  <c r="CV12" i="13"/>
  <c r="CV13" i="13"/>
  <c r="CV14" i="13"/>
  <c r="CV17" i="13"/>
  <c r="CV18" i="13"/>
  <c r="CV22" i="13" s="1"/>
  <c r="CV19" i="13"/>
  <c r="CV20" i="13"/>
  <c r="CV21" i="13"/>
  <c r="CV24" i="13"/>
  <c r="CV29" i="13" s="1"/>
  <c r="CV25" i="13"/>
  <c r="CV26" i="13"/>
  <c r="CV27" i="13"/>
  <c r="CV28" i="13"/>
  <c r="CV31" i="13"/>
  <c r="CV32" i="13"/>
  <c r="CV36" i="13" s="1"/>
  <c r="CV33" i="13"/>
  <c r="CV34" i="13"/>
  <c r="CV35" i="13"/>
  <c r="CV38" i="13"/>
  <c r="CV43" i="13" s="1"/>
  <c r="CV39" i="13"/>
  <c r="CV40" i="13"/>
  <c r="CV41" i="13"/>
  <c r="CV42" i="13"/>
  <c r="CV45" i="13"/>
  <c r="CV46" i="13"/>
  <c r="CV50" i="13" s="1"/>
  <c r="CV47" i="13"/>
  <c r="CV48" i="13"/>
  <c r="CV49" i="13"/>
  <c r="CV52" i="13"/>
  <c r="CV57" i="13" s="1"/>
  <c r="CV53" i="13"/>
  <c r="CV54" i="13"/>
  <c r="CV55" i="13"/>
  <c r="CV56" i="13"/>
  <c r="CV59" i="13"/>
  <c r="CV60" i="13"/>
  <c r="CV64" i="13" s="1"/>
  <c r="CV61" i="13"/>
  <c r="CV62" i="13"/>
  <c r="CV63" i="13"/>
  <c r="CV66" i="13"/>
  <c r="CV71" i="13" s="1"/>
  <c r="CV67" i="13"/>
  <c r="CV68" i="13"/>
  <c r="CV69" i="13"/>
  <c r="CV70" i="13"/>
  <c r="CV73" i="13"/>
  <c r="CV74" i="13"/>
  <c r="CV78" i="13" s="1"/>
  <c r="CV75" i="13"/>
  <c r="CV76" i="13"/>
  <c r="CV77" i="13"/>
  <c r="CV87" i="13"/>
  <c r="CV88" i="13"/>
  <c r="CV92" i="13" s="1"/>
  <c r="CV89" i="13"/>
  <c r="CV90" i="13"/>
  <c r="CV91" i="13"/>
  <c r="CV94" i="13"/>
  <c r="CV99" i="13" s="1"/>
  <c r="CV95" i="13"/>
  <c r="CV96" i="13"/>
  <c r="CV97" i="13"/>
  <c r="CV98" i="13"/>
  <c r="CV101" i="13"/>
  <c r="CV102" i="13"/>
  <c r="CV106" i="13" s="1"/>
  <c r="CV103" i="13"/>
  <c r="CV104" i="13"/>
  <c r="CV105" i="13"/>
  <c r="CV108" i="13"/>
  <c r="CV113" i="13" s="1"/>
  <c r="CV109" i="13"/>
  <c r="CV110" i="13"/>
  <c r="CV111" i="13"/>
  <c r="CV112" i="13"/>
  <c r="CV115" i="13"/>
  <c r="CV116" i="13"/>
  <c r="CV120" i="13" s="1"/>
  <c r="CV117" i="13"/>
  <c r="CV118" i="13"/>
  <c r="CV119" i="13"/>
  <c r="CV122" i="13"/>
  <c r="CV127" i="13" s="1"/>
  <c r="CV123" i="13"/>
  <c r="CV124" i="13"/>
  <c r="CV125" i="13"/>
  <c r="CV126" i="13"/>
  <c r="CV129" i="13"/>
  <c r="CV130" i="13"/>
  <c r="CV134" i="13" s="1"/>
  <c r="CV131" i="13"/>
  <c r="CV132" i="13"/>
  <c r="CV133" i="13"/>
  <c r="CV143" i="13"/>
  <c r="CV148" i="13" s="1"/>
  <c r="CV144" i="13"/>
  <c r="CV145" i="13"/>
  <c r="CV146" i="13"/>
  <c r="CV147" i="13"/>
  <c r="CV150" i="13"/>
  <c r="CV151" i="13"/>
  <c r="CV155" i="13" s="1"/>
  <c r="CV152" i="13"/>
  <c r="CV153" i="13"/>
  <c r="CV154" i="13"/>
  <c r="CV10" i="14"/>
  <c r="CV11" i="14"/>
  <c r="CV15" i="14" s="1"/>
  <c r="CV12" i="14"/>
  <c r="CV13" i="14"/>
  <c r="CV14" i="14"/>
  <c r="CV17" i="14"/>
  <c r="CV22" i="14" s="1"/>
  <c r="CV18" i="14"/>
  <c r="CV19" i="14"/>
  <c r="CV20" i="14"/>
  <c r="CV21" i="14"/>
  <c r="CV24" i="14"/>
  <c r="CV25" i="14"/>
  <c r="CV29" i="14" s="1"/>
  <c r="CV26" i="14"/>
  <c r="CV27" i="14"/>
  <c r="CV28" i="14"/>
  <c r="CV31" i="14"/>
  <c r="CV36" i="14" s="1"/>
  <c r="CV32" i="14"/>
  <c r="CV33" i="14"/>
  <c r="CV34" i="14"/>
  <c r="CV35" i="14"/>
  <c r="CV38" i="14"/>
  <c r="CV39" i="14"/>
  <c r="CV43" i="14" s="1"/>
  <c r="CV40" i="14"/>
  <c r="CV41" i="14"/>
  <c r="CV42" i="14"/>
  <c r="CV45" i="14"/>
  <c r="CV50" i="14" s="1"/>
  <c r="CV46" i="14"/>
  <c r="CV47" i="14"/>
  <c r="CV48" i="14"/>
  <c r="CV49" i="14"/>
  <c r="CV52" i="14"/>
  <c r="CV53" i="14"/>
  <c r="CV57" i="14" s="1"/>
  <c r="CV54" i="14"/>
  <c r="CV55" i="14"/>
  <c r="CV56" i="14"/>
  <c r="CV59" i="14"/>
  <c r="CV64" i="14" s="1"/>
  <c r="CV60" i="14"/>
  <c r="CV61" i="14"/>
  <c r="CV62" i="14"/>
  <c r="CV63" i="14"/>
  <c r="CV66" i="14"/>
  <c r="CV67" i="14"/>
  <c r="CV71" i="14" s="1"/>
  <c r="CV68" i="14"/>
  <c r="CV69" i="14"/>
  <c r="CV70" i="14"/>
  <c r="CV73" i="14"/>
  <c r="CV78" i="14" s="1"/>
  <c r="CV74" i="14"/>
  <c r="CV75" i="14"/>
  <c r="CV76" i="14"/>
  <c r="CV77" i="14"/>
  <c r="CV80" i="14"/>
  <c r="CV81" i="14"/>
  <c r="CV85" i="14" s="1"/>
  <c r="CV82" i="14"/>
  <c r="CV83" i="14"/>
  <c r="CV84" i="14"/>
  <c r="CV87" i="14"/>
  <c r="CV92" i="14" s="1"/>
  <c r="CV88" i="14"/>
  <c r="CV89" i="14"/>
  <c r="CV90" i="14"/>
  <c r="CV91" i="14"/>
  <c r="CV94" i="14"/>
  <c r="CV95" i="14"/>
  <c r="CV99" i="14" s="1"/>
  <c r="CV96" i="14"/>
  <c r="CV97" i="14"/>
  <c r="CV98" i="14"/>
  <c r="CV101" i="14"/>
  <c r="CV106" i="14" s="1"/>
  <c r="CV102" i="14"/>
  <c r="CV103" i="14"/>
  <c r="CV104" i="14"/>
  <c r="CV105" i="14"/>
  <c r="CV108" i="14"/>
  <c r="CV109" i="14"/>
  <c r="CV113" i="14" s="1"/>
  <c r="CV110" i="14"/>
  <c r="CV111" i="14"/>
  <c r="CV112" i="14"/>
  <c r="CV115" i="14"/>
  <c r="CV120" i="14" s="1"/>
  <c r="CV116" i="14"/>
  <c r="CV117" i="14"/>
  <c r="CV118" i="14"/>
  <c r="CV119" i="14"/>
  <c r="CV122" i="14"/>
  <c r="CV123" i="14"/>
  <c r="CV127" i="14" s="1"/>
  <c r="CV124" i="14"/>
  <c r="CV125" i="14"/>
  <c r="CV126" i="14"/>
  <c r="CV129" i="14"/>
  <c r="CV134" i="14" s="1"/>
  <c r="CV130" i="14"/>
  <c r="CV131" i="14"/>
  <c r="CV132" i="14"/>
  <c r="CV133" i="14"/>
  <c r="CV143" i="14"/>
  <c r="CV144" i="14"/>
  <c r="CV148" i="14" s="1"/>
  <c r="CV145" i="14"/>
  <c r="CV146" i="14"/>
  <c r="CV147" i="14"/>
  <c r="CV150" i="14"/>
  <c r="CV155" i="14" s="1"/>
  <c r="CV151" i="14"/>
  <c r="CV152" i="14"/>
  <c r="CV153" i="14"/>
  <c r="CV154" i="14"/>
  <c r="CV10" i="15"/>
  <c r="CV15" i="15" s="1"/>
  <c r="CV11" i="15"/>
  <c r="CV12" i="15"/>
  <c r="CV13" i="15"/>
  <c r="CV14" i="15"/>
  <c r="CV17" i="15"/>
  <c r="CV22" i="15" s="1"/>
  <c r="CV18" i="15"/>
  <c r="CV19" i="15"/>
  <c r="CV20" i="15"/>
  <c r="CV21" i="15"/>
  <c r="CV24" i="15"/>
  <c r="CV29" i="15" s="1"/>
  <c r="CV25" i="15"/>
  <c r="CV26" i="15"/>
  <c r="CV27" i="15"/>
  <c r="CV28" i="15"/>
  <c r="CV31" i="15"/>
  <c r="CV36" i="15" s="1"/>
  <c r="CV32" i="15"/>
  <c r="CV33" i="15"/>
  <c r="CV34" i="15"/>
  <c r="CV35" i="15"/>
  <c r="CV38" i="15"/>
  <c r="CV43" i="15" s="1"/>
  <c r="CV39" i="15"/>
  <c r="CV40" i="15"/>
  <c r="CV41" i="15"/>
  <c r="CV42" i="15"/>
  <c r="CV45" i="15"/>
  <c r="CV50" i="15" s="1"/>
  <c r="CV46" i="15"/>
  <c r="CV47" i="15"/>
  <c r="CV48" i="15"/>
  <c r="CV49" i="15"/>
  <c r="CV52" i="15"/>
  <c r="CV57" i="15" s="1"/>
  <c r="CV53" i="15"/>
  <c r="CV54" i="15"/>
  <c r="CV55" i="15"/>
  <c r="CV56" i="15"/>
  <c r="CV59" i="15"/>
  <c r="CV64" i="15" s="1"/>
  <c r="CV60" i="15"/>
  <c r="CV61" i="15"/>
  <c r="CV62" i="15"/>
  <c r="CV63" i="15"/>
  <c r="CV66" i="15"/>
  <c r="CV71" i="15" s="1"/>
  <c r="CV67" i="15"/>
  <c r="CV68" i="15"/>
  <c r="CV69" i="15"/>
  <c r="CV70" i="15"/>
  <c r="CV73" i="15"/>
  <c r="CV78" i="15" s="1"/>
  <c r="CV74" i="15"/>
  <c r="CV75" i="15"/>
  <c r="CV76" i="15"/>
  <c r="CV77" i="15"/>
  <c r="CV80" i="15"/>
  <c r="CV85" i="15" s="1"/>
  <c r="CV81" i="15"/>
  <c r="CV82" i="15"/>
  <c r="CV83" i="15"/>
  <c r="CV84" i="15"/>
  <c r="CV87" i="15"/>
  <c r="CV92" i="15" s="1"/>
  <c r="CV88" i="15"/>
  <c r="CV89" i="15"/>
  <c r="CV90" i="15"/>
  <c r="CV91" i="15"/>
  <c r="CV94" i="15"/>
  <c r="CV99" i="15" s="1"/>
  <c r="CV95" i="15"/>
  <c r="CV96" i="15"/>
  <c r="CV97" i="15"/>
  <c r="CV98" i="15"/>
  <c r="CV101" i="15"/>
  <c r="CV102" i="15"/>
  <c r="CV106" i="15" s="1"/>
  <c r="CV103" i="15"/>
  <c r="CV104" i="15"/>
  <c r="CV105" i="15"/>
  <c r="CV108" i="15"/>
  <c r="CV113" i="15" s="1"/>
  <c r="CV109" i="15"/>
  <c r="CV110" i="15"/>
  <c r="CV111" i="15"/>
  <c r="CV112" i="15"/>
  <c r="CV115" i="15"/>
  <c r="CV116" i="15"/>
  <c r="CV120" i="15" s="1"/>
  <c r="CV117" i="15"/>
  <c r="CV118" i="15"/>
  <c r="CV119" i="15"/>
  <c r="CV122" i="15"/>
  <c r="CV127" i="15" s="1"/>
  <c r="CV123" i="15"/>
  <c r="CV124" i="15"/>
  <c r="CV125" i="15"/>
  <c r="CV126" i="15"/>
  <c r="CV129" i="15"/>
  <c r="CV130" i="15"/>
  <c r="CV134" i="15" s="1"/>
  <c r="CV131" i="15"/>
  <c r="CV132" i="15"/>
  <c r="CV133" i="15"/>
  <c r="CV143" i="15"/>
  <c r="CV148" i="15" s="1"/>
  <c r="CV144" i="15"/>
  <c r="CV145" i="15"/>
  <c r="CV146" i="15"/>
  <c r="CV147" i="15"/>
  <c r="CV150" i="15"/>
  <c r="CV151" i="15"/>
  <c r="CV155" i="15" s="1"/>
  <c r="CV152" i="15"/>
  <c r="CV153" i="15"/>
  <c r="CV154" i="15"/>
  <c r="CV10" i="11"/>
  <c r="CV11" i="11"/>
  <c r="CV15" i="11" s="1"/>
  <c r="CV12" i="11"/>
  <c r="CV13" i="11"/>
  <c r="CV14" i="11"/>
  <c r="CV17" i="11"/>
  <c r="CV22" i="11" s="1"/>
  <c r="CV18" i="11"/>
  <c r="CV19" i="11"/>
  <c r="CV20" i="11"/>
  <c r="CV21" i="11"/>
  <c r="CV24" i="11"/>
  <c r="CV25" i="11"/>
  <c r="CV29" i="11" s="1"/>
  <c r="CV26" i="11"/>
  <c r="CV27" i="11"/>
  <c r="CV28" i="11"/>
  <c r="CV31" i="11"/>
  <c r="CV36" i="11" s="1"/>
  <c r="CV32" i="11"/>
  <c r="CV33" i="11"/>
  <c r="CV34" i="11"/>
  <c r="CV35" i="11"/>
  <c r="CV38" i="11"/>
  <c r="CV39" i="11"/>
  <c r="CV43" i="11" s="1"/>
  <c r="CV40" i="11"/>
  <c r="CV41" i="11"/>
  <c r="CV42" i="11"/>
  <c r="CV45" i="11"/>
  <c r="CV50" i="11" s="1"/>
  <c r="CV46" i="11"/>
  <c r="CV47" i="11"/>
  <c r="CV48" i="11"/>
  <c r="CV49" i="11"/>
  <c r="CV52" i="11"/>
  <c r="CV53" i="11"/>
  <c r="CV57" i="11" s="1"/>
  <c r="CV54" i="11"/>
  <c r="CV55" i="11"/>
  <c r="CV56" i="11"/>
  <c r="CV59" i="11"/>
  <c r="CV64" i="11" s="1"/>
  <c r="CV60" i="11"/>
  <c r="CV61" i="11"/>
  <c r="CV62" i="11"/>
  <c r="CV63" i="11"/>
  <c r="CV66" i="11"/>
  <c r="CV67" i="11"/>
  <c r="CV71" i="11" s="1"/>
  <c r="CV68" i="11"/>
  <c r="CV69" i="11"/>
  <c r="CV70" i="11"/>
  <c r="CV73" i="11"/>
  <c r="CV78" i="11" s="1"/>
  <c r="CV74" i="11"/>
  <c r="CV75" i="11"/>
  <c r="CV76" i="11"/>
  <c r="CV77" i="11"/>
  <c r="CV87" i="11"/>
  <c r="CV92" i="11" s="1"/>
  <c r="CV88" i="11"/>
  <c r="CV89" i="11"/>
  <c r="CV90" i="11"/>
  <c r="CV91" i="11"/>
  <c r="CV94" i="11"/>
  <c r="CV95" i="11"/>
  <c r="CV99" i="11" s="1"/>
  <c r="CV96" i="11"/>
  <c r="CV97" i="11"/>
  <c r="CV98" i="11"/>
  <c r="CV101" i="11"/>
  <c r="CV106" i="11" s="1"/>
  <c r="CV102" i="11"/>
  <c r="CV103" i="11"/>
  <c r="CV104" i="11"/>
  <c r="CV105" i="11"/>
  <c r="CV108" i="11"/>
  <c r="CV113" i="11" s="1"/>
  <c r="CV109" i="11"/>
  <c r="CV110" i="11"/>
  <c r="CV111" i="11"/>
  <c r="CV112" i="11"/>
  <c r="CV115" i="11"/>
  <c r="CV120" i="11" s="1"/>
  <c r="CV116" i="11"/>
  <c r="CV117" i="11"/>
  <c r="CV118" i="11"/>
  <c r="CV119" i="11"/>
  <c r="CV122" i="11"/>
  <c r="CV127" i="11" s="1"/>
  <c r="CV123" i="11"/>
  <c r="CV124" i="11"/>
  <c r="CV125" i="11"/>
  <c r="CV126" i="11"/>
  <c r="CV129" i="11"/>
  <c r="CV134" i="11" s="1"/>
  <c r="CV130" i="11"/>
  <c r="CV131" i="11"/>
  <c r="CV132" i="11"/>
  <c r="CV133" i="11"/>
  <c r="CV143" i="11"/>
  <c r="CV144" i="11"/>
  <c r="CV148" i="11" s="1"/>
  <c r="CV145" i="11"/>
  <c r="CV146" i="11"/>
  <c r="CV147" i="11"/>
  <c r="CV150" i="11"/>
  <c r="CV155" i="11" s="1"/>
  <c r="CV151" i="11"/>
  <c r="CV152" i="11"/>
  <c r="CV153" i="11"/>
  <c r="CV154" i="11"/>
  <c r="BD85" i="13" l="1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F191" i="21"/>
  <c r="G191" i="21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6" i="13"/>
  <c r="CU38" i="13"/>
  <c r="CU39" i="13"/>
  <c r="CU40" i="13"/>
  <c r="CU41" i="13"/>
  <c r="CU42" i="13"/>
  <c r="CU45" i="13"/>
  <c r="CU46" i="13"/>
  <c r="CU47" i="13"/>
  <c r="CU48" i="13"/>
  <c r="CU49" i="13"/>
  <c r="CU50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8" i="13" s="1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15" i="13"/>
  <c r="CU116" i="13"/>
  <c r="CU117" i="13"/>
  <c r="CU118" i="13"/>
  <c r="CU119" i="13"/>
  <c r="CU122" i="13"/>
  <c r="CU123" i="13"/>
  <c r="CU124" i="13"/>
  <c r="CU125" i="13"/>
  <c r="CU126" i="13"/>
  <c r="CU129" i="13"/>
  <c r="CU134" i="13" s="1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1" i="14"/>
  <c r="CU73" i="14"/>
  <c r="CU74" i="14"/>
  <c r="CU75" i="14"/>
  <c r="CU76" i="14"/>
  <c r="CU77" i="14"/>
  <c r="CU80" i="14"/>
  <c r="CU81" i="14"/>
  <c r="CU82" i="14"/>
  <c r="CU83" i="14"/>
  <c r="CU84" i="14"/>
  <c r="CU85" i="14"/>
  <c r="CU87" i="14"/>
  <c r="CU92" i="14" s="1"/>
  <c r="CU88" i="14"/>
  <c r="CU89" i="14"/>
  <c r="CU90" i="14"/>
  <c r="CU91" i="14"/>
  <c r="CU94" i="14"/>
  <c r="CU95" i="14"/>
  <c r="CU96" i="14"/>
  <c r="CU97" i="14"/>
  <c r="CU98" i="14"/>
  <c r="CU101" i="14"/>
  <c r="CU102" i="14"/>
  <c r="CU103" i="14"/>
  <c r="CU104" i="14"/>
  <c r="CU105" i="14"/>
  <c r="CU108" i="14"/>
  <c r="CU109" i="14"/>
  <c r="CU110" i="14"/>
  <c r="CU111" i="14"/>
  <c r="CU112" i="14"/>
  <c r="CU115" i="14"/>
  <c r="CU116" i="14"/>
  <c r="CU117" i="14"/>
  <c r="CU118" i="14"/>
  <c r="CU119" i="14"/>
  <c r="CU122" i="14"/>
  <c r="CU127" i="14" s="1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6" i="15" s="1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92" i="15"/>
  <c r="CU94" i="15"/>
  <c r="CU95" i="15"/>
  <c r="CU96" i="15"/>
  <c r="CU97" i="15"/>
  <c r="CU98" i="15"/>
  <c r="CU101" i="15"/>
  <c r="CU102" i="15"/>
  <c r="CU103" i="15"/>
  <c r="CU104" i="15"/>
  <c r="CU106" i="15" s="1"/>
  <c r="CU105" i="15"/>
  <c r="CU108" i="15"/>
  <c r="CU109" i="15"/>
  <c r="CU110" i="15"/>
  <c r="CU111" i="15"/>
  <c r="CU112" i="15"/>
  <c r="CU115" i="15"/>
  <c r="CU116" i="15"/>
  <c r="CU117" i="15"/>
  <c r="CU118" i="15"/>
  <c r="CU119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4" i="11" s="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15" i="11"/>
  <c r="CU116" i="11"/>
  <c r="CU117" i="11"/>
  <c r="CU118" i="11"/>
  <c r="CU119" i="11"/>
  <c r="CU122" i="11"/>
  <c r="CU123" i="11"/>
  <c r="CU124" i="11"/>
  <c r="CU125" i="11"/>
  <c r="CU126" i="11"/>
  <c r="CU127" i="11"/>
  <c r="CU129" i="11"/>
  <c r="CU130" i="11"/>
  <c r="CU131" i="11"/>
  <c r="CU132" i="11"/>
  <c r="CU133" i="11"/>
  <c r="CU143" i="11"/>
  <c r="CU144" i="11"/>
  <c r="CU145" i="11"/>
  <c r="CU146" i="11"/>
  <c r="CU147" i="11"/>
  <c r="CU148" i="11"/>
  <c r="CU150" i="11"/>
  <c r="CU151" i="11"/>
  <c r="CU152" i="11"/>
  <c r="CU153" i="11"/>
  <c r="CU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2" i="18"/>
  <c r="G2" i="18"/>
  <c r="F3" i="18"/>
  <c r="G3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F14" i="18"/>
  <c r="G124" i="18"/>
  <c r="F15" i="18"/>
  <c r="G125" i="18"/>
  <c r="F16" i="18"/>
  <c r="G126" i="18"/>
  <c r="F17" i="18"/>
  <c r="G127" i="18"/>
  <c r="F18" i="18"/>
  <c r="G128" i="18"/>
  <c r="F19" i="18"/>
  <c r="G129" i="18"/>
  <c r="F20" i="18"/>
  <c r="G130" i="18"/>
  <c r="F21" i="18"/>
  <c r="G131" i="18"/>
  <c r="F22" i="18"/>
  <c r="G132" i="18"/>
  <c r="F23" i="18"/>
  <c r="G133" i="18"/>
  <c r="F24" i="18"/>
  <c r="G134" i="18"/>
  <c r="F25" i="18"/>
  <c r="G135" i="18"/>
  <c r="F26" i="18"/>
  <c r="G136" i="18"/>
  <c r="F27" i="18"/>
  <c r="G137" i="18"/>
  <c r="F28" i="18"/>
  <c r="G138" i="18"/>
  <c r="F29" i="18"/>
  <c r="G139" i="18"/>
  <c r="F30" i="18"/>
  <c r="G140" i="18"/>
  <c r="F31" i="18"/>
  <c r="G141" i="18"/>
  <c r="F32" i="18"/>
  <c r="G142" i="18"/>
  <c r="F33" i="18"/>
  <c r="G143" i="18"/>
  <c r="F34" i="18"/>
  <c r="G144" i="18"/>
  <c r="F35" i="18"/>
  <c r="G145" i="18"/>
  <c r="F36" i="18"/>
  <c r="G146" i="18"/>
  <c r="F37" i="18"/>
  <c r="G147" i="18"/>
  <c r="F38" i="18"/>
  <c r="G148" i="18"/>
  <c r="F39" i="18"/>
  <c r="G149" i="18"/>
  <c r="F40" i="18"/>
  <c r="G150" i="18"/>
  <c r="F41" i="18"/>
  <c r="G151" i="18"/>
  <c r="F42" i="18"/>
  <c r="G152" i="18"/>
  <c r="F43" i="18"/>
  <c r="G153" i="18"/>
  <c r="F44" i="18"/>
  <c r="G154" i="18"/>
  <c r="F45" i="18"/>
  <c r="G155" i="18"/>
  <c r="F46" i="18"/>
  <c r="G156" i="18"/>
  <c r="F47" i="18"/>
  <c r="G157" i="18"/>
  <c r="F48" i="18"/>
  <c r="G158" i="18"/>
  <c r="F49" i="18"/>
  <c r="G159" i="18"/>
  <c r="F50" i="18"/>
  <c r="G160" i="18"/>
  <c r="F51" i="18"/>
  <c r="G161" i="18"/>
  <c r="F52" i="18"/>
  <c r="G162" i="18"/>
  <c r="F53" i="18"/>
  <c r="G163" i="18"/>
  <c r="F54" i="18"/>
  <c r="G164" i="18"/>
  <c r="F55" i="18"/>
  <c r="G165" i="18"/>
  <c r="F56" i="18"/>
  <c r="G166" i="18"/>
  <c r="F57" i="18"/>
  <c r="G167" i="18"/>
  <c r="F58" i="18"/>
  <c r="G168" i="18"/>
  <c r="F59" i="18"/>
  <c r="G169" i="18"/>
  <c r="F60" i="18"/>
  <c r="G170" i="18"/>
  <c r="F61" i="18"/>
  <c r="G171" i="18"/>
  <c r="F62" i="18"/>
  <c r="G172" i="18"/>
  <c r="F63" i="18"/>
  <c r="G173" i="18"/>
  <c r="F64" i="18"/>
  <c r="G174" i="18"/>
  <c r="F65" i="18"/>
  <c r="G175" i="18"/>
  <c r="F66" i="18"/>
  <c r="G176" i="18"/>
  <c r="F67" i="18"/>
  <c r="G177" i="18"/>
  <c r="F68" i="18"/>
  <c r="G178" i="18"/>
  <c r="F69" i="18"/>
  <c r="G179" i="18"/>
  <c r="F70" i="18"/>
  <c r="G180" i="18"/>
  <c r="F71" i="18"/>
  <c r="G181" i="18"/>
  <c r="F72" i="18"/>
  <c r="G182" i="18"/>
  <c r="F73" i="18"/>
  <c r="G183" i="18"/>
  <c r="F74" i="18"/>
  <c r="F75" i="18"/>
  <c r="F76" i="18"/>
  <c r="F77" i="18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3" i="13" s="1"/>
  <c r="CT42" i="13"/>
  <c r="CT45" i="13"/>
  <c r="CT46" i="13"/>
  <c r="CT47" i="13"/>
  <c r="CT48" i="13"/>
  <c r="CT49" i="13"/>
  <c r="CT52" i="13"/>
  <c r="CT57" i="13" s="1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15" i="13"/>
  <c r="CT116" i="13"/>
  <c r="CT117" i="13"/>
  <c r="CT118" i="13"/>
  <c r="CT119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43" i="14" s="1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94" i="14"/>
  <c r="CT95" i="14"/>
  <c r="CT96" i="14"/>
  <c r="CT97" i="14"/>
  <c r="CT98" i="14"/>
  <c r="CT101" i="14"/>
  <c r="CT102" i="14"/>
  <c r="CT103" i="14"/>
  <c r="CT104" i="14"/>
  <c r="CT105" i="14"/>
  <c r="CT108" i="14"/>
  <c r="CT109" i="14"/>
  <c r="CT110" i="14"/>
  <c r="CT111" i="14"/>
  <c r="CT112" i="14"/>
  <c r="CT115" i="14"/>
  <c r="CT116" i="14"/>
  <c r="CT117" i="14"/>
  <c r="CT118" i="14"/>
  <c r="CT119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94" i="15"/>
  <c r="CT95" i="15"/>
  <c r="CT99" i="15" s="1"/>
  <c r="CT96" i="15"/>
  <c r="CT97" i="15"/>
  <c r="CT98" i="15"/>
  <c r="CT101" i="15"/>
  <c r="CT102" i="15"/>
  <c r="CT103" i="15"/>
  <c r="CT104" i="15"/>
  <c r="CT105" i="15"/>
  <c r="CT108" i="15"/>
  <c r="CT109" i="15"/>
  <c r="CT110" i="15"/>
  <c r="CT111" i="15"/>
  <c r="CT112" i="15"/>
  <c r="CT115" i="15"/>
  <c r="CT116" i="15"/>
  <c r="CT117" i="15"/>
  <c r="CT118" i="15"/>
  <c r="CT119" i="15"/>
  <c r="CT122" i="15"/>
  <c r="CT123" i="15"/>
  <c r="CT124" i="15"/>
  <c r="CT125" i="15"/>
  <c r="CT126" i="15"/>
  <c r="CT129" i="15"/>
  <c r="CT134" i="15" s="1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5" i="11" s="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15" i="11"/>
  <c r="CT116" i="11"/>
  <c r="CT117" i="11"/>
  <c r="CT118" i="11"/>
  <c r="CT119" i="11"/>
  <c r="CT122" i="11"/>
  <c r="CT123" i="11"/>
  <c r="CT124" i="11"/>
  <c r="CT125" i="11"/>
  <c r="CT127" i="11" s="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48" i="11"/>
  <c r="CT150" i="11"/>
  <c r="CT151" i="11"/>
  <c r="CT152" i="11"/>
  <c r="CT153" i="11"/>
  <c r="CT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15" i="13"/>
  <c r="CS116" i="13"/>
  <c r="CS117" i="13"/>
  <c r="CS118" i="13"/>
  <c r="CS119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94" i="14"/>
  <c r="CS95" i="14"/>
  <c r="CS96" i="14"/>
  <c r="CS97" i="14"/>
  <c r="CS98" i="14"/>
  <c r="CS101" i="14"/>
  <c r="CS102" i="14"/>
  <c r="CS103" i="14"/>
  <c r="CS104" i="14"/>
  <c r="CS105" i="14"/>
  <c r="CS108" i="14"/>
  <c r="CS109" i="14"/>
  <c r="CS110" i="14"/>
  <c r="CS111" i="14"/>
  <c r="CS112" i="14"/>
  <c r="CS115" i="14"/>
  <c r="CS116" i="14"/>
  <c r="CS117" i="14"/>
  <c r="CS118" i="14"/>
  <c r="CS119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94" i="15"/>
  <c r="CS95" i="15"/>
  <c r="CS96" i="15"/>
  <c r="CS97" i="15"/>
  <c r="CS98" i="15"/>
  <c r="CS101" i="15"/>
  <c r="CS102" i="15"/>
  <c r="CS103" i="15"/>
  <c r="CS104" i="15"/>
  <c r="CS105" i="15"/>
  <c r="CS108" i="15"/>
  <c r="CS109" i="15"/>
  <c r="CS110" i="15"/>
  <c r="CS111" i="15"/>
  <c r="CS112" i="15"/>
  <c r="CS115" i="15"/>
  <c r="CS116" i="15"/>
  <c r="CS117" i="15"/>
  <c r="CS118" i="15"/>
  <c r="CS119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15" i="11"/>
  <c r="CS116" i="11"/>
  <c r="CS117" i="11"/>
  <c r="CS118" i="11"/>
  <c r="CS119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Y157" i="13"/>
  <c r="AY158" i="13"/>
  <c r="AY159" i="13"/>
  <c r="AY160" i="13"/>
  <c r="AY161" i="13"/>
  <c r="AY162" i="13"/>
  <c r="AY80" i="13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AX160" i="14"/>
  <c r="AX161" i="14"/>
  <c r="AX162" i="14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15" i="13"/>
  <c r="CR116" i="13"/>
  <c r="CR117" i="13"/>
  <c r="CR118" i="13"/>
  <c r="CR119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94" i="14"/>
  <c r="CR95" i="14"/>
  <c r="CR96" i="14"/>
  <c r="CR97" i="14"/>
  <c r="CR98" i="14"/>
  <c r="CR101" i="14"/>
  <c r="CR102" i="14"/>
  <c r="CR103" i="14"/>
  <c r="CR104" i="14"/>
  <c r="CR105" i="14"/>
  <c r="CR108" i="14"/>
  <c r="CR109" i="14"/>
  <c r="CR110" i="14"/>
  <c r="CR111" i="14"/>
  <c r="CR112" i="14"/>
  <c r="CR115" i="14"/>
  <c r="CR116" i="14"/>
  <c r="CR117" i="14"/>
  <c r="CR118" i="14"/>
  <c r="CR119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94" i="15"/>
  <c r="CR95" i="15"/>
  <c r="CR96" i="15"/>
  <c r="CR97" i="15"/>
  <c r="CR98" i="15"/>
  <c r="CR101" i="15"/>
  <c r="CR102" i="15"/>
  <c r="CR103" i="15"/>
  <c r="CR104" i="15"/>
  <c r="CR105" i="15"/>
  <c r="CR108" i="15"/>
  <c r="CR109" i="15"/>
  <c r="CR110" i="15"/>
  <c r="CR111" i="15"/>
  <c r="CR112" i="15"/>
  <c r="CR115" i="15"/>
  <c r="CR116" i="15"/>
  <c r="CR117" i="15"/>
  <c r="CR118" i="15"/>
  <c r="CR119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15" i="11"/>
  <c r="CR116" i="11"/>
  <c r="CR117" i="11"/>
  <c r="CR118" i="11"/>
  <c r="CR119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X78" i="13"/>
  <c r="AX80" i="13"/>
  <c r="AX81" i="13"/>
  <c r="AX82" i="13"/>
  <c r="AX83" i="13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CZ138" i="14"/>
  <c r="CZ12" i="14"/>
  <c r="CZ139" i="14"/>
  <c r="CZ140" i="14"/>
  <c r="CZ13" i="14"/>
  <c r="CZ136" i="14"/>
  <c r="CZ10" i="14"/>
  <c r="CZ11" i="14"/>
  <c r="CZ14" i="14"/>
  <c r="CZ137" i="14"/>
  <c r="CT64" i="14" l="1"/>
  <c r="CT15" i="13"/>
  <c r="CU155" i="11"/>
  <c r="CU43" i="11"/>
  <c r="CU29" i="11"/>
  <c r="CU134" i="15"/>
  <c r="CT29" i="13"/>
  <c r="CU85" i="15"/>
  <c r="CU148" i="14"/>
  <c r="CU43" i="14"/>
  <c r="CT113" i="11"/>
  <c r="BA85" i="11"/>
  <c r="CU99" i="11"/>
  <c r="CU155" i="15"/>
  <c r="CU64" i="15"/>
  <c r="CU50" i="15"/>
  <c r="CU57" i="14"/>
  <c r="CU155" i="13"/>
  <c r="CU57" i="13"/>
  <c r="CU113" i="11"/>
  <c r="CU57" i="11"/>
  <c r="CU113" i="15"/>
  <c r="CT155" i="14"/>
  <c r="CU71" i="11"/>
  <c r="CU78" i="15"/>
  <c r="CU22" i="13"/>
  <c r="CU92" i="13"/>
  <c r="CU22" i="11"/>
  <c r="CT127" i="14"/>
  <c r="BA85" i="13"/>
  <c r="CU92" i="11"/>
  <c r="CU43" i="15"/>
  <c r="CU99" i="14"/>
  <c r="CU148" i="13"/>
  <c r="CU113" i="14"/>
  <c r="CU106" i="13"/>
  <c r="CU15" i="11"/>
  <c r="CU15" i="14"/>
  <c r="CU120" i="13"/>
  <c r="CU64" i="13"/>
  <c r="CT50" i="15"/>
  <c r="CT71" i="13"/>
  <c r="CU120" i="15"/>
  <c r="CU22" i="15"/>
  <c r="CU29" i="14"/>
  <c r="CT43" i="11"/>
  <c r="CT155" i="15"/>
  <c r="CT64" i="15"/>
  <c r="CU148" i="15"/>
  <c r="CU120" i="14"/>
  <c r="CU127" i="15"/>
  <c r="CS57" i="11"/>
  <c r="CS85" i="14"/>
  <c r="CT57" i="11"/>
  <c r="CT148" i="13"/>
  <c r="CU134" i="14"/>
  <c r="CU99" i="13"/>
  <c r="BB85" i="11"/>
  <c r="CU106" i="14"/>
  <c r="CU71" i="13"/>
  <c r="CT71" i="11"/>
  <c r="CU36" i="11"/>
  <c r="CU155" i="14"/>
  <c r="CU113" i="13"/>
  <c r="CT127" i="13"/>
  <c r="CT78" i="13"/>
  <c r="CU50" i="11"/>
  <c r="CU15" i="15"/>
  <c r="CU127" i="13"/>
  <c r="CU29" i="15"/>
  <c r="CT92" i="11"/>
  <c r="CU78" i="11"/>
  <c r="CU22" i="14"/>
  <c r="CU57" i="15"/>
  <c r="CU36" i="14"/>
  <c r="CT106" i="11"/>
  <c r="CT106" i="14"/>
  <c r="CT22" i="14"/>
  <c r="CT99" i="13"/>
  <c r="CU106" i="11"/>
  <c r="CU71" i="15"/>
  <c r="CU50" i="14"/>
  <c r="CU15" i="13"/>
  <c r="CT64" i="11"/>
  <c r="CU120" i="11"/>
  <c r="CU64" i="14"/>
  <c r="CU29" i="13"/>
  <c r="BB85" i="13"/>
  <c r="CT99" i="11"/>
  <c r="CT29" i="11"/>
  <c r="CT120" i="14"/>
  <c r="CT36" i="14"/>
  <c r="CT113" i="13"/>
  <c r="CU134" i="11"/>
  <c r="CU99" i="15"/>
  <c r="CU78" i="14"/>
  <c r="CU43" i="13"/>
  <c r="CZ15" i="14"/>
  <c r="CZ141" i="14"/>
  <c r="CT134" i="11"/>
  <c r="CT148" i="14"/>
  <c r="CT57" i="14"/>
  <c r="CT106" i="13"/>
  <c r="CR50" i="13"/>
  <c r="CT155" i="11"/>
  <c r="CT148" i="15"/>
  <c r="CT92" i="15"/>
  <c r="CT57" i="15"/>
  <c r="CT120" i="13"/>
  <c r="CR99" i="14"/>
  <c r="CS113" i="14"/>
  <c r="CS29" i="14"/>
  <c r="AZ85" i="13"/>
  <c r="CT134" i="14"/>
  <c r="CT71" i="14"/>
  <c r="CT50" i="14"/>
  <c r="CR113" i="14"/>
  <c r="CS148" i="11"/>
  <c r="CS43" i="13"/>
  <c r="CT106" i="15"/>
  <c r="CT71" i="15"/>
  <c r="CT22" i="15"/>
  <c r="CR71" i="11"/>
  <c r="CR106" i="15"/>
  <c r="CS71" i="15"/>
  <c r="CS99" i="13"/>
  <c r="CT22" i="11"/>
  <c r="CT85" i="14"/>
  <c r="CT134" i="13"/>
  <c r="CT36" i="11"/>
  <c r="CT120" i="15"/>
  <c r="CT85" i="15"/>
  <c r="CT36" i="15"/>
  <c r="CT155" i="13"/>
  <c r="CR85" i="14"/>
  <c r="CR148" i="11"/>
  <c r="CT50" i="11"/>
  <c r="CT99" i="14"/>
  <c r="CT78" i="14"/>
  <c r="CT15" i="14"/>
  <c r="CT15" i="15"/>
  <c r="CT36" i="13"/>
  <c r="CS99" i="15"/>
  <c r="CS15" i="15"/>
  <c r="CS127" i="13"/>
  <c r="AZ85" i="11"/>
  <c r="CT78" i="11"/>
  <c r="CT113" i="14"/>
  <c r="CT92" i="14"/>
  <c r="CT29" i="14"/>
  <c r="CT50" i="13"/>
  <c r="CT22" i="13"/>
  <c r="CR71" i="13"/>
  <c r="CT113" i="15"/>
  <c r="CT29" i="15"/>
  <c r="CT64" i="13"/>
  <c r="CS15" i="13"/>
  <c r="CT120" i="11"/>
  <c r="CT127" i="15"/>
  <c r="CT78" i="15"/>
  <c r="CT43" i="15"/>
  <c r="CT92" i="13"/>
  <c r="CR64" i="11"/>
  <c r="CR99" i="11"/>
  <c r="CR36" i="15"/>
  <c r="CS113" i="11"/>
  <c r="CS29" i="11"/>
  <c r="CS127" i="15"/>
  <c r="CS43" i="15"/>
  <c r="CS148" i="14"/>
  <c r="CS57" i="14"/>
  <c r="CS71" i="13"/>
  <c r="CR43" i="11"/>
  <c r="CR134" i="15"/>
  <c r="CR50" i="15"/>
  <c r="CS78" i="11"/>
  <c r="CS92" i="15"/>
  <c r="CS106" i="14"/>
  <c r="CS22" i="14"/>
  <c r="CS120" i="13"/>
  <c r="CS36" i="13"/>
  <c r="CR64" i="15"/>
  <c r="CR71" i="14"/>
  <c r="CR36" i="13"/>
  <c r="CR22" i="13"/>
  <c r="CS127" i="11"/>
  <c r="CS43" i="11"/>
  <c r="CS148" i="15"/>
  <c r="CS57" i="15"/>
  <c r="CS71" i="14"/>
  <c r="CR15" i="15"/>
  <c r="CR155" i="13"/>
  <c r="CS92" i="11"/>
  <c r="CS106" i="15"/>
  <c r="CS22" i="15"/>
  <c r="CS120" i="14"/>
  <c r="CS36" i="14"/>
  <c r="CS134" i="13"/>
  <c r="CS50" i="13"/>
  <c r="CR127" i="11"/>
  <c r="CS106" i="11"/>
  <c r="CS22" i="11"/>
  <c r="CS120" i="15"/>
  <c r="CS36" i="15"/>
  <c r="CS134" i="14"/>
  <c r="CS50" i="14"/>
  <c r="CS155" i="13"/>
  <c r="CS64" i="13"/>
  <c r="CS71" i="11"/>
  <c r="CS85" i="15"/>
  <c r="CS99" i="14"/>
  <c r="CS15" i="14"/>
  <c r="CS113" i="13"/>
  <c r="CS29" i="13"/>
  <c r="CR106" i="13"/>
  <c r="CS120" i="11"/>
  <c r="CS36" i="11"/>
  <c r="CS134" i="15"/>
  <c r="CS50" i="15"/>
  <c r="CS155" i="14"/>
  <c r="CS64" i="14"/>
  <c r="CS78" i="13"/>
  <c r="CR22" i="15"/>
  <c r="CS134" i="11"/>
  <c r="CS50" i="11"/>
  <c r="CS155" i="15"/>
  <c r="CS64" i="15"/>
  <c r="CS78" i="14"/>
  <c r="CR15" i="11"/>
  <c r="CR148" i="14"/>
  <c r="CR127" i="14"/>
  <c r="CR64" i="13"/>
  <c r="CS99" i="11"/>
  <c r="CS15" i="11"/>
  <c r="CS113" i="15"/>
  <c r="CS29" i="15"/>
  <c r="CS127" i="14"/>
  <c r="CS43" i="14"/>
  <c r="CS148" i="13"/>
  <c r="CS57" i="13"/>
  <c r="CR120" i="15"/>
  <c r="CR120" i="13"/>
  <c r="CS155" i="11"/>
  <c r="CS64" i="11"/>
  <c r="CS78" i="15"/>
  <c r="CS92" i="14"/>
  <c r="CS106" i="13"/>
  <c r="CS22" i="13"/>
  <c r="CS92" i="13"/>
  <c r="CR155" i="15"/>
  <c r="CR78" i="15"/>
  <c r="CR78" i="14"/>
  <c r="CR113" i="11"/>
  <c r="CR92" i="15"/>
  <c r="CR29" i="14"/>
  <c r="CR106" i="14"/>
  <c r="CR43" i="14"/>
  <c r="CR134" i="13"/>
  <c r="CR78" i="13"/>
  <c r="CR57" i="14"/>
  <c r="CR92" i="11"/>
  <c r="CR22" i="14"/>
  <c r="CR57" i="15"/>
  <c r="CR29" i="11"/>
  <c r="CR92" i="13"/>
  <c r="CR57" i="11"/>
  <c r="CR15" i="14"/>
  <c r="AX85" i="13"/>
  <c r="CR78" i="11"/>
  <c r="CR43" i="15"/>
  <c r="CR92" i="14"/>
  <c r="CR57" i="13"/>
  <c r="CR71" i="15"/>
  <c r="CR120" i="14"/>
  <c r="CR120" i="11"/>
  <c r="CR85" i="15"/>
  <c r="CR134" i="14"/>
  <c r="CR99" i="13"/>
  <c r="CR134" i="11"/>
  <c r="CR99" i="15"/>
  <c r="CR155" i="14"/>
  <c r="CR113" i="13"/>
  <c r="AY85" i="11"/>
  <c r="CR155" i="11"/>
  <c r="CR113" i="15"/>
  <c r="CR127" i="13"/>
  <c r="AY85" i="13"/>
  <c r="CR148" i="13"/>
  <c r="CR148" i="15"/>
  <c r="CR106" i="11"/>
  <c r="CR22" i="11"/>
  <c r="CR36" i="14"/>
  <c r="CR36" i="11"/>
  <c r="CR50" i="14"/>
  <c r="CR127" i="15"/>
  <c r="CR50" i="11"/>
  <c r="CR64" i="14"/>
  <c r="CR29" i="13"/>
  <c r="CR15" i="13"/>
  <c r="CR29" i="15"/>
  <c r="CR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5" i="15"/>
  <c r="CQ46" i="15"/>
  <c r="CQ47" i="15"/>
  <c r="CQ48" i="15"/>
  <c r="CQ49" i="15"/>
  <c r="CQ52" i="15"/>
  <c r="CQ53" i="15"/>
  <c r="CQ54" i="15"/>
  <c r="CQ55" i="15"/>
  <c r="CQ56" i="15"/>
  <c r="CQ59" i="15"/>
  <c r="CQ60" i="15"/>
  <c r="CQ61" i="15"/>
  <c r="CQ62" i="15"/>
  <c r="CQ63" i="15"/>
  <c r="CQ66" i="15"/>
  <c r="CQ67" i="15"/>
  <c r="CQ68" i="15"/>
  <c r="CQ69" i="15"/>
  <c r="CQ70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39" i="14"/>
  <c r="CP40" i="14"/>
  <c r="CP41" i="14"/>
  <c r="CP42" i="14"/>
  <c r="CP45" i="14"/>
  <c r="CP46" i="14"/>
  <c r="CP47" i="14"/>
  <c r="CP48" i="14"/>
  <c r="CP49" i="14"/>
  <c r="CP52" i="14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49" i="11"/>
  <c r="CP52" i="11"/>
  <c r="CP53" i="11"/>
  <c r="CP54" i="11"/>
  <c r="CP55" i="11"/>
  <c r="CP56" i="11"/>
  <c r="CP59" i="11"/>
  <c r="CP60" i="11"/>
  <c r="CP61" i="11"/>
  <c r="CP62" i="1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Q57" i="15" l="1"/>
  <c r="CN78" i="14"/>
  <c r="CP71" i="15"/>
  <c r="CP29" i="11"/>
  <c r="CP57" i="14"/>
  <c r="CP50" i="11"/>
  <c r="CQ92" i="11"/>
  <c r="CQ71" i="15"/>
  <c r="CQ22" i="15"/>
  <c r="CQ22" i="14"/>
  <c r="CP36" i="15"/>
  <c r="CP43" i="15"/>
  <c r="CO15" i="15"/>
  <c r="CQ43" i="15"/>
  <c r="CP64" i="11"/>
  <c r="CP134" i="15"/>
  <c r="CQ29" i="11"/>
  <c r="CQ148" i="15"/>
  <c r="CP106" i="11"/>
  <c r="CP43" i="14"/>
  <c r="CN50" i="15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CV157" i="15" s="1"/>
  <c r="AP158" i="15"/>
  <c r="CV158" i="15" s="1"/>
  <c r="AP159" i="15"/>
  <c r="CV159" i="15" s="1"/>
  <c r="AP160" i="15"/>
  <c r="CV160" i="15" s="1"/>
  <c r="AP161" i="15"/>
  <c r="CV161" i="15" s="1"/>
  <c r="AP162" i="15"/>
  <c r="CV162" i="15" s="1"/>
  <c r="AO157" i="15"/>
  <c r="CU157" i="15" s="1"/>
  <c r="AO158" i="15"/>
  <c r="CU158" i="15" s="1"/>
  <c r="AO159" i="15"/>
  <c r="CU159" i="15" s="1"/>
  <c r="AO160" i="15"/>
  <c r="CU160" i="15" s="1"/>
  <c r="AO161" i="15"/>
  <c r="CU161" i="15" s="1"/>
  <c r="AO162" i="15"/>
  <c r="CU162" i="15" s="1"/>
  <c r="AP157" i="14"/>
  <c r="CV157" i="14" s="1"/>
  <c r="AP158" i="14"/>
  <c r="CV158" i="14" s="1"/>
  <c r="AP159" i="14"/>
  <c r="CV159" i="14" s="1"/>
  <c r="AP160" i="14"/>
  <c r="CV160" i="14" s="1"/>
  <c r="AP161" i="14"/>
  <c r="CV161" i="14" s="1"/>
  <c r="AP162" i="14"/>
  <c r="CV162" i="14" s="1"/>
  <c r="AO157" i="14"/>
  <c r="CU157" i="14" s="1"/>
  <c r="AO158" i="14"/>
  <c r="CU158" i="14" s="1"/>
  <c r="AO159" i="14"/>
  <c r="CU159" i="14" s="1"/>
  <c r="AO160" i="14"/>
  <c r="CU160" i="14" s="1"/>
  <c r="AO161" i="14"/>
  <c r="CU161" i="14" s="1"/>
  <c r="AO162" i="14"/>
  <c r="CU162" i="14" s="1"/>
  <c r="AM162" i="11"/>
  <c r="CS162" i="11" s="1"/>
  <c r="AN162" i="11"/>
  <c r="CT162" i="11" s="1"/>
  <c r="AO162" i="11"/>
  <c r="CU162" i="11" s="1"/>
  <c r="AP162" i="11"/>
  <c r="CV162" i="11" s="1"/>
  <c r="AJ162" i="11"/>
  <c r="CP162" i="11" s="1"/>
  <c r="AK162" i="11"/>
  <c r="CQ162" i="11" s="1"/>
  <c r="AL162" i="11"/>
  <c r="CR162" i="11" s="1"/>
  <c r="AI162" i="11"/>
  <c r="CO162" i="11" s="1"/>
  <c r="AH162" i="11"/>
  <c r="CN162" i="11" s="1"/>
  <c r="AP80" i="13"/>
  <c r="CV80" i="13" s="1"/>
  <c r="CV85" i="13" s="1"/>
  <c r="AP81" i="13"/>
  <c r="CV81" i="13" s="1"/>
  <c r="AP82" i="13"/>
  <c r="CV82" i="13" s="1"/>
  <c r="AP83" i="13"/>
  <c r="CV83" i="13" s="1"/>
  <c r="AP84" i="13"/>
  <c r="CV84" i="13" s="1"/>
  <c r="AP92" i="13"/>
  <c r="AP80" i="11"/>
  <c r="CV80" i="11" s="1"/>
  <c r="CV85" i="11" s="1"/>
  <c r="AP81" i="11"/>
  <c r="CV81" i="11" s="1"/>
  <c r="AP82" i="11"/>
  <c r="CV82" i="11" s="1"/>
  <c r="AP83" i="11"/>
  <c r="CV83" i="11" s="1"/>
  <c r="AP84" i="11"/>
  <c r="CV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CV157" i="13" s="1"/>
  <c r="AP158" i="13"/>
  <c r="CV158" i="13" s="1"/>
  <c r="AP159" i="13"/>
  <c r="CV159" i="13" s="1"/>
  <c r="AP160" i="13"/>
  <c r="CV160" i="13" s="1"/>
  <c r="AP161" i="13"/>
  <c r="CV161" i="13" s="1"/>
  <c r="AP162" i="13"/>
  <c r="CV162" i="13" s="1"/>
  <c r="AP157" i="11"/>
  <c r="CV157" i="11" s="1"/>
  <c r="AP158" i="11"/>
  <c r="CV158" i="11" s="1"/>
  <c r="AP159" i="11"/>
  <c r="CV159" i="11" s="1"/>
  <c r="AP160" i="11"/>
  <c r="CV160" i="11" s="1"/>
  <c r="AP161" i="11"/>
  <c r="CV161" i="11" s="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CU157" i="13" s="1"/>
  <c r="AO158" i="13"/>
  <c r="CU158" i="13" s="1"/>
  <c r="AO159" i="13"/>
  <c r="CU159" i="13" s="1"/>
  <c r="AO160" i="13"/>
  <c r="CU160" i="13" s="1"/>
  <c r="AO161" i="13"/>
  <c r="CU161" i="13" s="1"/>
  <c r="AO162" i="13"/>
  <c r="CU162" i="13" s="1"/>
  <c r="AO80" i="13"/>
  <c r="CU80" i="13" s="1"/>
  <c r="AO81" i="13"/>
  <c r="CU81" i="13" s="1"/>
  <c r="AO82" i="13"/>
  <c r="CU82" i="13" s="1"/>
  <c r="AO83" i="13"/>
  <c r="CU83" i="13" s="1"/>
  <c r="AO84" i="13"/>
  <c r="CU84" i="13" s="1"/>
  <c r="AO92" i="13"/>
  <c r="AO157" i="11"/>
  <c r="CU157" i="11" s="1"/>
  <c r="AO158" i="11"/>
  <c r="CU158" i="11" s="1"/>
  <c r="AO159" i="11"/>
  <c r="CU159" i="11" s="1"/>
  <c r="AO160" i="11"/>
  <c r="CU160" i="11" s="1"/>
  <c r="AO161" i="11"/>
  <c r="CU161" i="11" s="1"/>
  <c r="AO80" i="11"/>
  <c r="CU80" i="11" s="1"/>
  <c r="AO81" i="11"/>
  <c r="CU81" i="11" s="1"/>
  <c r="AO82" i="11"/>
  <c r="CU82" i="11" s="1"/>
  <c r="AO83" i="11"/>
  <c r="CU83" i="11" s="1"/>
  <c r="AO84" i="11"/>
  <c r="CU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CT80" i="11" s="1"/>
  <c r="AN81" i="11"/>
  <c r="CT81" i="11" s="1"/>
  <c r="AN82" i="11"/>
  <c r="CT82" i="11" s="1"/>
  <c r="AN83" i="11"/>
  <c r="CT83" i="11" s="1"/>
  <c r="AN84" i="11"/>
  <c r="CT84" i="11" s="1"/>
  <c r="AN80" i="13"/>
  <c r="CT80" i="13" s="1"/>
  <c r="AN81" i="13"/>
  <c r="CT81" i="13" s="1"/>
  <c r="AN82" i="13"/>
  <c r="CT82" i="13" s="1"/>
  <c r="AN83" i="13"/>
  <c r="CT83" i="13" s="1"/>
  <c r="AN84" i="13"/>
  <c r="CT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CT157" i="15" s="1"/>
  <c r="AN158" i="15"/>
  <c r="CT158" i="15" s="1"/>
  <c r="AN159" i="15"/>
  <c r="CT159" i="15" s="1"/>
  <c r="AN160" i="15"/>
  <c r="CT160" i="15" s="1"/>
  <c r="AN161" i="15"/>
  <c r="CT161" i="15" s="1"/>
  <c r="AN162" i="15"/>
  <c r="CT162" i="15" s="1"/>
  <c r="AN157" i="14"/>
  <c r="CT157" i="14" s="1"/>
  <c r="AN158" i="14"/>
  <c r="CT158" i="14" s="1"/>
  <c r="AN159" i="14"/>
  <c r="CT159" i="14" s="1"/>
  <c r="AN160" i="14"/>
  <c r="CT160" i="14" s="1"/>
  <c r="AN161" i="14"/>
  <c r="CT161" i="14" s="1"/>
  <c r="AN162" i="14"/>
  <c r="CT162" i="14" s="1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CT157" i="13" s="1"/>
  <c r="AN158" i="13"/>
  <c r="CT158" i="13" s="1"/>
  <c r="AN159" i="13"/>
  <c r="CT159" i="13" s="1"/>
  <c r="AN160" i="13"/>
  <c r="CT160" i="13" s="1"/>
  <c r="AN161" i="13"/>
  <c r="CT161" i="13" s="1"/>
  <c r="AN162" i="13"/>
  <c r="CT162" i="13" s="1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CT157" i="11" s="1"/>
  <c r="AN158" i="11"/>
  <c r="CT158" i="11" s="1"/>
  <c r="AN159" i="11"/>
  <c r="CT159" i="11" s="1"/>
  <c r="AN160" i="11"/>
  <c r="CT160" i="11" s="1"/>
  <c r="AN161" i="11"/>
  <c r="CT161" i="11" s="1"/>
  <c r="AM84" i="13"/>
  <c r="CS84" i="13" s="1"/>
  <c r="AM83" i="13"/>
  <c r="CS83" i="13" s="1"/>
  <c r="AM82" i="13"/>
  <c r="CS82" i="13" s="1"/>
  <c r="AM81" i="13"/>
  <c r="CS81" i="13" s="1"/>
  <c r="AM80" i="13"/>
  <c r="CS80" i="13" s="1"/>
  <c r="AM92" i="13"/>
  <c r="AM84" i="11"/>
  <c r="CS84" i="11" s="1"/>
  <c r="AM83" i="11"/>
  <c r="CS83" i="11" s="1"/>
  <c r="AM82" i="11"/>
  <c r="CS82" i="11" s="1"/>
  <c r="AM81" i="11"/>
  <c r="CS81" i="11" s="1"/>
  <c r="AM80" i="11"/>
  <c r="CS80" i="11" s="1"/>
  <c r="CS85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CS162" i="14" s="1"/>
  <c r="AM161" i="14"/>
  <c r="CS161" i="14" s="1"/>
  <c r="AM160" i="14"/>
  <c r="CS160" i="14" s="1"/>
  <c r="AM159" i="14"/>
  <c r="CS159" i="14" s="1"/>
  <c r="AM158" i="14"/>
  <c r="CS158" i="14" s="1"/>
  <c r="AM157" i="14"/>
  <c r="CS157" i="14" s="1"/>
  <c r="AM162" i="15"/>
  <c r="CS162" i="15" s="1"/>
  <c r="AM161" i="15"/>
  <c r="CS161" i="15" s="1"/>
  <c r="AM160" i="15"/>
  <c r="CS160" i="15" s="1"/>
  <c r="AM159" i="15"/>
  <c r="CS159" i="15" s="1"/>
  <c r="AM158" i="15"/>
  <c r="CS158" i="15" s="1"/>
  <c r="AM157" i="15"/>
  <c r="CS157" i="15" s="1"/>
  <c r="AM162" i="13"/>
  <c r="CS162" i="13" s="1"/>
  <c r="AM161" i="13"/>
  <c r="CS161" i="13" s="1"/>
  <c r="AM160" i="13"/>
  <c r="CS160" i="13" s="1"/>
  <c r="AM159" i="13"/>
  <c r="CS159" i="13" s="1"/>
  <c r="AM158" i="13"/>
  <c r="CS158" i="13" s="1"/>
  <c r="AM157" i="13"/>
  <c r="CS157" i="13" s="1"/>
  <c r="AM161" i="11"/>
  <c r="CS161" i="11" s="1"/>
  <c r="AM160" i="11"/>
  <c r="CS160" i="11" s="1"/>
  <c r="AM159" i="11"/>
  <c r="CS159" i="11" s="1"/>
  <c r="AM158" i="11"/>
  <c r="CS158" i="11" s="1"/>
  <c r="AM157" i="11"/>
  <c r="CS157" i="11" s="1"/>
  <c r="AL80" i="13"/>
  <c r="CR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CR81" i="13" s="1"/>
  <c r="AL82" i="13"/>
  <c r="CR82" i="13" s="1"/>
  <c r="AL83" i="13"/>
  <c r="CR83" i="13" s="1"/>
  <c r="AL84" i="13"/>
  <c r="CR84" i="13" s="1"/>
  <c r="AL92" i="13"/>
  <c r="AL80" i="11"/>
  <c r="CR80" i="11" s="1"/>
  <c r="AL81" i="11"/>
  <c r="CR81" i="11" s="1"/>
  <c r="AL82" i="11"/>
  <c r="CR82" i="11" s="1"/>
  <c r="AL83" i="11"/>
  <c r="CR83" i="11" s="1"/>
  <c r="AL84" i="11"/>
  <c r="CR84" i="11" s="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CR157" i="13" s="1"/>
  <c r="AL158" i="13"/>
  <c r="CR158" i="13" s="1"/>
  <c r="AL159" i="13"/>
  <c r="CR159" i="13" s="1"/>
  <c r="AL160" i="13"/>
  <c r="CR160" i="13" s="1"/>
  <c r="AL161" i="13"/>
  <c r="CR161" i="13" s="1"/>
  <c r="AL162" i="13"/>
  <c r="CR162" i="13" s="1"/>
  <c r="AL157" i="11"/>
  <c r="CR157" i="11" s="1"/>
  <c r="AL158" i="11"/>
  <c r="CR158" i="11" s="1"/>
  <c r="AL159" i="11"/>
  <c r="CR159" i="11" s="1"/>
  <c r="AL160" i="11"/>
  <c r="CR160" i="11" s="1"/>
  <c r="AL161" i="11"/>
  <c r="CR161" i="11" s="1"/>
  <c r="AL157" i="15"/>
  <c r="CR157" i="15" s="1"/>
  <c r="AL158" i="15"/>
  <c r="CR158" i="15" s="1"/>
  <c r="AL159" i="15"/>
  <c r="CR159" i="15" s="1"/>
  <c r="AL160" i="15"/>
  <c r="CR160" i="15" s="1"/>
  <c r="AL161" i="15"/>
  <c r="CR161" i="15" s="1"/>
  <c r="AL162" i="15"/>
  <c r="CR162" i="15" s="1"/>
  <c r="AL157" i="14"/>
  <c r="CR157" i="14" s="1"/>
  <c r="AL158" i="14"/>
  <c r="CR158" i="14" s="1"/>
  <c r="AL159" i="14"/>
  <c r="CR159" i="14" s="1"/>
  <c r="AL160" i="14"/>
  <c r="CR160" i="14" s="1"/>
  <c r="AL161" i="14"/>
  <c r="CR161" i="14" s="1"/>
  <c r="AL162" i="14"/>
  <c r="CR162" i="14" s="1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U85" i="11" l="1"/>
  <c r="CU85" i="13"/>
  <c r="CT85" i="13"/>
  <c r="CT85" i="11"/>
  <c r="CS85" i="13"/>
  <c r="CR85" i="13"/>
  <c r="CR85" i="11"/>
  <c r="CO85" i="1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Z10" i="15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Z13" i="15"/>
  <c r="CZ138" i="15"/>
  <c r="CZ137" i="15"/>
  <c r="CZ136" i="15"/>
  <c r="CZ12" i="15"/>
  <c r="CZ140" i="15"/>
  <c r="CZ139" i="15"/>
  <c r="CZ14" i="15"/>
  <c r="CZ11" i="15"/>
  <c r="CZ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Z136" i="11"/>
  <c r="CZ136" i="13"/>
  <c r="CZ139" i="13"/>
  <c r="CZ137" i="13"/>
  <c r="CZ138" i="11"/>
  <c r="CZ140" i="11"/>
  <c r="CZ140" i="13"/>
  <c r="CZ138" i="13"/>
  <c r="CZ139" i="11"/>
  <c r="CZ137" i="11"/>
  <c r="CZ141" i="11" l="1"/>
  <c r="CZ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BW120" i="15" l="1"/>
  <c r="BW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Z92" i="11"/>
  <c r="CZ85" i="11"/>
  <c r="CZ78" i="11"/>
  <c r="CZ11" i="13"/>
  <c r="CZ12" i="11"/>
  <c r="CZ14" i="13"/>
  <c r="CZ10" i="11"/>
  <c r="CZ10" i="13"/>
  <c r="CZ12" i="13"/>
  <c r="CZ13" i="11"/>
  <c r="CZ14" i="11"/>
  <c r="CZ11" i="11"/>
  <c r="CZ13" i="13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Z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Z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Z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Z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Z21" i="15"/>
  <c r="CZ18" i="15"/>
  <c r="CZ20" i="15"/>
  <c r="CZ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Z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Z17" i="11"/>
  <c r="CZ20" i="11"/>
  <c r="CZ19" i="13"/>
  <c r="CZ19" i="11"/>
  <c r="CZ18" i="13"/>
  <c r="CZ20" i="14"/>
  <c r="CZ18" i="14"/>
  <c r="CZ25" i="11"/>
  <c r="CZ21" i="11"/>
  <c r="CZ20" i="13"/>
  <c r="CZ19" i="15"/>
  <c r="CZ19" i="14"/>
  <c r="CZ21" i="13"/>
  <c r="CZ17" i="13"/>
  <c r="CZ21" i="14"/>
  <c r="CZ17" i="14"/>
  <c r="CZ17" i="15"/>
  <c r="CZ22" i="14" l="1"/>
  <c r="CZ22" i="15"/>
  <c r="CZ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Z22" i="13"/>
  <c r="A30" i="13"/>
  <c r="A30" i="15"/>
  <c r="A30" i="14"/>
  <c r="A30" i="11"/>
  <c r="BI71" i="13"/>
  <c r="CZ24" i="13"/>
  <c r="CZ27" i="11"/>
  <c r="CZ26" i="13"/>
  <c r="CZ25" i="13"/>
  <c r="CZ26" i="11"/>
  <c r="CZ28" i="13"/>
  <c r="CZ26" i="14"/>
  <c r="CZ27" i="14"/>
  <c r="CZ24" i="14"/>
  <c r="CZ28" i="11"/>
  <c r="CZ24" i="11"/>
  <c r="CZ27" i="13"/>
  <c r="CZ28" i="14"/>
  <c r="CZ25" i="14"/>
  <c r="CZ34" i="11"/>
  <c r="CZ29" i="14" l="1"/>
  <c r="CZ29" i="11"/>
  <c r="CZ29" i="13"/>
  <c r="A37" i="13"/>
  <c r="A37" i="15"/>
  <c r="A37" i="14"/>
  <c r="A37" i="11"/>
  <c r="CZ35" i="11"/>
  <c r="CZ34" i="13"/>
  <c r="CZ35" i="13"/>
  <c r="CZ31" i="14"/>
  <c r="CZ33" i="13"/>
  <c r="CZ32" i="13"/>
  <c r="CZ35" i="14"/>
  <c r="CZ31" i="11"/>
  <c r="CZ31" i="13"/>
  <c r="CZ33" i="11"/>
  <c r="CZ32" i="11"/>
  <c r="CZ41" i="11"/>
  <c r="CZ32" i="14"/>
  <c r="CZ34" i="14"/>
  <c r="CZ33" i="14"/>
  <c r="CZ36" i="14" l="1"/>
  <c r="CZ36" i="11"/>
  <c r="CZ36" i="13"/>
  <c r="A44" i="13"/>
  <c r="A44" i="15"/>
  <c r="A44" i="14"/>
  <c r="A44" i="11"/>
  <c r="CZ42" i="13"/>
  <c r="CZ40" i="11"/>
  <c r="CZ39" i="11"/>
  <c r="CZ38" i="11"/>
  <c r="CZ40" i="14"/>
  <c r="CZ42" i="14"/>
  <c r="CZ42" i="11"/>
  <c r="CZ46" i="11"/>
  <c r="CZ38" i="14"/>
  <c r="CZ38" i="13"/>
  <c r="CZ39" i="13"/>
  <c r="CZ41" i="13"/>
  <c r="CZ40" i="13"/>
  <c r="CZ39" i="14"/>
  <c r="CZ41" i="14"/>
  <c r="CZ43" i="14" l="1"/>
  <c r="CZ43" i="11"/>
  <c r="CZ43" i="13"/>
  <c r="A51" i="13"/>
  <c r="A51" i="15"/>
  <c r="A51" i="14"/>
  <c r="A51" i="11"/>
  <c r="CZ47" i="13"/>
  <c r="CZ48" i="11"/>
  <c r="CZ49" i="14"/>
  <c r="CZ45" i="11"/>
  <c r="CZ49" i="11"/>
  <c r="CZ48" i="13"/>
  <c r="CZ47" i="14"/>
  <c r="CZ46" i="14"/>
  <c r="CZ45" i="13"/>
  <c r="CZ47" i="11"/>
  <c r="CZ45" i="14"/>
  <c r="CZ49" i="13"/>
  <c r="CZ48" i="14"/>
  <c r="CZ46" i="13"/>
  <c r="CZ54" i="11"/>
  <c r="CZ50" i="14" l="1"/>
  <c r="CZ50" i="13"/>
  <c r="CZ50" i="11"/>
  <c r="A58" i="13"/>
  <c r="A58" i="15"/>
  <c r="A58" i="14"/>
  <c r="A58" i="11"/>
  <c r="C99" i="11"/>
  <c r="C85" i="11"/>
  <c r="BI94" i="11"/>
  <c r="BI99" i="11" s="1"/>
  <c r="CZ53" i="14"/>
  <c r="CZ56" i="11"/>
  <c r="CZ52" i="11"/>
  <c r="CZ54" i="14"/>
  <c r="CZ55" i="14"/>
  <c r="CZ56" i="13"/>
  <c r="CZ53" i="11"/>
  <c r="CZ55" i="11"/>
  <c r="CZ53" i="13"/>
  <c r="CZ55" i="13"/>
  <c r="CZ54" i="13"/>
  <c r="CZ52" i="14"/>
  <c r="CZ52" i="13"/>
  <c r="CZ56" i="14"/>
  <c r="CZ63" i="11"/>
  <c r="CZ57" i="14" l="1"/>
  <c r="CZ57" i="11"/>
  <c r="CZ57" i="13"/>
  <c r="A65" i="13"/>
  <c r="A65" i="15"/>
  <c r="A65" i="14"/>
  <c r="A65" i="11"/>
  <c r="BI80" i="11"/>
  <c r="BI85" i="11" s="1"/>
  <c r="CZ60" i="14"/>
  <c r="CZ61" i="13"/>
  <c r="CZ62" i="13"/>
  <c r="CZ63" i="14"/>
  <c r="CZ61" i="11"/>
  <c r="CZ59" i="11"/>
  <c r="CZ59" i="13"/>
  <c r="CZ62" i="11"/>
  <c r="CZ68" i="11"/>
  <c r="CZ60" i="11"/>
  <c r="CZ60" i="13"/>
  <c r="CZ59" i="14"/>
  <c r="CZ63" i="13"/>
  <c r="CZ61" i="14"/>
  <c r="CZ62" i="14"/>
  <c r="CZ64" i="14" l="1"/>
  <c r="CZ64" i="11"/>
  <c r="CZ64" i="13"/>
  <c r="A72" i="13"/>
  <c r="A79" i="13" s="1"/>
  <c r="A86" i="13" s="1"/>
  <c r="A93" i="13" s="1"/>
  <c r="A72" i="15"/>
  <c r="A72" i="14"/>
  <c r="A72" i="11"/>
  <c r="A79" i="11" s="1"/>
  <c r="A86" i="11" s="1"/>
  <c r="A93" i="11" s="1"/>
  <c r="CZ69" i="11"/>
  <c r="CZ67" i="13"/>
  <c r="CZ66" i="14"/>
  <c r="CZ67" i="11"/>
  <c r="CZ70" i="13"/>
  <c r="CZ70" i="11"/>
  <c r="CZ69" i="14"/>
  <c r="CZ66" i="13"/>
  <c r="CZ69" i="13"/>
  <c r="CZ70" i="14"/>
  <c r="CZ66" i="11"/>
  <c r="CZ68" i="14"/>
  <c r="CZ68" i="13"/>
  <c r="CZ67" i="14"/>
  <c r="CZ96" i="11"/>
  <c r="CZ71" i="14" l="1"/>
  <c r="CZ71" i="11"/>
  <c r="CZ71" i="13"/>
  <c r="A100" i="13"/>
  <c r="A79" i="15"/>
  <c r="A79" i="14"/>
  <c r="A100" i="11"/>
  <c r="CZ97" i="11"/>
  <c r="CZ97" i="13"/>
  <c r="CZ94" i="11"/>
  <c r="CZ77" i="14"/>
  <c r="CZ98" i="11"/>
  <c r="CZ73" i="14"/>
  <c r="CZ75" i="14"/>
  <c r="CZ94" i="13"/>
  <c r="CZ76" i="14"/>
  <c r="CZ95" i="13"/>
  <c r="CZ95" i="11"/>
  <c r="CZ98" i="13"/>
  <c r="CZ96" i="13"/>
  <c r="CZ74" i="14"/>
  <c r="CZ105" i="11"/>
  <c r="CZ78" i="14" l="1"/>
  <c r="CZ99" i="13"/>
  <c r="CZ99" i="11"/>
  <c r="A107" i="13"/>
  <c r="A86" i="15"/>
  <c r="A86" i="14"/>
  <c r="CZ119" i="11"/>
  <c r="A107" i="11"/>
  <c r="CZ80" i="14"/>
  <c r="CZ103" i="11"/>
  <c r="CZ104" i="11"/>
  <c r="CZ101" i="13"/>
  <c r="CZ82" i="14"/>
  <c r="CZ105" i="13"/>
  <c r="CZ102" i="11"/>
  <c r="CZ101" i="11"/>
  <c r="CZ104" i="13"/>
  <c r="CZ102" i="13"/>
  <c r="CZ83" i="14"/>
  <c r="CZ84" i="14"/>
  <c r="CZ81" i="14"/>
  <c r="CZ103" i="13"/>
  <c r="CZ109" i="11"/>
  <c r="CZ85" i="14" l="1"/>
  <c r="CZ117" i="11"/>
  <c r="CZ116" i="11"/>
  <c r="CZ116" i="13"/>
  <c r="CZ117" i="13"/>
  <c r="CZ118" i="13"/>
  <c r="CZ119" i="13"/>
  <c r="CZ106" i="13"/>
  <c r="CZ115" i="13"/>
  <c r="CZ106" i="11"/>
  <c r="CZ115" i="11"/>
  <c r="CZ118" i="11"/>
  <c r="A114" i="13"/>
  <c r="A121" i="13" s="1"/>
  <c r="A93" i="15"/>
  <c r="A100" i="15" s="1"/>
  <c r="A93" i="14"/>
  <c r="A100" i="14" s="1"/>
  <c r="A114" i="11"/>
  <c r="A121" i="11" s="1"/>
  <c r="CZ109" i="13"/>
  <c r="CZ88" i="14"/>
  <c r="CZ125" i="11"/>
  <c r="CZ111" i="13"/>
  <c r="CZ108" i="13"/>
  <c r="CZ91" i="14"/>
  <c r="CZ111" i="11"/>
  <c r="CZ90" i="14"/>
  <c r="CZ110" i="11"/>
  <c r="CZ112" i="13"/>
  <c r="CZ87" i="14"/>
  <c r="CZ108" i="11"/>
  <c r="CZ110" i="13"/>
  <c r="CZ89" i="14"/>
  <c r="CZ112" i="11"/>
  <c r="CZ98" i="14" l="1"/>
  <c r="CZ97" i="14"/>
  <c r="CZ92" i="14"/>
  <c r="CZ94" i="14"/>
  <c r="CZ95" i="14"/>
  <c r="CZ96" i="14"/>
  <c r="CZ113" i="11"/>
  <c r="CZ120" i="11"/>
  <c r="CZ113" i="13"/>
  <c r="A128" i="13"/>
  <c r="CZ120" i="13"/>
  <c r="A107" i="15"/>
  <c r="A107" i="14"/>
  <c r="A128" i="11"/>
  <c r="CZ124" i="11"/>
  <c r="CZ129" i="11"/>
  <c r="CZ123" i="13"/>
  <c r="CZ101" i="14"/>
  <c r="CZ123" i="11"/>
  <c r="CZ122" i="11"/>
  <c r="CZ104" i="14"/>
  <c r="CZ126" i="11"/>
  <c r="CZ126" i="13"/>
  <c r="CZ102" i="14"/>
  <c r="CZ125" i="13"/>
  <c r="CZ103" i="14"/>
  <c r="CZ122" i="13"/>
  <c r="CZ105" i="14"/>
  <c r="CZ124" i="13"/>
  <c r="CZ129" i="13"/>
  <c r="CZ106" i="14" l="1"/>
  <c r="CZ117" i="14"/>
  <c r="CZ116" i="14"/>
  <c r="CZ115" i="14"/>
  <c r="CZ118" i="14"/>
  <c r="CZ99" i="14"/>
  <c r="CZ119" i="14"/>
  <c r="CZ127" i="11"/>
  <c r="CZ127" i="13"/>
  <c r="A142" i="13"/>
  <c r="A114" i="15"/>
  <c r="A121" i="15" s="1"/>
  <c r="A114" i="14"/>
  <c r="A142" i="11"/>
  <c r="A149" i="11" s="1"/>
  <c r="CZ131" i="11"/>
  <c r="CZ111" i="14"/>
  <c r="CZ108" i="14"/>
  <c r="CZ133" i="11"/>
  <c r="CZ112" i="14"/>
  <c r="CZ132" i="11"/>
  <c r="CZ109" i="14"/>
  <c r="CZ110" i="14"/>
  <c r="CZ130" i="13"/>
  <c r="CZ133" i="13"/>
  <c r="CZ130" i="11"/>
  <c r="CZ132" i="13"/>
  <c r="CZ131" i="13"/>
  <c r="CZ113" i="14" l="1"/>
  <c r="CZ120" i="14"/>
  <c r="CZ134" i="13"/>
  <c r="CZ134" i="11"/>
  <c r="A149" i="13"/>
  <c r="A156" i="11"/>
  <c r="A128" i="15"/>
  <c r="A121" i="14"/>
  <c r="C85" i="13"/>
  <c r="C115" i="13"/>
  <c r="C120" i="13" s="1"/>
  <c r="C99" i="13"/>
  <c r="BI80" i="13"/>
  <c r="BI85" i="13" s="1"/>
  <c r="CZ143" i="13"/>
  <c r="CZ144" i="11"/>
  <c r="CZ150" i="11"/>
  <c r="CZ153" i="11"/>
  <c r="CZ144" i="13"/>
  <c r="CZ146" i="13"/>
  <c r="CZ147" i="13"/>
  <c r="CZ147" i="11"/>
  <c r="CZ143" i="11"/>
  <c r="CZ154" i="11"/>
  <c r="CZ145" i="11"/>
  <c r="CZ152" i="11"/>
  <c r="CZ146" i="11"/>
  <c r="CZ151" i="11"/>
  <c r="CZ145" i="13"/>
  <c r="CZ129" i="15"/>
  <c r="CZ148" i="11" l="1"/>
  <c r="CZ148" i="13"/>
  <c r="CZ155" i="11"/>
  <c r="A156" i="13"/>
  <c r="A142" i="15"/>
  <c r="A149" i="15" s="1"/>
  <c r="A128" i="14"/>
  <c r="BI115" i="13"/>
  <c r="BI120" i="13" s="1"/>
  <c r="BI94" i="13"/>
  <c r="BI99" i="13" s="1"/>
  <c r="CZ126" i="14"/>
  <c r="CZ157" i="11"/>
  <c r="CZ124" i="14"/>
  <c r="CZ158" i="11"/>
  <c r="CZ122" i="14"/>
  <c r="CZ161" i="11"/>
  <c r="CZ123" i="14"/>
  <c r="CZ125" i="14"/>
  <c r="CZ153" i="13"/>
  <c r="CZ150" i="13"/>
  <c r="CZ160" i="11"/>
  <c r="CZ159" i="11"/>
  <c r="CZ152" i="13"/>
  <c r="CZ151" i="13"/>
  <c r="CZ154" i="13"/>
  <c r="CZ127" i="14" l="1"/>
  <c r="CZ155" i="13"/>
  <c r="CZ162" i="11"/>
  <c r="A156" i="15"/>
  <c r="A142" i="14"/>
  <c r="CZ161" i="13"/>
  <c r="CZ129" i="14"/>
  <c r="CZ160" i="13"/>
  <c r="CZ158" i="13"/>
  <c r="CZ157" i="13"/>
  <c r="CZ130" i="14"/>
  <c r="CZ133" i="14"/>
  <c r="CZ159" i="13"/>
  <c r="CZ131" i="14"/>
  <c r="CZ132" i="14"/>
  <c r="CZ134" i="14" l="1"/>
  <c r="A149" i="14"/>
  <c r="CZ162" i="13"/>
  <c r="A156" i="14"/>
  <c r="CZ83" i="15"/>
  <c r="CZ82" i="15"/>
  <c r="CZ73" i="15"/>
  <c r="CZ45" i="15"/>
  <c r="CZ145" i="14"/>
  <c r="CZ143" i="15"/>
  <c r="CZ31" i="15"/>
  <c r="CZ146" i="14"/>
  <c r="CZ144" i="14"/>
  <c r="CZ150" i="15"/>
  <c r="CZ59" i="15"/>
  <c r="CZ157" i="15"/>
  <c r="CZ147" i="14"/>
  <c r="CZ24" i="15"/>
  <c r="CZ87" i="15"/>
  <c r="CZ143" i="14"/>
  <c r="CZ38" i="15"/>
  <c r="CZ66" i="15"/>
  <c r="CZ148" i="14" l="1"/>
  <c r="CZ141" i="15"/>
  <c r="CZ35" i="15"/>
  <c r="CZ161" i="15"/>
  <c r="CZ77" i="15"/>
  <c r="CZ70" i="15"/>
  <c r="CZ67" i="15"/>
  <c r="CZ147" i="15"/>
  <c r="CZ133" i="15"/>
  <c r="CZ26" i="15"/>
  <c r="CZ123" i="15"/>
  <c r="CZ158" i="14"/>
  <c r="CZ46" i="15"/>
  <c r="CZ88" i="15"/>
  <c r="CZ42" i="15"/>
  <c r="CZ62" i="15"/>
  <c r="CZ27" i="15"/>
  <c r="CZ111" i="15"/>
  <c r="CZ84" i="15"/>
  <c r="CZ25" i="15"/>
  <c r="CZ74" i="15"/>
  <c r="CZ69" i="15"/>
  <c r="CZ112" i="15"/>
  <c r="CZ60" i="15"/>
  <c r="CZ126" i="15"/>
  <c r="CZ102" i="15"/>
  <c r="CZ39" i="15"/>
  <c r="CZ40" i="15"/>
  <c r="CZ89" i="15"/>
  <c r="CZ52" i="15"/>
  <c r="CZ34" i="15"/>
  <c r="CZ160" i="15"/>
  <c r="CZ49" i="15"/>
  <c r="CZ61" i="15"/>
  <c r="CZ131" i="15"/>
  <c r="CZ151" i="15"/>
  <c r="CZ124" i="15"/>
  <c r="CZ55" i="15"/>
  <c r="CZ104" i="15"/>
  <c r="CZ75" i="15"/>
  <c r="CZ158" i="15"/>
  <c r="CZ153" i="15"/>
  <c r="CZ152" i="15"/>
  <c r="CZ154" i="15"/>
  <c r="CZ145" i="15"/>
  <c r="CZ152" i="14"/>
  <c r="CZ33" i="15"/>
  <c r="CZ63" i="15"/>
  <c r="CZ101" i="15"/>
  <c r="CZ161" i="14"/>
  <c r="CZ144" i="15"/>
  <c r="CZ108" i="15"/>
  <c r="CZ32" i="15"/>
  <c r="CZ53" i="15"/>
  <c r="CZ153" i="14"/>
  <c r="CZ81" i="15"/>
  <c r="CZ125" i="15"/>
  <c r="CZ28" i="15"/>
  <c r="CZ54" i="15"/>
  <c r="CZ109" i="15"/>
  <c r="CZ160" i="14"/>
  <c r="CZ150" i="14"/>
  <c r="CZ159" i="14"/>
  <c r="CZ47" i="15"/>
  <c r="CZ103" i="15"/>
  <c r="CZ90" i="15"/>
  <c r="CZ130" i="15"/>
  <c r="CZ110" i="15"/>
  <c r="CZ105" i="15"/>
  <c r="CZ132" i="15"/>
  <c r="CZ159" i="15"/>
  <c r="CZ48" i="15"/>
  <c r="CZ146" i="15"/>
  <c r="CZ151" i="14"/>
  <c r="CZ122" i="15"/>
  <c r="CZ154" i="14"/>
  <c r="CZ76" i="15"/>
  <c r="CZ68" i="15"/>
  <c r="CZ56" i="15"/>
  <c r="CZ91" i="15"/>
  <c r="CZ41" i="15"/>
  <c r="CZ157" i="14"/>
  <c r="CZ155" i="14" l="1"/>
  <c r="CZ162" i="14"/>
  <c r="CZ162" i="15"/>
  <c r="CZ155" i="15"/>
  <c r="CZ148" i="15"/>
  <c r="CZ127" i="15"/>
  <c r="CZ113" i="15"/>
  <c r="CZ106" i="15"/>
  <c r="CZ98" i="15"/>
  <c r="CZ119" i="15" s="1"/>
  <c r="CZ92" i="15"/>
  <c r="CZ97" i="15"/>
  <c r="CZ118" i="15" s="1"/>
  <c r="CZ96" i="15"/>
  <c r="CZ117" i="15" s="1"/>
  <c r="CZ78" i="15"/>
  <c r="CZ71" i="15"/>
  <c r="CZ64" i="15"/>
  <c r="CZ57" i="15"/>
  <c r="CZ50" i="15"/>
  <c r="CZ43" i="15"/>
  <c r="CZ36" i="15"/>
  <c r="CZ29" i="15"/>
  <c r="CZ134" i="15"/>
  <c r="CZ95" i="15"/>
  <c r="CZ116" i="15" s="1"/>
  <c r="CZ80" i="15"/>
  <c r="CZ85" i="15" l="1"/>
  <c r="CZ94" i="15"/>
  <c r="CZ99" i="15" s="1"/>
  <c r="CZ115" i="15" l="1"/>
  <c r="CZ120" i="15" s="1"/>
  <c r="CC162" i="11" l="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<sst xmlns="http://schemas.openxmlformats.org/spreadsheetml/2006/main" count="77049" uniqueCount="689">
  <si>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</si>
  <si>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</si>
  <si>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</si>
  <si>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</si>
  <si>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</si>
  <si>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</si>
  <si>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</si>
  <si>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</si>
  <si>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</si>
  <si>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</si>
  <si>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</si>
  <si>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</si>
  <si>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</si>
  <si>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</si>
  <si>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</si>
  <si>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</si>
  <si>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</si>
  <si>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</si>
  <si>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</si>
  <si>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</si>
  <si>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</si>
  <si>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</si>
  <si>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</si>
  <si>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</si>
  <si>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</si>
  <si>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</si>
  <si>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</si>
  <si>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</si>
  <si>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</si>
  <si>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</si>
  <si>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</si>
  <si>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</si>
  <si>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</si>
  <si>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</si>
  <si>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</si>
  <si>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</si>
  <si>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</si>
  <si>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</si>
  <si>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</si>
  <si>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</si>
  <si>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</si>
  <si>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</si>
  <si>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</si>
  <si>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</si>
  <si>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</si>
  <si>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</si>
  <si>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</si>
  <si>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</si>
  <si>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</si>
  <si>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</si>
  <si>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</si>
  <si>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</si>
  <si>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</si>
  <si>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</si>
  <si>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</si>
  <si>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</si>
  <si>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</si>
  <si>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</si>
  <si>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</si>
  <si>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</si>
  <si>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</si>
  <si>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</si>
  <si>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</si>
  <si>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</si>
  <si>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</si>
  <si>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</si>
  <si>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</si>
  <si>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</si>
  <si>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</si>
  <si>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</si>
  <si>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</si>
  <si>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</si>
  <si>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</si>
  <si>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</si>
  <si>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</si>
  <si>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</si>
  <si>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</si>
  <si>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</si>
  <si>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</si>
  <si>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</si>
  <si>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</si>
  <si>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</si>
  <si>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</si>
  <si>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</si>
  <si>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</si>
  <si>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</si>
  <si>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</si>
  <si>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</si>
  <si>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</si>
  <si>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</si>
  <si>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</si>
  <si>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</si>
  <si>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</si>
  <si>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</si>
  <si>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</si>
  <si>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</si>
  <si>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</si>
  <si>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</si>
  <si>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</si>
  <si>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</si>
  <si>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</si>
  <si>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</si>
  <si>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</si>
  <si>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</si>
  <si>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</si>
  <si>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</si>
  <si>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</si>
  <si>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</si>
  <si>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</si>
  <si>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</si>
  <si>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</si>
  <si>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</si>
  <si>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</si>
  <si>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</si>
  <si>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</si>
  <si>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</si>
  <si>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</si>
  <si>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</si>
  <si>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</si>
  <si>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</si>
  <si>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</si>
  <si>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</si>
  <si>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</si>
  <si>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</si>
  <si>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</si>
  <si>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</si>
  <si>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</si>
  <si>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</si>
  <si>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</si>
  <si>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</si>
  <si>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</si>
  <si>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</si>
  <si>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</si>
  <si>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</si>
  <si>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</si>
  <si>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</si>
  <si>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</si>
  <si>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</si>
  <si>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</si>
  <si>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</si>
  <si>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</si>
  <si>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</si>
  <si>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</si>
  <si>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</si>
  <si>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</si>
  <si>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</si>
  <si>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</si>
  <si>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</si>
  <si>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</si>
  <si>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</si>
  <si>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</si>
  <si>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</si>
  <si>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</si>
  <si>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</si>
  <si>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</si>
  <si>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</si>
  <si>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</si>
  <si>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</si>
  <si>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</si>
  <si>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</si>
  <si>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</si>
  <si>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</si>
  <si>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</si>
  <si>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</si>
  <si>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</si>
  <si>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</si>
  <si>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</si>
  <si>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</si>
  <si>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</si>
  <si>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</si>
  <si>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</si>
  <si>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</si>
  <si>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</si>
  <si>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</si>
  <si>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</si>
  <si>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</si>
  <si>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</si>
  <si>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</si>
  <si>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</si>
  <si>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</si>
  <si>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</si>
  <si>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</si>
  <si>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</si>
  <si>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</si>
  <si>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</si>
  <si>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</si>
  <si>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</si>
  <si>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</si>
  <si>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</si>
  <si>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</si>
  <si>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</si>
  <si>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</si>
  <si>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</si>
  <si>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</si>
  <si>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</si>
  <si>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</si>
  <si>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</si>
  <si>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</si>
  <si>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</si>
  <si>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</si>
  <si>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</si>
  <si>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</si>
  <si>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</si>
  <si>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</si>
  <si>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</si>
  <si>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</si>
  <si>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</si>
  <si>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</si>
  <si>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</si>
  <si>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</si>
  <si>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</si>
  <si>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</si>
  <si>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</si>
  <si>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</si>
  <si>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</si>
  <si>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</si>
  <si>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</si>
  <si>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</si>
  <si>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</si>
  <si>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</si>
  <si>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</si>
  <si>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</si>
  <si>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</si>
  <si>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</si>
  <si>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</si>
  <si>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</si>
  <si>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</si>
  <si>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</si>
  <si>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</si>
  <si>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</si>
  <si>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</si>
  <si>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</si>
  <si>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</si>
  <si>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</si>
  <si>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</si>
  <si>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</si>
  <si>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</si>
  <si>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</si>
  <si>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</si>
  <si>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</si>
  <si>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</si>
  <si>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</si>
  <si>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</si>
  <si>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</si>
  <si>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</si>
  <si>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</si>
  <si>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</si>
  <si>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</si>
  <si>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</si>
  <si>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</si>
  <si>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</si>
  <si>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</si>
  <si>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</si>
  <si>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</si>
  <si>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</si>
  <si>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</si>
  <si>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</si>
  <si>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</si>
  <si>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</si>
  <si>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</si>
  <si>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</si>
  <si>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</si>
  <si>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</si>
  <si>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</si>
  <si>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</si>
  <si>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</si>
  <si>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</si>
  <si>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</si>
  <si>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</si>
  <si>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</si>
  <si>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</si>
  <si>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</si>
  <si>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</si>
  <si>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</si>
  <si>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</si>
  <si>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</si>
  <si>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</si>
  <si>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</si>
  <si>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</si>
  <si>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</si>
  <si>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</si>
  <si>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</si>
  <si>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</si>
  <si>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</si>
  <si>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</si>
  <si>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</si>
  <si>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</si>
  <si>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</si>
  <si>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</si>
  <si>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</si>
  <si>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</si>
  <si>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</si>
  <si>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</si>
  <si>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</si>
  <si>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</si>
  <si>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</si>
  <si>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</si>
  <si>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</si>
  <si>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</si>
  <si>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</si>
  <si>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</si>
  <si>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</si>
  <si>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</si>
  <si>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</si>
  <si>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</si>
  <si>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</si>
  <si>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</si>
  <si>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</si>
  <si>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</si>
  <si>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</si>
  <si>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</si>
  <si>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</si>
  <si>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</si>
  <si>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</si>
  <si>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</si>
  <si>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</si>
  <si>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</si>
  <si>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</si>
  <si>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</si>
  <si>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</si>
  <si>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</si>
  <si>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</si>
  <si>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</si>
  <si>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</si>
  <si>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</si>
  <si>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</si>
  <si>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</si>
  <si>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</si>
  <si>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</si>
  <si>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</si>
  <si>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</si>
  <si>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</si>
  <si>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</si>
  <si>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</si>
  <si>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</si>
  <si>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</si>
  <si>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</si>
  <si>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</si>
  <si>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</si>
  <si>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</si>
  <si>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</si>
  <si>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</si>
  <si>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</si>
  <si>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</si>
  <si>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</si>
  <si>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</si>
  <si>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</si>
  <si>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</si>
  <si>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</si>
  <si>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</si>
  <si>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</si>
  <si>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</si>
  <si>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</si>
  <si>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</si>
  <si>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</si>
  <si>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</si>
  <si>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</si>
  <si>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</si>
  <si>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</si>
  <si>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</si>
  <si>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</si>
  <si>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</si>
  <si>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</si>
  <si>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</si>
  <si>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</si>
  <si>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</si>
  <si>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</si>
  <si>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</si>
  <si>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</si>
  <si>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</si>
  <si>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</si>
  <si>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</si>
  <si>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</si>
  <si>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</si>
  <si>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</si>
  <si>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</si>
  <si>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</si>
  <si>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</si>
  <si>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</si>
  <si>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</si>
  <si>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</si>
  <si>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</si>
  <si>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</si>
  <si>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</si>
  <si>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</si>
  <si>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</si>
  <si>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</si>
  <si>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</si>
  <si>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</si>
  <si>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</si>
  <si>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</si>
  <si>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</si>
  <si>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</si>
  <si>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</si>
  <si>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</si>
  <si>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</si>
  <si>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</si>
  <si>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</si>
  <si>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</si>
  <si>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</si>
  <si>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</si>
  <si>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</si>
  <si>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</si>
  <si>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</si>
  <si>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</si>
  <si>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</si>
  <si>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</si>
  <si>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</si>
  <si>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</si>
  <si>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</si>
  <si>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</si>
  <si>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</si>
  <si>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</si>
  <si>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</si>
  <si>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</si>
  <si>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</si>
  <si>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</si>
  <si>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</si>
  <si>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</si>
  <si>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</si>
  <si>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</si>
  <si>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</si>
  <si>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</si>
  <si>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</si>
  <si>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</si>
  <si>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</si>
  <si>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</si>
  <si>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</si>
  <si>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</si>
  <si>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</si>
  <si>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</si>
  <si>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</si>
  <si>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</si>
  <si>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</si>
  <si>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</si>
  <si>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</si>
  <si>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</si>
  <si>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</si>
  <si>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</si>
  <si>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</si>
  <si>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</si>
  <si>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</si>
  <si>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</si>
  <si>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</si>
  <si>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</si>
  <si>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</si>
  <si>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</si>
  <si>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</si>
  <si>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</si>
  <si>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</si>
  <si>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</si>
  <si>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</si>
  <si>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</si>
  <si>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</si>
  <si>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</si>
  <si>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</si>
  <si>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</si>
  <si>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</si>
  <si>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</si>
  <si>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</si>
  <si>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</si>
  <si>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</si>
  <si>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</si>
  <si>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</si>
  <si>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</si>
  <si>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</si>
  <si>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</si>
  <si>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</si>
  <si>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</si>
  <si>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</si>
  <si>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</si>
  <si>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</si>
  <si>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</si>
  <si>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</si>
  <si>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</si>
  <si>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</si>
  <si>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</si>
  <si>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</si>
  <si>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</si>
  <si>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</si>
  <si>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</si>
  <si>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</si>
  <si>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</si>
  <si>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</si>
  <si>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</si>
  <si>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</si>
  <si>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</si>
  <si>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</si>
  <si>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</si>
  <si>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</si>
  <si>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</si>
  <si>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</si>
  <si>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</si>
  <si>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</si>
  <si>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</si>
  <si>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</si>
  <si>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</si>
  <si>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</si>
  <si>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</si>
  <si>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</si>
  <si>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</si>
  <si>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</si>
  <si>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</si>
  <si>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</si>
  <si>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</si>
  <si>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</si>
  <si>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</si>
  <si>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</si>
  <si>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</si>
  <si>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</si>
  <si>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</si>
  <si>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</si>
  <si>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</si>
  <si>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</si>
  <si>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</si>
  <si>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</si>
  <si>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</si>
  <si>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</si>
  <si>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</si>
  <si>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</si>
  <si>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</si>
  <si>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</si>
  <si>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</si>
  <si>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</si>
  <si>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</si>
  <si>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</si>
  <si>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</si>
  <si>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</si>
  <si>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</si>
  <si>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</si>
  <si>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</si>
  <si>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</si>
  <si>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</si>
  <si>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</si>
  <si>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</si>
  <si>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</si>
  <si>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</si>
  <si>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</si>
  <si>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</si>
  <si>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</si>
  <si>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</si>
  <si>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</si>
  <si>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</si>
  <si>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</si>
  <si>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</si>
  <si>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</si>
  <si>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</si>
  <si>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</si>
  <si>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</si>
  <si>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</si>
  <si>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</si>
  <si>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</si>
  <si>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</si>
  <si>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</si>
  <si>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</si>
  <si>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</si>
  <si>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</si>
  <si>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</si>
  <si>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</si>
  <si>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</si>
  <si>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</si>
  <si>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</si>
  <si>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</si>
  <si>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</si>
  <si>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</si>
  <si>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</si>
  <si>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</si>
  <si>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</si>
  <si>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</si>
  <si>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</si>
  <si>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</si>
  <si>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</si>
  <si>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</si>
  <si>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</si>
  <si>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</si>
  <si>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</si>
  <si>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</si>
  <si>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</si>
  <si>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</si>
  <si>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</si>
  <si>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</si>
  <si>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</si>
  <si>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</si>
  <si>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</si>
  <si>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</si>
  <si>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</si>
  <si>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</si>
  <si>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</si>
  <si>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</si>
  <si>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</si>
  <si>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</si>
  <si>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</si>
  <si>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</si>
  <si>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</si>
  <si>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</si>
  <si>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</si>
  <si>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</si>
  <si>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</si>
  <si>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</si>
  <si>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</si>
  <si>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</si>
  <si>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</si>
  <si>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</si>
  <si>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</si>
  <si>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</si>
  <si>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</si>
  <si>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</si>
  <si>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</si>
  <si>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</si>
  <si>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</si>
  <si>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</si>
  <si>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</si>
  <si>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</si>
  <si>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</si>
  <si>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</si>
  <si>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</si>
  <si>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</si>
  <si>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</si>
  <si>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</si>
  <si>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</si>
  <si>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</si>
  <si>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</si>
  <si>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</si>
  <si>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</si>
  <si>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</si>
  <si>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</si>
  <si>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</si>
  <si>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</si>
  <si>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</si>
  <si>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</si>
  <si>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</si>
  <si>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</si>
  <si>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</si>
  <si>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</si>
  <si>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</si>
  <si>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</si>
  <si>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</si>
  <si>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</si>
  <si>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</si>
  <si>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</si>
  <si>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</si>
  <si>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</si>
  <si>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</si>
  <si>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</si>
  <si>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</si>
  <si>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</si>
  <si>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</si>
  <si>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</si>
  <si>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</si>
  <si>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</si>
  <si>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</si>
  <si>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</si>
  <si>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</si>
  <si>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</si>
  <si>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</si>
  <si>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</si>
  <si>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</si>
  <si>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</si>
  <si>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</si>
  <si>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</si>
  <si>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</si>
  <si>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</si>
  <si>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</si>
  <si>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</si>
  <si>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</si>
  <si>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</si>
  <si>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</si>
  <si>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</si>
  <si>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</si>
  <si>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</si>
  <si>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</si>
  <si>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</si>
  <si>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</si>
  <si>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</si>
  <si>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</si>
  <si>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</si>
  <si>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</si>
  <si>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</si>
  <si>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</si>
  <si>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</si>
  <si>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</si>
  <si>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</si>
  <si>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March 22-23</t>
  </si>
  <si>
    <t>April 22-23</t>
  </si>
  <si>
    <t>May 22-23</t>
  </si>
  <si>
    <t>June 22-23</t>
  </si>
  <si>
    <t>July 22-23</t>
  </si>
  <si>
    <t>Monthly report for August 2023</t>
  </si>
  <si>
    <t>Aug 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</si>
</sst>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0" fillId="0" borderId="44" xfId="0" applyBorder="1"/>
    <xf numFmtId="0" fontId="17" fillId="0" borderId="0" xfId="0" applyFont="1"/>
    <xf numFmtId="0" fontId="7" fillId="0" borderId="0" xfId="0" applyFont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77.443717824077" createdVersion="6" refreshedVersion="8" minRefreshableVersion="3" recordCount="192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8-27T00:00:00" count="92">
        <d v="2023-08-26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7555909"/>
    </cacheField>
    <cacheField name="TRIM_CAT" numFmtId="0">
      <sharedItems containsBlank="1" count="9">
        <s v="Large C&amp;I"/>
        <s v="Residential"/>
        <s v="Low Income Residential"/>
        <s v="Medium C&amp;I"/>
        <s v="Small C&amp;I"/>
        <s v="HER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77.44906608796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8-27T00:00:00" count="93">
        <d v="2023-08-26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22669466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77.453693402778" createdVersion="6" refreshedVersion="8" minRefreshableVersion="3" recordCount="237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7398328.859999999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6256209.43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182.610655092591" createdVersion="6" refreshedVersion="8" minRefreshableVersion="3" recordCount="877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s v="LINE 1"/>
    <x v="0"/>
    <x v="0"/>
    <s v="5-Large C&amp;I"/>
    <n v="128"/>
    <x v="0"/>
    <x v="0"/>
  </r>
  <r>
    <s v="LINE 1"/>
    <x v="0"/>
    <x v="0"/>
    <s v="1-Residential"/>
    <n v="184607"/>
    <x v="1"/>
    <x v="0"/>
  </r>
  <r>
    <s v="LINE 1"/>
    <x v="0"/>
    <x v="0"/>
    <s v="2-Low Income Residential"/>
    <n v="16123"/>
    <x v="2"/>
    <x v="0"/>
  </r>
  <r>
    <s v="LINE 1"/>
    <x v="0"/>
    <x v="1"/>
    <s v="4-Medium C&amp;I"/>
    <n v="12686"/>
    <x v="3"/>
    <x v="0"/>
  </r>
  <r>
    <s v="LINE 1"/>
    <x v="0"/>
    <x v="1"/>
    <s v="5-Large C&amp;I"/>
    <n v="9551"/>
    <x v="0"/>
    <x v="0"/>
  </r>
  <r>
    <s v="LINE 1"/>
    <x v="0"/>
    <x v="0"/>
    <s v="3-Small C&amp;I"/>
    <n v="18484"/>
    <x v="4"/>
    <x v="0"/>
  </r>
  <r>
    <s v="LINE 1"/>
    <x v="0"/>
    <x v="1"/>
    <s v="OTHER"/>
    <n v="81"/>
    <x v="5"/>
    <x v="0"/>
  </r>
  <r>
    <s v="LINE 1"/>
    <x v="0"/>
    <x v="1"/>
    <s v="1-Residential"/>
    <n v="608794"/>
    <x v="1"/>
    <x v="0"/>
  </r>
  <r>
    <s v="LINE 1"/>
    <x v="0"/>
    <x v="1"/>
    <s v="2-Low Income Residential"/>
    <n v="72336"/>
    <x v="2"/>
    <x v="0"/>
  </r>
  <r>
    <s v="LINE 1"/>
    <x v="0"/>
    <x v="0"/>
    <s v="4-Medium C&amp;I"/>
    <n v="566"/>
    <x v="3"/>
    <x v="0"/>
  </r>
  <r>
    <s v="LINE 1"/>
    <x v="0"/>
    <x v="0"/>
    <s v="OTHER"/>
    <n v="40"/>
    <x v="5"/>
    <x v="0"/>
  </r>
  <r>
    <s v="LINE 1"/>
    <x v="0"/>
    <x v="1"/>
    <s v="3-Small C&amp;I"/>
    <n v="36735"/>
    <x v="4"/>
    <x v="0"/>
  </r>
  <r>
    <s v="LINE 2"/>
    <x v="0"/>
    <x v="0"/>
    <s v="5-Large C&amp;I"/>
    <n v="19"/>
    <x v="0"/>
    <x v="1"/>
  </r>
  <r>
    <s v="LINE 2"/>
    <x v="0"/>
    <x v="1"/>
    <s v="1-Residential"/>
    <n v="94226"/>
    <x v="1"/>
    <x v="1"/>
  </r>
  <r>
    <s v="LINE 2"/>
    <x v="0"/>
    <x v="1"/>
    <s v="2-Low Income Residential"/>
    <n v="30942"/>
    <x v="2"/>
    <x v="1"/>
  </r>
  <r>
    <s v="LINE 2"/>
    <x v="0"/>
    <x v="0"/>
    <s v="1-Residential"/>
    <n v="21905"/>
    <x v="1"/>
    <x v="1"/>
  </r>
  <r>
    <s v="LINE 2"/>
    <x v="0"/>
    <x v="0"/>
    <s v="2-Low Income Residential"/>
    <n v="5968"/>
    <x v="2"/>
    <x v="1"/>
  </r>
  <r>
    <s v="LINE 2"/>
    <x v="0"/>
    <x v="1"/>
    <s v="4-Medium C&amp;I"/>
    <n v="1752"/>
    <x v="3"/>
    <x v="1"/>
  </r>
  <r>
    <s v="LINE 2"/>
    <x v="0"/>
    <x v="1"/>
    <s v="5-Large C&amp;I"/>
    <n v="1630"/>
    <x v="0"/>
    <x v="1"/>
  </r>
  <r>
    <s v="LINE 2"/>
    <x v="0"/>
    <x v="0"/>
    <s v="4-Medium C&amp;I"/>
    <n v="98"/>
    <x v="3"/>
    <x v="1"/>
  </r>
  <r>
    <s v="LINE 2"/>
    <x v="0"/>
    <x v="0"/>
    <s v="3-Small C&amp;I"/>
    <n v="2538"/>
    <x v="4"/>
    <x v="1"/>
  </r>
  <r>
    <s v="LINE 2"/>
    <x v="0"/>
    <x v="1"/>
    <s v="3-Small C&amp;I"/>
    <n v="5323"/>
    <x v="4"/>
    <x v="1"/>
  </r>
  <r>
    <s v="LINE 3"/>
    <x v="0"/>
    <x v="0"/>
    <s v="3-Small C&amp;I"/>
    <n v="1095"/>
    <x v="4"/>
    <x v="2"/>
  </r>
  <r>
    <s v="LINE 3"/>
    <x v="0"/>
    <x v="0"/>
    <s v="1-Residential"/>
    <n v="7924"/>
    <x v="1"/>
    <x v="2"/>
  </r>
  <r>
    <s v="LINE 3"/>
    <x v="0"/>
    <x v="0"/>
    <s v="2-Low Income Residential"/>
    <n v="937"/>
    <x v="2"/>
    <x v="2"/>
  </r>
  <r>
    <s v="LINE 3"/>
    <x v="0"/>
    <x v="1"/>
    <s v="4-Medium C&amp;I"/>
    <n v="768"/>
    <x v="3"/>
    <x v="2"/>
  </r>
  <r>
    <s v="LINE 3"/>
    <x v="0"/>
    <x v="0"/>
    <s v="4-Medium C&amp;I"/>
    <n v="49"/>
    <x v="3"/>
    <x v="2"/>
  </r>
  <r>
    <s v="LINE 3"/>
    <x v="0"/>
    <x v="1"/>
    <s v="1-Residential"/>
    <n v="30819"/>
    <x v="1"/>
    <x v="2"/>
  </r>
  <r>
    <s v="LINE 3"/>
    <x v="0"/>
    <x v="1"/>
    <s v="2-Low Income Residential"/>
    <n v="4434"/>
    <x v="2"/>
    <x v="2"/>
  </r>
  <r>
    <s v="LINE 3"/>
    <x v="0"/>
    <x v="1"/>
    <s v="3-Small C&amp;I"/>
    <n v="1991"/>
    <x v="4"/>
    <x v="2"/>
  </r>
  <r>
    <s v="LINE 3"/>
    <x v="0"/>
    <x v="1"/>
    <s v="5-Large C&amp;I"/>
    <n v="779"/>
    <x v="0"/>
    <x v="2"/>
  </r>
  <r>
    <s v="LINE 3"/>
    <x v="0"/>
    <x v="0"/>
    <s v="5-Large C&amp;I"/>
    <n v="8"/>
    <x v="0"/>
    <x v="2"/>
  </r>
  <r>
    <s v="LINE 4"/>
    <x v="0"/>
    <x v="0"/>
    <s v="4-Medium C&amp;I"/>
    <n v="25"/>
    <x v="3"/>
    <x v="3"/>
  </r>
  <r>
    <s v="LINE 4"/>
    <x v="0"/>
    <x v="1"/>
    <s v="1-Residential"/>
    <n v="14439"/>
    <x v="1"/>
    <x v="3"/>
  </r>
  <r>
    <s v="LINE 4"/>
    <x v="0"/>
    <x v="1"/>
    <s v="2-Low Income Residential"/>
    <n v="3067"/>
    <x v="2"/>
    <x v="3"/>
  </r>
  <r>
    <s v="LINE 4"/>
    <x v="0"/>
    <x v="0"/>
    <s v="3-Small C&amp;I"/>
    <n v="499"/>
    <x v="4"/>
    <x v="3"/>
  </r>
  <r>
    <s v="LINE 4"/>
    <x v="0"/>
    <x v="0"/>
    <s v="5-Large C&amp;I"/>
    <n v="6"/>
    <x v="0"/>
    <x v="3"/>
  </r>
  <r>
    <s v="LINE 4"/>
    <x v="0"/>
    <x v="1"/>
    <s v="5-Large C&amp;I"/>
    <n v="348"/>
    <x v="0"/>
    <x v="3"/>
  </r>
  <r>
    <s v="LINE 4"/>
    <x v="0"/>
    <x v="0"/>
    <s v="1-Residential"/>
    <n v="3407"/>
    <x v="1"/>
    <x v="3"/>
  </r>
  <r>
    <s v="LINE 4"/>
    <x v="0"/>
    <x v="0"/>
    <s v="2-Low Income Residential"/>
    <n v="606"/>
    <x v="2"/>
    <x v="3"/>
  </r>
  <r>
    <s v="LINE 4"/>
    <x v="0"/>
    <x v="1"/>
    <s v="4-Medium C&amp;I"/>
    <n v="350"/>
    <x v="3"/>
    <x v="3"/>
  </r>
  <r>
    <s v="LINE 4"/>
    <x v="0"/>
    <x v="1"/>
    <s v="3-Small C&amp;I"/>
    <n v="913"/>
    <x v="4"/>
    <x v="3"/>
  </r>
  <r>
    <s v="LINE 5"/>
    <x v="0"/>
    <x v="1"/>
    <s v="1-Residential"/>
    <n v="48968"/>
    <x v="1"/>
    <x v="4"/>
  </r>
  <r>
    <s v="LINE 5"/>
    <x v="0"/>
    <x v="1"/>
    <s v="2-Low Income Residential"/>
    <n v="23441"/>
    <x v="2"/>
    <x v="4"/>
  </r>
  <r>
    <s v="LINE 5"/>
    <x v="0"/>
    <x v="0"/>
    <s v="3-Small C&amp;I"/>
    <n v="944"/>
    <x v="4"/>
    <x v="4"/>
  </r>
  <r>
    <s v="LINE 5"/>
    <x v="0"/>
    <x v="0"/>
    <s v="4-Medium C&amp;I"/>
    <n v="24"/>
    <x v="3"/>
    <x v="4"/>
  </r>
  <r>
    <s v="LINE 5"/>
    <x v="0"/>
    <x v="1"/>
    <s v="5-Large C&amp;I"/>
    <n v="503"/>
    <x v="0"/>
    <x v="4"/>
  </r>
  <r>
    <s v="LINE 5"/>
    <x v="0"/>
    <x v="0"/>
    <s v="1-Residential"/>
    <n v="10574"/>
    <x v="1"/>
    <x v="4"/>
  </r>
  <r>
    <s v="LINE 5"/>
    <x v="0"/>
    <x v="0"/>
    <s v="2-Low Income Residential"/>
    <n v="4425"/>
    <x v="2"/>
    <x v="4"/>
  </r>
  <r>
    <s v="LINE 5"/>
    <x v="0"/>
    <x v="1"/>
    <s v="4-Medium C&amp;I"/>
    <n v="634"/>
    <x v="3"/>
    <x v="4"/>
  </r>
  <r>
    <s v="LINE 5"/>
    <x v="0"/>
    <x v="0"/>
    <s v="5-Large C&amp;I"/>
    <n v="5"/>
    <x v="0"/>
    <x v="4"/>
  </r>
  <r>
    <s v="LINE 5"/>
    <x v="0"/>
    <x v="1"/>
    <s v="3-Small C&amp;I"/>
    <n v="2419"/>
    <x v="4"/>
    <x v="4"/>
  </r>
  <r>
    <s v="LINE 6"/>
    <x v="0"/>
    <x v="0"/>
    <s v="5-Large C&amp;I"/>
    <n v="303641"/>
    <x v="0"/>
    <x v="5"/>
  </r>
  <r>
    <s v="LINE 6"/>
    <x v="0"/>
    <x v="1"/>
    <s v="5-Large C&amp;I"/>
    <n v="1523230"/>
    <x v="0"/>
    <x v="5"/>
  </r>
  <r>
    <s v="LINE 6"/>
    <x v="0"/>
    <x v="1"/>
    <s v="1-Residential"/>
    <n v="3751102"/>
    <x v="1"/>
    <x v="5"/>
  </r>
  <r>
    <s v="LINE 6"/>
    <x v="0"/>
    <x v="1"/>
    <s v="2-Low Income Residential"/>
    <n v="1481448"/>
    <x v="2"/>
    <x v="5"/>
  </r>
  <r>
    <s v="LINE 6"/>
    <x v="0"/>
    <x v="0"/>
    <s v="4-Medium C&amp;I"/>
    <n v="61674"/>
    <x v="3"/>
    <x v="5"/>
  </r>
  <r>
    <s v="LINE 6"/>
    <x v="0"/>
    <x v="0"/>
    <s v="OTHER"/>
    <n v="0"/>
    <x v="5"/>
    <x v="5"/>
  </r>
  <r>
    <s v="LINE 6"/>
    <x v="0"/>
    <x v="0"/>
    <s v="1-Residential"/>
    <n v="861254"/>
    <x v="1"/>
    <x v="5"/>
  </r>
  <r>
    <s v="LINE 6"/>
    <x v="0"/>
    <x v="0"/>
    <s v="2-Low Income Residential"/>
    <n v="234012"/>
    <x v="2"/>
    <x v="5"/>
  </r>
  <r>
    <s v="LINE 6"/>
    <x v="0"/>
    <x v="1"/>
    <s v="4-Medium C&amp;I"/>
    <n v="386192"/>
    <x v="3"/>
    <x v="5"/>
  </r>
  <r>
    <s v="LINE 6"/>
    <x v="0"/>
    <x v="0"/>
    <s v="3-Small C&amp;I"/>
    <n v="187249"/>
    <x v="4"/>
    <x v="5"/>
  </r>
  <r>
    <s v="LINE 6"/>
    <x v="0"/>
    <x v="1"/>
    <s v="OTHER"/>
    <n v="0"/>
    <x v="5"/>
    <x v="5"/>
  </r>
  <r>
    <s v="LINE 6"/>
    <x v="0"/>
    <x v="1"/>
    <s v="3-Small C&amp;I"/>
    <n v="428617"/>
    <x v="4"/>
    <x v="5"/>
  </r>
  <r>
    <s v="LINE 7"/>
    <x v="0"/>
    <x v="0"/>
    <s v="3-Small C&amp;I"/>
    <n v="153000"/>
    <x v="4"/>
    <x v="6"/>
  </r>
  <r>
    <s v="LINE 7"/>
    <x v="0"/>
    <x v="1"/>
    <s v="OTHER"/>
    <n v="0"/>
    <x v="5"/>
    <x v="6"/>
  </r>
  <r>
    <s v="LINE 7"/>
    <x v="0"/>
    <x v="0"/>
    <s v="5-Large C&amp;I"/>
    <n v="167983"/>
    <x v="0"/>
    <x v="6"/>
  </r>
  <r>
    <s v="LINE 7"/>
    <x v="0"/>
    <x v="0"/>
    <s v="4-Medium C&amp;I"/>
    <n v="53269"/>
    <x v="3"/>
    <x v="6"/>
  </r>
  <r>
    <s v="LINE 7"/>
    <x v="0"/>
    <x v="0"/>
    <s v="OTHER"/>
    <n v="0"/>
    <x v="5"/>
    <x v="6"/>
  </r>
  <r>
    <s v="LINE 7"/>
    <x v="0"/>
    <x v="1"/>
    <s v="1-Residential"/>
    <n v="3102167"/>
    <x v="1"/>
    <x v="6"/>
  </r>
  <r>
    <s v="LINE 7"/>
    <x v="0"/>
    <x v="1"/>
    <s v="2-Low Income Residential"/>
    <n v="1696287"/>
    <x v="2"/>
    <x v="6"/>
  </r>
  <r>
    <s v="LINE 7"/>
    <x v="0"/>
    <x v="1"/>
    <s v="3-Small C&amp;I"/>
    <n v="344952"/>
    <x v="4"/>
    <x v="6"/>
  </r>
  <r>
    <s v="LINE 7"/>
    <x v="0"/>
    <x v="1"/>
    <s v="5-Large C&amp;I"/>
    <n v="979612"/>
    <x v="0"/>
    <x v="6"/>
  </r>
  <r>
    <s v="LINE 7"/>
    <x v="0"/>
    <x v="0"/>
    <s v="1-Residential"/>
    <n v="674769"/>
    <x v="1"/>
    <x v="6"/>
  </r>
  <r>
    <s v="LINE 7"/>
    <x v="0"/>
    <x v="0"/>
    <s v="2-Low Income Residential"/>
    <n v="256686"/>
    <x v="2"/>
    <x v="6"/>
  </r>
  <r>
    <s v="LINE 7"/>
    <x v="0"/>
    <x v="1"/>
    <s v="4-Medium C&amp;I"/>
    <n v="340836"/>
    <x v="3"/>
    <x v="6"/>
  </r>
  <r>
    <s v="LINE 8"/>
    <x v="0"/>
    <x v="1"/>
    <s v="3-Small C&amp;I"/>
    <n v="2912317"/>
    <x v="4"/>
    <x v="7"/>
  </r>
  <r>
    <s v="LINE 8"/>
    <x v="0"/>
    <x v="0"/>
    <s v="5-Large C&amp;I"/>
    <n v="36859"/>
    <x v="0"/>
    <x v="7"/>
  </r>
  <r>
    <s v="LINE 8"/>
    <x v="0"/>
    <x v="1"/>
    <s v="1-Residential"/>
    <n v="60702639"/>
    <x v="1"/>
    <x v="7"/>
  </r>
  <r>
    <s v="LINE 8"/>
    <x v="0"/>
    <x v="1"/>
    <s v="2-Low Income Residential"/>
    <n v="46704959"/>
    <x v="2"/>
    <x v="7"/>
  </r>
  <r>
    <s v="LINE 8"/>
    <x v="0"/>
    <x v="0"/>
    <s v="4-Medium C&amp;I"/>
    <n v="443475"/>
    <x v="3"/>
    <x v="7"/>
  </r>
  <r>
    <s v="LINE 8"/>
    <x v="0"/>
    <x v="0"/>
    <s v="OTHER"/>
    <n v="0"/>
    <x v="5"/>
    <x v="7"/>
  </r>
  <r>
    <s v="LINE 8"/>
    <x v="0"/>
    <x v="1"/>
    <s v="5-Large C&amp;I"/>
    <n v="6017008"/>
    <x v="0"/>
    <x v="7"/>
  </r>
  <r>
    <s v="LINE 8"/>
    <x v="0"/>
    <x v="0"/>
    <s v="1-Residential"/>
    <n v="13079898"/>
    <x v="1"/>
    <x v="7"/>
  </r>
  <r>
    <s v="LINE 8"/>
    <x v="0"/>
    <x v="0"/>
    <s v="2-Low Income Residential"/>
    <n v="7556380"/>
    <x v="2"/>
    <x v="7"/>
  </r>
  <r>
    <s v="LINE 8"/>
    <x v="0"/>
    <x v="1"/>
    <s v="4-Medium C&amp;I"/>
    <n v="2210780"/>
    <x v="3"/>
    <x v="7"/>
  </r>
  <r>
    <s v="LINE 8"/>
    <x v="0"/>
    <x v="0"/>
    <s v="3-Small C&amp;I"/>
    <n v="1105273"/>
    <x v="4"/>
    <x v="7"/>
  </r>
  <r>
    <s v="LINE 8"/>
    <x v="0"/>
    <x v="1"/>
    <s v="OTHER"/>
    <n v="0"/>
    <x v="5"/>
    <x v="7"/>
  </r>
  <r>
    <s v="LINE 9"/>
    <x v="0"/>
    <x v="0"/>
    <s v="5-Large C&amp;I"/>
    <n v="508485"/>
    <x v="0"/>
    <x v="8"/>
  </r>
  <r>
    <s v="LINE 9"/>
    <x v="0"/>
    <x v="0"/>
    <s v="3-Small C&amp;I"/>
    <n v="1445522"/>
    <x v="4"/>
    <x v="8"/>
  </r>
  <r>
    <s v="LINE 9"/>
    <x v="0"/>
    <x v="1"/>
    <s v="OTHER"/>
    <n v="0"/>
    <x v="5"/>
    <x v="8"/>
  </r>
  <r>
    <s v="LINE 9"/>
    <x v="0"/>
    <x v="1"/>
    <s v="1-Residential"/>
    <n v="67555909"/>
    <x v="1"/>
    <x v="8"/>
  </r>
  <r>
    <s v="LINE 9"/>
    <x v="0"/>
    <x v="1"/>
    <s v="2-Low Income Residential"/>
    <n v="49882695"/>
    <x v="2"/>
    <x v="8"/>
  </r>
  <r>
    <s v="LINE 9"/>
    <x v="0"/>
    <x v="0"/>
    <s v="4-Medium C&amp;I"/>
    <n v="558419"/>
    <x v="3"/>
    <x v="8"/>
  </r>
  <r>
    <s v="LINE 9"/>
    <x v="0"/>
    <x v="0"/>
    <s v="OTHER"/>
    <n v="0"/>
    <x v="5"/>
    <x v="8"/>
  </r>
  <r>
    <s v="LINE 9"/>
    <x v="0"/>
    <x v="1"/>
    <s v="5-Large C&amp;I"/>
    <n v="8519851"/>
    <x v="0"/>
    <x v="8"/>
  </r>
  <r>
    <s v="LINE 9"/>
    <x v="0"/>
    <x v="0"/>
    <s v="1-Residential"/>
    <n v="14615922"/>
    <x v="1"/>
    <x v="8"/>
  </r>
  <r>
    <s v="LINE 9"/>
    <x v="0"/>
    <x v="0"/>
    <s v="2-Low Income Residential"/>
    <n v="8047079"/>
    <x v="2"/>
    <x v="8"/>
  </r>
  <r>
    <s v="LINE 9"/>
    <x v="0"/>
    <x v="1"/>
    <s v="4-Medium C&amp;I"/>
    <n v="2937809"/>
    <x v="3"/>
    <x v="8"/>
  </r>
  <r>
    <s v="LINE 9"/>
    <x v="0"/>
    <x v="1"/>
    <s v="3-Small C&amp;I"/>
    <n v="3685887"/>
    <x v="4"/>
    <x v="8"/>
  </r>
  <r>
    <s v="LINE 10"/>
    <x v="0"/>
    <x v="0"/>
    <s v="5-Large C&amp;I"/>
    <n v="2792997"/>
    <x v="0"/>
    <x v="9"/>
  </r>
  <r>
    <s v="LINE 10"/>
    <x v="0"/>
    <x v="0"/>
    <s v="4-Medium C&amp;I"/>
    <n v="703015"/>
    <x v="3"/>
    <x v="9"/>
  </r>
  <r>
    <s v="LINE 10"/>
    <x v="0"/>
    <x v="1"/>
    <s v="5-Large C&amp;I"/>
    <n v="20840499"/>
    <x v="0"/>
    <x v="9"/>
  </r>
  <r>
    <s v="LINE 10"/>
    <x v="0"/>
    <x v="0"/>
    <s v="3-Small C&amp;I"/>
    <n v="1225207"/>
    <x v="4"/>
    <x v="9"/>
  </r>
  <r>
    <s v="LINE 10"/>
    <x v="0"/>
    <x v="1"/>
    <s v="3-Small C&amp;I"/>
    <n v="1871981"/>
    <x v="4"/>
    <x v="9"/>
  </r>
  <r>
    <s v="LINE 10"/>
    <x v="0"/>
    <x v="0"/>
    <s v="1-Residential"/>
    <n v="3248692"/>
    <x v="1"/>
    <x v="9"/>
  </r>
  <r>
    <s v="LINE 10"/>
    <x v="0"/>
    <x v="0"/>
    <s v="2-Low Income Residential"/>
    <n v="296162"/>
    <x v="2"/>
    <x v="9"/>
  </r>
  <r>
    <s v="LINE 10"/>
    <x v="0"/>
    <x v="1"/>
    <s v="4-Medium C&amp;I"/>
    <n v="2584209"/>
    <x v="3"/>
    <x v="9"/>
  </r>
  <r>
    <s v="LINE 10"/>
    <x v="0"/>
    <x v="1"/>
    <s v="1-Residential"/>
    <n v="9627779"/>
    <x v="1"/>
    <x v="9"/>
  </r>
  <r>
    <s v="LINE 10"/>
    <x v="0"/>
    <x v="1"/>
    <s v="2-Low Income Residential"/>
    <n v="1464099"/>
    <x v="2"/>
    <x v="9"/>
  </r>
  <r>
    <s v="LINE 11"/>
    <x v="0"/>
    <x v="0"/>
    <s v="4-Medium C&amp;I"/>
    <n v="524840"/>
    <x v="3"/>
    <x v="10"/>
  </r>
  <r>
    <s v="LINE 11"/>
    <x v="0"/>
    <x v="0"/>
    <s v="5-Large C&amp;I"/>
    <n v="1352008"/>
    <x v="0"/>
    <x v="10"/>
  </r>
  <r>
    <s v="LINE 11"/>
    <x v="0"/>
    <x v="1"/>
    <s v="5-Large C&amp;I"/>
    <n v="12900910"/>
    <x v="0"/>
    <x v="10"/>
  </r>
  <r>
    <s v="LINE 11"/>
    <x v="0"/>
    <x v="0"/>
    <s v="3-Small C&amp;I"/>
    <n v="1349003"/>
    <x v="4"/>
    <x v="10"/>
  </r>
  <r>
    <s v="LINE 11"/>
    <x v="0"/>
    <x v="1"/>
    <s v="3-Small C&amp;I"/>
    <n v="2809317"/>
    <x v="4"/>
    <x v="10"/>
  </r>
  <r>
    <s v="LINE 11"/>
    <x v="0"/>
    <x v="0"/>
    <s v="1-Residential"/>
    <n v="5532734"/>
    <x v="1"/>
    <x v="10"/>
  </r>
  <r>
    <s v="LINE 11"/>
    <x v="0"/>
    <x v="0"/>
    <s v="2-Low Income Residential"/>
    <n v="529413"/>
    <x v="2"/>
    <x v="10"/>
  </r>
  <r>
    <s v="LINE 11"/>
    <x v="0"/>
    <x v="1"/>
    <s v="4-Medium C&amp;I"/>
    <n v="2900793"/>
    <x v="3"/>
    <x v="10"/>
  </r>
  <r>
    <s v="LINE 11"/>
    <x v="0"/>
    <x v="1"/>
    <s v="1-Residential"/>
    <n v="19584929"/>
    <x v="1"/>
    <x v="10"/>
  </r>
  <r>
    <s v="LINE 11"/>
    <x v="0"/>
    <x v="1"/>
    <s v="2-Low Income Residential"/>
    <n v="2908902"/>
    <x v="2"/>
    <x v="10"/>
  </r>
  <r>
    <s v="LINE 12"/>
    <x v="0"/>
    <x v="0"/>
    <s v="5-Large C&amp;I"/>
    <n v="45655"/>
    <x v="0"/>
    <x v="11"/>
  </r>
  <r>
    <s v="LINE 12"/>
    <x v="0"/>
    <x v="0"/>
    <s v="3-Small C&amp;I"/>
    <n v="58600"/>
    <x v="4"/>
    <x v="11"/>
  </r>
  <r>
    <s v="LINE 12"/>
    <x v="0"/>
    <x v="1"/>
    <s v="5-Large C&amp;I"/>
    <n v="394660"/>
    <x v="0"/>
    <x v="11"/>
  </r>
  <r>
    <s v="LINE 12"/>
    <x v="0"/>
    <x v="0"/>
    <s v="4-Medium C&amp;I"/>
    <n v="18931"/>
    <x v="3"/>
    <x v="11"/>
  </r>
  <r>
    <s v="LINE 12"/>
    <x v="0"/>
    <x v="1"/>
    <s v="3-Small C&amp;I"/>
    <n v="115040"/>
    <x v="4"/>
    <x v="11"/>
  </r>
  <r>
    <s v="LINE 12"/>
    <x v="0"/>
    <x v="1"/>
    <s v="1-Residential"/>
    <n v="145179"/>
    <x v="1"/>
    <x v="11"/>
  </r>
  <r>
    <s v="LINE 12"/>
    <x v="0"/>
    <x v="1"/>
    <s v="2-Low Income Residential"/>
    <n v="31053"/>
    <x v="2"/>
    <x v="11"/>
  </r>
  <r>
    <s v="LINE 12"/>
    <x v="0"/>
    <x v="0"/>
    <s v="1-Residential"/>
    <n v="36489"/>
    <x v="1"/>
    <x v="11"/>
  </r>
  <r>
    <s v="LINE 12"/>
    <x v="0"/>
    <x v="0"/>
    <s v="2-Low Income Residential"/>
    <n v="4585"/>
    <x v="2"/>
    <x v="11"/>
  </r>
  <r>
    <s v="LINE 12"/>
    <x v="0"/>
    <x v="1"/>
    <s v="4-Medium C&amp;I"/>
    <n v="160315"/>
    <x v="3"/>
    <x v="11"/>
  </r>
  <r>
    <s v="LINE 14"/>
    <x v="0"/>
    <x v="0"/>
    <s v="4-Medium C&amp;I"/>
    <n v="517326"/>
    <x v="3"/>
    <x v="12"/>
  </r>
  <r>
    <s v="LINE 14"/>
    <x v="0"/>
    <x v="0"/>
    <s v="5-Large C&amp;I"/>
    <n v="1446108"/>
    <x v="0"/>
    <x v="12"/>
  </r>
  <r>
    <s v="LINE 14"/>
    <x v="0"/>
    <x v="1"/>
    <s v="5-Large C&amp;I"/>
    <n v="13592932"/>
    <x v="0"/>
    <x v="12"/>
  </r>
  <r>
    <s v="LINE 14"/>
    <x v="0"/>
    <x v="0"/>
    <s v="3-Small C&amp;I"/>
    <n v="1778052"/>
    <x v="4"/>
    <x v="12"/>
  </r>
  <r>
    <s v="LINE 14"/>
    <x v="0"/>
    <x v="1"/>
    <s v="3-Small C&amp;I"/>
    <n v="3317206"/>
    <x v="4"/>
    <x v="12"/>
  </r>
  <r>
    <s v="LINE 14"/>
    <x v="0"/>
    <x v="0"/>
    <s v="1-Residential"/>
    <n v="10491819"/>
    <x v="1"/>
    <x v="12"/>
  </r>
  <r>
    <s v="LINE 14"/>
    <x v="0"/>
    <x v="0"/>
    <s v="2-Low Income Residential"/>
    <n v="733488"/>
    <x v="2"/>
    <x v="12"/>
  </r>
  <r>
    <s v="LINE 14"/>
    <x v="0"/>
    <x v="1"/>
    <s v="4-Medium C&amp;I"/>
    <n v="3366280"/>
    <x v="3"/>
    <x v="12"/>
  </r>
  <r>
    <s v="LINE 14"/>
    <x v="0"/>
    <x v="1"/>
    <s v="1-Residential"/>
    <n v="35803211"/>
    <x v="1"/>
    <x v="12"/>
  </r>
  <r>
    <s v="LINE 14"/>
    <x v="0"/>
    <x v="1"/>
    <s v="2-Low Income Residential"/>
    <n v="4292534"/>
    <x v="2"/>
    <x v="12"/>
  </r>
  <r>
    <s v="LINE 15"/>
    <x v="0"/>
    <x v="0"/>
    <s v="4-Medium C&amp;I"/>
    <n v="556"/>
    <x v="3"/>
    <x v="13"/>
  </r>
  <r>
    <s v="LINE 15"/>
    <x v="0"/>
    <x v="0"/>
    <s v="5-Large C&amp;I"/>
    <n v="135"/>
    <x v="0"/>
    <x v="13"/>
  </r>
  <r>
    <s v="LINE 15"/>
    <x v="0"/>
    <x v="0"/>
    <s v="3-Small C&amp;I"/>
    <n v="16372"/>
    <x v="4"/>
    <x v="13"/>
  </r>
  <r>
    <s v="LINE 15"/>
    <x v="0"/>
    <x v="1"/>
    <s v="5-Large C&amp;I"/>
    <n v="9033"/>
    <x v="0"/>
    <x v="13"/>
  </r>
  <r>
    <s v="LINE 15"/>
    <x v="0"/>
    <x v="1"/>
    <s v="3-Small C&amp;I"/>
    <n v="31607"/>
    <x v="4"/>
    <x v="13"/>
  </r>
  <r>
    <s v="LINE 15"/>
    <x v="0"/>
    <x v="0"/>
    <s v="1-Residential"/>
    <n v="166093"/>
    <x v="1"/>
    <x v="13"/>
  </r>
  <r>
    <s v="LINE 15"/>
    <x v="0"/>
    <x v="0"/>
    <s v="2-Low Income Residential"/>
    <n v="8884"/>
    <x v="2"/>
    <x v="13"/>
  </r>
  <r>
    <s v="LINE 15"/>
    <x v="0"/>
    <x v="1"/>
    <s v="4-Medium C&amp;I"/>
    <n v="11850"/>
    <x v="3"/>
    <x v="13"/>
  </r>
  <r>
    <s v="LINE 15"/>
    <x v="0"/>
    <x v="1"/>
    <s v="1-Residential"/>
    <n v="517632"/>
    <x v="1"/>
    <x v="13"/>
  </r>
  <r>
    <s v="LINE 15"/>
    <x v="0"/>
    <x v="1"/>
    <s v="2-Low Income Residential"/>
    <n v="41210"/>
    <x v="2"/>
    <x v="13"/>
  </r>
  <r>
    <s v="LINE 17"/>
    <x v="0"/>
    <x v="0"/>
    <s v="1-Residential"/>
    <n v="1"/>
    <x v="1"/>
    <x v="14"/>
  </r>
  <r>
    <s v="LINE 17"/>
    <x v="0"/>
    <x v="0"/>
    <s v="2-Low Income Residential"/>
    <n v="359"/>
    <x v="2"/>
    <x v="14"/>
  </r>
  <r>
    <s v="LINE 17"/>
    <x v="0"/>
    <x v="1"/>
    <s v="1-Residential"/>
    <n v="2"/>
    <x v="1"/>
    <x v="14"/>
  </r>
  <r>
    <s v="LINE 17"/>
    <x v="0"/>
    <x v="1"/>
    <s v="2-Low Income Residential"/>
    <n v="1734"/>
    <x v="2"/>
    <x v="14"/>
  </r>
  <r>
    <s v="LINE 18"/>
    <x v="0"/>
    <x v="1"/>
    <s v="1-Residential"/>
    <n v="651"/>
    <x v="1"/>
    <x v="15"/>
  </r>
  <r>
    <s v="LINE 18"/>
    <x v="0"/>
    <x v="0"/>
    <s v="1-Residential"/>
    <n v="221"/>
    <x v="1"/>
    <x v="15"/>
  </r>
  <r>
    <s v="LINE 18"/>
    <x v="0"/>
    <x v="1"/>
    <s v="2-Low Income Residential"/>
    <n v="385"/>
    <x v="2"/>
    <x v="15"/>
  </r>
  <r>
    <s v="LINE 18"/>
    <x v="0"/>
    <x v="0"/>
    <s v="2-Low Income Residential"/>
    <n v="84"/>
    <x v="2"/>
    <x v="15"/>
  </r>
  <r>
    <s v="LINE 18"/>
    <x v="0"/>
    <x v="1"/>
    <s v="3-Small C&amp;I"/>
    <n v="41"/>
    <x v="4"/>
    <x v="15"/>
  </r>
  <r>
    <s v="LINE 18"/>
    <x v="0"/>
    <x v="0"/>
    <s v="3-Small C&amp;I"/>
    <n v="38"/>
    <x v="4"/>
    <x v="15"/>
  </r>
  <r>
    <s v="LINE 18"/>
    <x v="0"/>
    <x v="1"/>
    <s v="4-Medium C&amp;I"/>
    <n v="21"/>
    <x v="3"/>
    <x v="15"/>
  </r>
  <r>
    <s v="LINE 18"/>
    <x v="0"/>
    <x v="1"/>
    <s v="5-Large C&amp;I"/>
    <n v="9"/>
    <x v="0"/>
    <x v="15"/>
  </r>
  <r>
    <s v="LINE 99"/>
    <x v="0"/>
    <x v="1"/>
    <s v="1-Residential"/>
    <n v="363"/>
    <x v="1"/>
    <x v="16"/>
  </r>
  <r>
    <s v="LINE 99"/>
    <x v="0"/>
    <x v="0"/>
    <s v="1-Residential"/>
    <n v="133"/>
    <x v="1"/>
    <x v="16"/>
  </r>
  <r>
    <s v="LINE 99"/>
    <x v="0"/>
    <x v="1"/>
    <s v="2-Low Income Residential"/>
    <n v="261"/>
    <x v="2"/>
    <x v="16"/>
  </r>
  <r>
    <s v="LINE 99"/>
    <x v="0"/>
    <x v="0"/>
    <s v="2-Low Income Residential"/>
    <n v="62"/>
    <x v="2"/>
    <x v="16"/>
  </r>
  <r>
    <s v="LINE 99"/>
    <x v="0"/>
    <x v="1"/>
    <s v="3-Small C&amp;I"/>
    <n v="7"/>
    <x v="4"/>
    <x v="16"/>
  </r>
  <r>
    <s v="LINE 99"/>
    <x v="0"/>
    <x v="0"/>
    <s v="3-Small C&amp;I"/>
    <n v="3"/>
    <x v="4"/>
    <x v="16"/>
  </r>
  <r>
    <s v="LINE 99"/>
    <x v="0"/>
    <x v="1"/>
    <s v="4-Medium C&amp;I"/>
    <n v="1"/>
    <x v="3"/>
    <x v="16"/>
  </r>
  <r>
    <s v="LINE 99"/>
    <x v="0"/>
    <x v="1"/>
    <s v="5-Large C&amp;I"/>
    <n v="3"/>
    <x v="0"/>
    <x v="16"/>
  </r>
  <r>
    <s v="LINE 19"/>
    <x v="0"/>
    <x v="1"/>
    <s v="3-Small C&amp;I"/>
    <n v="154"/>
    <x v="4"/>
    <x v="17"/>
  </r>
  <r>
    <s v="LINE 19"/>
    <x v="0"/>
    <x v="0"/>
    <s v="3-Small C&amp;I"/>
    <n v="56"/>
    <x v="4"/>
    <x v="17"/>
  </r>
  <r>
    <s v="LINE 19"/>
    <x v="0"/>
    <x v="1"/>
    <s v="5-Large C&amp;I"/>
    <n v="15"/>
    <x v="0"/>
    <x v="17"/>
  </r>
  <r>
    <s v="LINE 19"/>
    <x v="0"/>
    <x v="1"/>
    <s v="1-Residential"/>
    <n v="8130"/>
    <x v="1"/>
    <x v="17"/>
  </r>
  <r>
    <s v="LINE 19"/>
    <x v="0"/>
    <x v="1"/>
    <s v="2-Low Income Residential"/>
    <n v="4279"/>
    <x v="2"/>
    <x v="17"/>
  </r>
  <r>
    <s v="LINE 19"/>
    <x v="0"/>
    <x v="0"/>
    <s v="1-Residential"/>
    <n v="2320"/>
    <x v="1"/>
    <x v="17"/>
  </r>
  <r>
    <s v="LINE 19"/>
    <x v="0"/>
    <x v="0"/>
    <s v="2-Low Income Residential"/>
    <n v="989"/>
    <x v="2"/>
    <x v="17"/>
  </r>
  <r>
    <s v="LINE 19"/>
    <x v="0"/>
    <x v="1"/>
    <s v="4-Medium C&amp;I"/>
    <n v="40"/>
    <x v="3"/>
    <x v="17"/>
  </r>
  <r>
    <s v="LINE 20"/>
    <x v="0"/>
    <x v="0"/>
    <s v="3-Small C&amp;I"/>
    <n v="845817"/>
    <x v="4"/>
    <x v="18"/>
  </r>
  <r>
    <s v="LINE 20"/>
    <x v="0"/>
    <x v="1"/>
    <s v="OTHER"/>
    <n v="0"/>
    <x v="5"/>
    <x v="18"/>
  </r>
  <r>
    <s v="LINE 20"/>
    <x v="0"/>
    <x v="1"/>
    <s v="3-Small C&amp;I"/>
    <n v="1538110"/>
    <x v="4"/>
    <x v="18"/>
  </r>
  <r>
    <s v="LINE 20"/>
    <x v="0"/>
    <x v="0"/>
    <s v="4-Medium C&amp;I"/>
    <n v="326349"/>
    <x v="3"/>
    <x v="18"/>
  </r>
  <r>
    <s v="LINE 20"/>
    <x v="0"/>
    <x v="0"/>
    <s v="OTHER"/>
    <n v="0"/>
    <x v="5"/>
    <x v="18"/>
  </r>
  <r>
    <s v="LINE 20"/>
    <x v="0"/>
    <x v="1"/>
    <s v="1-Residential"/>
    <n v="15049379"/>
    <x v="1"/>
    <x v="18"/>
  </r>
  <r>
    <s v="LINE 20"/>
    <x v="0"/>
    <x v="1"/>
    <s v="2-Low Income Residential"/>
    <n v="2276798"/>
    <x v="2"/>
    <x v="18"/>
  </r>
  <r>
    <s v="LINE 20"/>
    <x v="0"/>
    <x v="1"/>
    <s v="5-Large C&amp;I"/>
    <n v="7643577"/>
    <x v="0"/>
    <x v="18"/>
  </r>
  <r>
    <s v="LINE 20"/>
    <x v="0"/>
    <x v="0"/>
    <s v="1-Residential"/>
    <n v="4417952"/>
    <x v="1"/>
    <x v="18"/>
  </r>
  <r>
    <s v="LINE 20"/>
    <x v="0"/>
    <x v="0"/>
    <s v="2-Low Income Residential"/>
    <n v="410977"/>
    <x v="2"/>
    <x v="18"/>
  </r>
  <r>
    <s v="LINE 20"/>
    <x v="0"/>
    <x v="1"/>
    <s v="4-Medium C&amp;I"/>
    <n v="1658232"/>
    <x v="3"/>
    <x v="18"/>
  </r>
  <r>
    <s v="LINE 20"/>
    <x v="0"/>
    <x v="0"/>
    <s v="5-Large C&amp;I"/>
    <n v="399626"/>
    <x v="0"/>
    <x v="18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1-Residential"/>
    <n v="12166"/>
    <x v="0"/>
    <x v="0"/>
  </r>
  <r>
    <x v="0"/>
    <x v="1"/>
    <s v="1-Residential"/>
    <n v="1000049"/>
    <x v="0"/>
    <x v="0"/>
  </r>
  <r>
    <x v="0"/>
    <x v="0"/>
    <s v="2-Low Income Residential"/>
    <n v="161"/>
    <x v="1"/>
    <x v="0"/>
  </r>
  <r>
    <x v="0"/>
    <x v="1"/>
    <s v="2-Low Income Residential"/>
    <n v="155290"/>
    <x v="1"/>
    <x v="0"/>
  </r>
  <r>
    <x v="0"/>
    <x v="0"/>
    <s v="3-Small C&amp;I"/>
    <n v="1606"/>
    <x v="2"/>
    <x v="0"/>
  </r>
  <r>
    <x v="0"/>
    <x v="1"/>
    <s v="3-Small C&amp;I"/>
    <n v="155180"/>
    <x v="2"/>
    <x v="0"/>
  </r>
  <r>
    <x v="0"/>
    <x v="0"/>
    <s v="4-Medium C&amp;I"/>
    <n v="76"/>
    <x v="3"/>
    <x v="0"/>
  </r>
  <r>
    <x v="0"/>
    <x v="1"/>
    <s v="4-Medium C&amp;I"/>
    <n v="11356"/>
    <x v="3"/>
    <x v="0"/>
  </r>
  <r>
    <x v="0"/>
    <x v="0"/>
    <s v="5-Large C&amp;I"/>
    <n v="11"/>
    <x v="4"/>
    <x v="0"/>
  </r>
  <r>
    <x v="0"/>
    <x v="1"/>
    <s v="5-Large C&amp;I"/>
    <n v="2972"/>
    <x v="4"/>
    <x v="0"/>
  </r>
  <r>
    <x v="0"/>
    <x v="0"/>
    <s v="6-OTHER"/>
    <n v="187"/>
    <x v="5"/>
    <x v="0"/>
  </r>
  <r>
    <x v="0"/>
    <x v="1"/>
    <s v="6-OTHER"/>
    <n v="26129"/>
    <x v="5"/>
    <x v="0"/>
  </r>
  <r>
    <x v="0"/>
    <x v="0"/>
    <s v="2-Low Income Residential"/>
    <n v="33"/>
    <x v="1"/>
    <x v="1"/>
  </r>
  <r>
    <x v="0"/>
    <x v="0"/>
    <s v="4-Medium C&amp;I"/>
    <n v="11"/>
    <x v="3"/>
    <x v="1"/>
  </r>
  <r>
    <x v="0"/>
    <x v="0"/>
    <s v="5-Large C&amp;I"/>
    <n v="5"/>
    <x v="4"/>
    <x v="1"/>
  </r>
  <r>
    <x v="0"/>
    <x v="0"/>
    <s v="6-OTHER"/>
    <n v="5"/>
    <x v="5"/>
    <x v="1"/>
  </r>
  <r>
    <x v="0"/>
    <x v="0"/>
    <s v="3-Small C&amp;I"/>
    <n v="217"/>
    <x v="2"/>
    <x v="1"/>
  </r>
  <r>
    <x v="0"/>
    <x v="1"/>
    <s v="5-Large C&amp;I"/>
    <n v="446"/>
    <x v="4"/>
    <x v="1"/>
  </r>
  <r>
    <x v="0"/>
    <x v="0"/>
    <s v="1-Residential"/>
    <n v="985"/>
    <x v="0"/>
    <x v="1"/>
  </r>
  <r>
    <x v="0"/>
    <x v="1"/>
    <s v="4-Medium C&amp;I"/>
    <n v="1651"/>
    <x v="3"/>
    <x v="1"/>
  </r>
  <r>
    <x v="0"/>
    <x v="1"/>
    <s v="6-OTHER"/>
    <n v="2695"/>
    <x v="5"/>
    <x v="1"/>
  </r>
  <r>
    <x v="0"/>
    <x v="1"/>
    <s v="3-Small C&amp;I"/>
    <n v="28578"/>
    <x v="2"/>
    <x v="1"/>
  </r>
  <r>
    <x v="0"/>
    <x v="1"/>
    <s v="2-Low Income Residential"/>
    <n v="62647"/>
    <x v="1"/>
    <x v="1"/>
  </r>
  <r>
    <x v="0"/>
    <x v="1"/>
    <s v="1-Residential"/>
    <n v="172741"/>
    <x v="0"/>
    <x v="1"/>
  </r>
  <r>
    <x v="0"/>
    <x v="0"/>
    <s v="2-Low Income Residential"/>
    <n v="8"/>
    <x v="1"/>
    <x v="2"/>
  </r>
  <r>
    <x v="0"/>
    <x v="0"/>
    <s v="4-Medium C&amp;I"/>
    <n v="7"/>
    <x v="3"/>
    <x v="2"/>
  </r>
  <r>
    <x v="0"/>
    <x v="0"/>
    <s v="5-Large C&amp;I"/>
    <n v="3"/>
    <x v="4"/>
    <x v="2"/>
  </r>
  <r>
    <x v="0"/>
    <x v="0"/>
    <s v="6-OTHER"/>
    <n v="4"/>
    <x v="5"/>
    <x v="2"/>
  </r>
  <r>
    <x v="0"/>
    <x v="0"/>
    <s v="1-Residential"/>
    <n v="593"/>
    <x v="0"/>
    <x v="2"/>
  </r>
  <r>
    <x v="0"/>
    <x v="1"/>
    <s v="4-Medium C&amp;I"/>
    <n v="932"/>
    <x v="3"/>
    <x v="2"/>
  </r>
  <r>
    <x v="0"/>
    <x v="1"/>
    <s v="6-OTHER"/>
    <n v="794"/>
    <x v="5"/>
    <x v="2"/>
  </r>
  <r>
    <x v="0"/>
    <x v="0"/>
    <s v="3-Small C&amp;I"/>
    <n v="164"/>
    <x v="2"/>
    <x v="2"/>
  </r>
  <r>
    <x v="0"/>
    <x v="1"/>
    <s v="5-Large C&amp;I"/>
    <n v="222"/>
    <x v="4"/>
    <x v="2"/>
  </r>
  <r>
    <x v="0"/>
    <x v="1"/>
    <s v="2-Low Income Residential"/>
    <n v="12063"/>
    <x v="1"/>
    <x v="2"/>
  </r>
  <r>
    <x v="0"/>
    <x v="1"/>
    <s v="3-Small C&amp;I"/>
    <n v="13798"/>
    <x v="2"/>
    <x v="2"/>
  </r>
  <r>
    <x v="0"/>
    <x v="1"/>
    <s v="1-Residential"/>
    <n v="71274"/>
    <x v="0"/>
    <x v="2"/>
  </r>
  <r>
    <x v="0"/>
    <x v="0"/>
    <s v="4-Medium C&amp;I"/>
    <n v="2"/>
    <x v="3"/>
    <x v="3"/>
  </r>
  <r>
    <x v="0"/>
    <x v="0"/>
    <s v="1-Residential"/>
    <n v="169"/>
    <x v="0"/>
    <x v="3"/>
  </r>
  <r>
    <x v="0"/>
    <x v="0"/>
    <s v="3-Small C&amp;I"/>
    <n v="20"/>
    <x v="2"/>
    <x v="3"/>
  </r>
  <r>
    <x v="0"/>
    <x v="1"/>
    <s v="5-Large C&amp;I"/>
    <n v="77"/>
    <x v="4"/>
    <x v="3"/>
  </r>
  <r>
    <x v="0"/>
    <x v="1"/>
    <s v="4-Medium C&amp;I"/>
    <n v="266"/>
    <x v="3"/>
    <x v="3"/>
  </r>
  <r>
    <x v="0"/>
    <x v="1"/>
    <s v="6-OTHER"/>
    <n v="205"/>
    <x v="5"/>
    <x v="3"/>
  </r>
  <r>
    <x v="0"/>
    <x v="0"/>
    <s v="2-Low Income Residential"/>
    <n v="2"/>
    <x v="1"/>
    <x v="3"/>
  </r>
  <r>
    <x v="0"/>
    <x v="1"/>
    <s v="3-Small C&amp;I"/>
    <n v="4808"/>
    <x v="2"/>
    <x v="3"/>
  </r>
  <r>
    <x v="0"/>
    <x v="1"/>
    <s v="2-Low Income Residential"/>
    <n v="5445"/>
    <x v="1"/>
    <x v="3"/>
  </r>
  <r>
    <x v="0"/>
    <x v="1"/>
    <s v="1-Residential"/>
    <n v="24001"/>
    <x v="0"/>
    <x v="3"/>
  </r>
  <r>
    <x v="0"/>
    <x v="0"/>
    <s v="4-Medium C&amp;I"/>
    <n v="2"/>
    <x v="3"/>
    <x v="4"/>
  </r>
  <r>
    <x v="0"/>
    <x v="0"/>
    <s v="5-Large C&amp;I"/>
    <n v="2"/>
    <x v="4"/>
    <x v="4"/>
  </r>
  <r>
    <x v="0"/>
    <x v="0"/>
    <s v="6-OTHER"/>
    <n v="1"/>
    <x v="5"/>
    <x v="4"/>
  </r>
  <r>
    <x v="0"/>
    <x v="0"/>
    <s v="1-Residential"/>
    <n v="223"/>
    <x v="0"/>
    <x v="4"/>
  </r>
  <r>
    <x v="0"/>
    <x v="0"/>
    <s v="2-Low Income Residential"/>
    <n v="23"/>
    <x v="1"/>
    <x v="4"/>
  </r>
  <r>
    <x v="0"/>
    <x v="0"/>
    <s v="3-Small C&amp;I"/>
    <n v="33"/>
    <x v="2"/>
    <x v="4"/>
  </r>
  <r>
    <x v="0"/>
    <x v="1"/>
    <s v="5-Large C&amp;I"/>
    <n v="147"/>
    <x v="4"/>
    <x v="4"/>
  </r>
  <r>
    <x v="0"/>
    <x v="1"/>
    <s v="4-Medium C&amp;I"/>
    <n v="453"/>
    <x v="3"/>
    <x v="4"/>
  </r>
  <r>
    <x v="0"/>
    <x v="1"/>
    <s v="6-OTHER"/>
    <n v="1696"/>
    <x v="5"/>
    <x v="4"/>
  </r>
  <r>
    <x v="0"/>
    <x v="1"/>
    <s v="3-Small C&amp;I"/>
    <n v="9972"/>
    <x v="2"/>
    <x v="4"/>
  </r>
  <r>
    <x v="0"/>
    <x v="1"/>
    <s v="2-Low Income Residential"/>
    <n v="45139"/>
    <x v="1"/>
    <x v="4"/>
  </r>
  <r>
    <x v="0"/>
    <x v="1"/>
    <s v="1-Residential"/>
    <n v="77466"/>
    <x v="0"/>
    <x v="4"/>
  </r>
  <r>
    <x v="0"/>
    <x v="0"/>
    <s v="2-Low Income Residential"/>
    <n v="4852"/>
    <x v="1"/>
    <x v="5"/>
  </r>
  <r>
    <x v="0"/>
    <x v="0"/>
    <s v="3-Small C&amp;I"/>
    <n v="29393"/>
    <x v="2"/>
    <x v="5"/>
  </r>
  <r>
    <x v="0"/>
    <x v="1"/>
    <s v="5-Large C&amp;I"/>
    <n v="9562975"/>
    <x v="4"/>
    <x v="5"/>
  </r>
  <r>
    <x v="0"/>
    <x v="0"/>
    <s v="4-Medium C&amp;I"/>
    <n v="23771"/>
    <x v="3"/>
    <x v="5"/>
  </r>
  <r>
    <x v="0"/>
    <x v="0"/>
    <s v="5-Large C&amp;I"/>
    <n v="31829"/>
    <x v="4"/>
    <x v="5"/>
  </r>
  <r>
    <x v="0"/>
    <x v="0"/>
    <s v="6-OTHER"/>
    <n v="1054"/>
    <x v="5"/>
    <x v="5"/>
  </r>
  <r>
    <x v="0"/>
    <x v="0"/>
    <s v="1-Residential"/>
    <n v="274503"/>
    <x v="0"/>
    <x v="5"/>
  </r>
  <r>
    <x v="0"/>
    <x v="1"/>
    <s v="4-Medium C&amp;I"/>
    <n v="5884892"/>
    <x v="3"/>
    <x v="5"/>
  </r>
  <r>
    <x v="0"/>
    <x v="1"/>
    <s v="6-OTHER"/>
    <n v="663251"/>
    <x v="5"/>
    <x v="5"/>
  </r>
  <r>
    <x v="0"/>
    <x v="1"/>
    <s v="3-Small C&amp;I"/>
    <n v="6702337"/>
    <x v="2"/>
    <x v="5"/>
  </r>
  <r>
    <x v="0"/>
    <x v="1"/>
    <s v="2-Low Income Residential"/>
    <n v="9229416"/>
    <x v="1"/>
    <x v="5"/>
  </r>
  <r>
    <x v="0"/>
    <x v="1"/>
    <s v="1-Residential"/>
    <n v="33996400"/>
    <x v="0"/>
    <x v="5"/>
  </r>
  <r>
    <x v="0"/>
    <x v="0"/>
    <s v="2-Low Income Residential"/>
    <n v="2843"/>
    <x v="1"/>
    <x v="6"/>
  </r>
  <r>
    <x v="0"/>
    <x v="0"/>
    <s v="4-Medium C&amp;I"/>
    <n v="439"/>
    <x v="3"/>
    <x v="6"/>
  </r>
  <r>
    <x v="0"/>
    <x v="0"/>
    <s v="5-Large C&amp;I"/>
    <n v="6928"/>
    <x v="4"/>
    <x v="6"/>
  </r>
  <r>
    <x v="0"/>
    <x v="0"/>
    <s v="6-OTHER"/>
    <n v="0"/>
    <x v="5"/>
    <x v="6"/>
  </r>
  <r>
    <x v="0"/>
    <x v="0"/>
    <s v="3-Small C&amp;I"/>
    <n v="6061"/>
    <x v="2"/>
    <x v="6"/>
  </r>
  <r>
    <x v="0"/>
    <x v="1"/>
    <s v="5-Large C&amp;I"/>
    <n v="4234341"/>
    <x v="4"/>
    <x v="6"/>
  </r>
  <r>
    <x v="0"/>
    <x v="0"/>
    <s v="1-Residential"/>
    <n v="72722"/>
    <x v="0"/>
    <x v="6"/>
  </r>
  <r>
    <x v="0"/>
    <x v="1"/>
    <s v="4-Medium C&amp;I"/>
    <n v="2282609"/>
    <x v="3"/>
    <x v="6"/>
  </r>
  <r>
    <x v="0"/>
    <x v="1"/>
    <s v="6-OTHER"/>
    <n v="366498"/>
    <x v="5"/>
    <x v="6"/>
  </r>
  <r>
    <x v="0"/>
    <x v="1"/>
    <s v="3-Small C&amp;I"/>
    <n v="2613002"/>
    <x v="2"/>
    <x v="6"/>
  </r>
  <r>
    <x v="0"/>
    <x v="1"/>
    <s v="2-Low Income Residential"/>
    <n v="6164797"/>
    <x v="1"/>
    <x v="6"/>
  </r>
  <r>
    <x v="0"/>
    <x v="1"/>
    <s v="1-Residential"/>
    <n v="14717138"/>
    <x v="0"/>
    <x v="6"/>
  </r>
  <r>
    <x v="0"/>
    <x v="0"/>
    <s v="4-Medium C&amp;I"/>
    <n v="3503"/>
    <x v="3"/>
    <x v="7"/>
  </r>
  <r>
    <x v="0"/>
    <x v="0"/>
    <s v="5-Large C&amp;I"/>
    <n v="11676"/>
    <x v="4"/>
    <x v="7"/>
  </r>
  <r>
    <x v="0"/>
    <x v="0"/>
    <s v="6-OTHER"/>
    <n v="57"/>
    <x v="5"/>
    <x v="7"/>
  </r>
  <r>
    <x v="0"/>
    <x v="0"/>
    <s v="2-Low Income Residential"/>
    <n v="45179"/>
    <x v="1"/>
    <x v="7"/>
  </r>
  <r>
    <x v="0"/>
    <x v="0"/>
    <s v="3-Small C&amp;I"/>
    <n v="11172"/>
    <x v="2"/>
    <x v="7"/>
  </r>
  <r>
    <x v="0"/>
    <x v="1"/>
    <s v="5-Large C&amp;I"/>
    <n v="16032087"/>
    <x v="4"/>
    <x v="7"/>
  </r>
  <r>
    <x v="0"/>
    <x v="0"/>
    <s v="1-Residential"/>
    <n v="451156"/>
    <x v="0"/>
    <x v="7"/>
  </r>
  <r>
    <x v="0"/>
    <x v="1"/>
    <s v="4-Medium C&amp;I"/>
    <n v="10269510"/>
    <x v="3"/>
    <x v="7"/>
  </r>
  <r>
    <x v="0"/>
    <x v="1"/>
    <s v="6-OTHER"/>
    <n v="2895340"/>
    <x v="5"/>
    <x v="7"/>
  </r>
  <r>
    <x v="0"/>
    <x v="1"/>
    <s v="3-Small C&amp;I"/>
    <n v="12237803"/>
    <x v="2"/>
    <x v="7"/>
  </r>
  <r>
    <x v="0"/>
    <x v="1"/>
    <s v="2-Low Income Residential"/>
    <n v="96621077"/>
    <x v="1"/>
    <x v="7"/>
  </r>
  <r>
    <x v="0"/>
    <x v="1"/>
    <s v="1-Residential"/>
    <n v="161064959"/>
    <x v="0"/>
    <x v="7"/>
  </r>
  <r>
    <x v="0"/>
    <x v="0"/>
    <s v="2-Low Income Residential"/>
    <n v="52874"/>
    <x v="1"/>
    <x v="8"/>
  </r>
  <r>
    <x v="0"/>
    <x v="0"/>
    <s v="4-Medium C&amp;I"/>
    <n v="27712"/>
    <x v="3"/>
    <x v="8"/>
  </r>
  <r>
    <x v="0"/>
    <x v="0"/>
    <s v="5-Large C&amp;I"/>
    <n v="50434"/>
    <x v="4"/>
    <x v="8"/>
  </r>
  <r>
    <x v="0"/>
    <x v="0"/>
    <s v="6-OTHER"/>
    <n v="1112"/>
    <x v="5"/>
    <x v="8"/>
  </r>
  <r>
    <x v="0"/>
    <x v="0"/>
    <s v="3-Small C&amp;I"/>
    <n v="46626"/>
    <x v="2"/>
    <x v="8"/>
  </r>
  <r>
    <x v="0"/>
    <x v="1"/>
    <s v="5-Large C&amp;I"/>
    <n v="29829402"/>
    <x v="4"/>
    <x v="8"/>
  </r>
  <r>
    <x v="0"/>
    <x v="0"/>
    <s v="1-Residential"/>
    <n v="798382"/>
    <x v="0"/>
    <x v="8"/>
  </r>
  <r>
    <x v="0"/>
    <x v="1"/>
    <s v="4-Medium C&amp;I"/>
    <n v="18437011"/>
    <x v="3"/>
    <x v="8"/>
  </r>
  <r>
    <x v="0"/>
    <x v="1"/>
    <s v="6-OTHER"/>
    <n v="3925090"/>
    <x v="5"/>
    <x v="8"/>
  </r>
  <r>
    <x v="0"/>
    <x v="1"/>
    <s v="3-Small C&amp;I"/>
    <n v="21553142"/>
    <x v="2"/>
    <x v="8"/>
  </r>
  <r>
    <x v="0"/>
    <x v="1"/>
    <s v="2-Low Income Residential"/>
    <n v="112015290"/>
    <x v="1"/>
    <x v="8"/>
  </r>
  <r>
    <x v="0"/>
    <x v="1"/>
    <s v="1-Residential"/>
    <n v="209778497"/>
    <x v="0"/>
    <x v="8"/>
  </r>
  <r>
    <x v="0"/>
    <x v="0"/>
    <s v="1-Residential"/>
    <n v="5134049"/>
    <x v="0"/>
    <x v="9"/>
  </r>
  <r>
    <x v="0"/>
    <x v="1"/>
    <s v="1-Residential"/>
    <n v="222669466"/>
    <x v="0"/>
    <x v="9"/>
  </r>
  <r>
    <x v="0"/>
    <x v="0"/>
    <s v="2-Low Income Residential"/>
    <n v="20852"/>
    <x v="1"/>
    <x v="9"/>
  </r>
  <r>
    <x v="0"/>
    <x v="1"/>
    <s v="2-Low Income Residential"/>
    <n v="20903297"/>
    <x v="1"/>
    <x v="9"/>
  </r>
  <r>
    <x v="0"/>
    <x v="0"/>
    <s v="3-Small C&amp;I"/>
    <n v="1016793"/>
    <x v="2"/>
    <x v="9"/>
  </r>
  <r>
    <x v="0"/>
    <x v="1"/>
    <s v="3-Small C&amp;I"/>
    <n v="54242456"/>
    <x v="2"/>
    <x v="9"/>
  </r>
  <r>
    <x v="0"/>
    <x v="0"/>
    <s v="4-Medium C&amp;I"/>
    <n v="756250"/>
    <x v="3"/>
    <x v="9"/>
  </r>
  <r>
    <x v="0"/>
    <x v="1"/>
    <s v="4-Medium C&amp;I"/>
    <n v="48894431"/>
    <x v="3"/>
    <x v="9"/>
  </r>
  <r>
    <x v="0"/>
    <x v="0"/>
    <s v="5-Large C&amp;I"/>
    <n v="340200"/>
    <x v="4"/>
    <x v="9"/>
  </r>
  <r>
    <x v="0"/>
    <x v="1"/>
    <s v="5-Large C&amp;I"/>
    <n v="73690231"/>
    <x v="4"/>
    <x v="9"/>
  </r>
  <r>
    <x v="0"/>
    <x v="0"/>
    <s v="6-OTHER"/>
    <n v="24104"/>
    <x v="5"/>
    <x v="9"/>
  </r>
  <r>
    <x v="0"/>
    <x v="1"/>
    <s v="6-OTHER"/>
    <n v="3301198"/>
    <x v="5"/>
    <x v="9"/>
  </r>
  <r>
    <x v="0"/>
    <x v="0"/>
    <s v="1-Residential"/>
    <n v="4401684"/>
    <x v="0"/>
    <x v="10"/>
  </r>
  <r>
    <x v="0"/>
    <x v="1"/>
    <s v="1-Residential"/>
    <n v="208668334"/>
    <x v="0"/>
    <x v="10"/>
  </r>
  <r>
    <x v="0"/>
    <x v="0"/>
    <s v="2-Low Income Residential"/>
    <n v="20164"/>
    <x v="1"/>
    <x v="10"/>
  </r>
  <r>
    <x v="0"/>
    <x v="1"/>
    <s v="2-Low Income Residential"/>
    <n v="24309449"/>
    <x v="1"/>
    <x v="10"/>
  </r>
  <r>
    <x v="0"/>
    <x v="0"/>
    <s v="3-Small C&amp;I"/>
    <n v="772952"/>
    <x v="2"/>
    <x v="10"/>
  </r>
  <r>
    <x v="0"/>
    <x v="1"/>
    <s v="3-Small C&amp;I"/>
    <n v="48608478"/>
    <x v="2"/>
    <x v="10"/>
  </r>
  <r>
    <x v="0"/>
    <x v="0"/>
    <s v="4-Medium C&amp;I"/>
    <n v="367567"/>
    <x v="3"/>
    <x v="10"/>
  </r>
  <r>
    <x v="0"/>
    <x v="1"/>
    <s v="4-Medium C&amp;I"/>
    <n v="42355247"/>
    <x v="3"/>
    <x v="10"/>
  </r>
  <r>
    <x v="0"/>
    <x v="0"/>
    <s v="5-Large C&amp;I"/>
    <n v="185448"/>
    <x v="4"/>
    <x v="10"/>
  </r>
  <r>
    <x v="0"/>
    <x v="1"/>
    <s v="5-Large C&amp;I"/>
    <n v="65918022"/>
    <x v="4"/>
    <x v="10"/>
  </r>
  <r>
    <x v="0"/>
    <x v="0"/>
    <s v="6-OTHER"/>
    <n v="30232"/>
    <x v="5"/>
    <x v="10"/>
  </r>
  <r>
    <x v="0"/>
    <x v="1"/>
    <s v="6-OTHER"/>
    <n v="2330494"/>
    <x v="5"/>
    <x v="10"/>
  </r>
  <r>
    <x v="0"/>
    <x v="0"/>
    <s v="1-Residential"/>
    <n v="12875"/>
    <x v="0"/>
    <x v="11"/>
  </r>
  <r>
    <x v="0"/>
    <x v="1"/>
    <s v="1-Residential"/>
    <n v="1024531"/>
    <x v="0"/>
    <x v="11"/>
  </r>
  <r>
    <x v="0"/>
    <x v="0"/>
    <s v="2-Low Income Residential"/>
    <n v="163"/>
    <x v="1"/>
    <x v="11"/>
  </r>
  <r>
    <x v="0"/>
    <x v="1"/>
    <s v="2-Low Income Residential"/>
    <n v="178095"/>
    <x v="1"/>
    <x v="11"/>
  </r>
  <r>
    <x v="0"/>
    <x v="0"/>
    <s v="3-Small C&amp;I"/>
    <n v="1992"/>
    <x v="2"/>
    <x v="11"/>
  </r>
  <r>
    <x v="0"/>
    <x v="1"/>
    <s v="3-Small C&amp;I"/>
    <n v="178039"/>
    <x v="2"/>
    <x v="11"/>
  </r>
  <r>
    <x v="0"/>
    <x v="0"/>
    <s v="4-Medium C&amp;I"/>
    <n v="179"/>
    <x v="3"/>
    <x v="11"/>
  </r>
  <r>
    <x v="0"/>
    <x v="1"/>
    <s v="4-Medium C&amp;I"/>
    <n v="22408"/>
    <x v="3"/>
    <x v="11"/>
  </r>
  <r>
    <x v="0"/>
    <x v="0"/>
    <s v="5-Large C&amp;I"/>
    <n v="10"/>
    <x v="4"/>
    <x v="11"/>
  </r>
  <r>
    <x v="0"/>
    <x v="1"/>
    <s v="5-Large C&amp;I"/>
    <n v="8651"/>
    <x v="4"/>
    <x v="11"/>
  </r>
  <r>
    <x v="0"/>
    <x v="0"/>
    <s v="6-OTHER"/>
    <n v="296"/>
    <x v="5"/>
    <x v="11"/>
  </r>
  <r>
    <x v="0"/>
    <x v="1"/>
    <s v="6-OTHER"/>
    <n v="47134"/>
    <x v="5"/>
    <x v="11"/>
  </r>
  <r>
    <x v="0"/>
    <x v="0"/>
    <s v="2-Low Income Residential"/>
    <n v="8"/>
    <x v="1"/>
    <x v="12"/>
  </r>
  <r>
    <x v="0"/>
    <x v="1"/>
    <s v="6-OTHER"/>
    <n v="121"/>
    <x v="5"/>
    <x v="12"/>
  </r>
  <r>
    <x v="0"/>
    <x v="0"/>
    <s v="1-Residential"/>
    <n v="2"/>
    <x v="0"/>
    <x v="12"/>
  </r>
  <r>
    <x v="0"/>
    <x v="1"/>
    <s v="1-Residential"/>
    <n v="1754"/>
    <x v="0"/>
    <x v="12"/>
  </r>
  <r>
    <x v="0"/>
    <x v="1"/>
    <s v="2-Low Income Residential"/>
    <n v="19074"/>
    <x v="1"/>
    <x v="12"/>
  </r>
  <r>
    <x v="0"/>
    <x v="0"/>
    <s v="1-Residential"/>
    <n v="2"/>
    <x v="0"/>
    <x v="13"/>
  </r>
  <r>
    <x v="0"/>
    <x v="0"/>
    <s v="2-Low Income Residential"/>
    <n v="1"/>
    <x v="1"/>
    <x v="13"/>
  </r>
  <r>
    <x v="0"/>
    <x v="1"/>
    <s v="1-Residential"/>
    <n v="1934"/>
    <x v="0"/>
    <x v="13"/>
  </r>
  <r>
    <x v="0"/>
    <x v="1"/>
    <s v="2-Low Income Residential"/>
    <n v="916"/>
    <x v="1"/>
    <x v="13"/>
  </r>
  <r>
    <x v="0"/>
    <x v="1"/>
    <s v="3-Small C&amp;I"/>
    <n v="119"/>
    <x v="2"/>
    <x v="13"/>
  </r>
  <r>
    <x v="0"/>
    <x v="1"/>
    <s v="4-Medium C&amp;I"/>
    <n v="3"/>
    <x v="3"/>
    <x v="13"/>
  </r>
  <r>
    <x v="0"/>
    <x v="1"/>
    <s v="6-OTHER"/>
    <n v="15"/>
    <x v="5"/>
    <x v="13"/>
  </r>
  <r>
    <x v="0"/>
    <x v="0"/>
    <s v="1-Residential"/>
    <n v="2"/>
    <x v="0"/>
    <x v="14"/>
  </r>
  <r>
    <x v="0"/>
    <x v="0"/>
    <s v="2-Low Income Residential"/>
    <n v="1"/>
    <x v="1"/>
    <x v="14"/>
  </r>
  <r>
    <x v="0"/>
    <x v="1"/>
    <s v="1-Residential"/>
    <n v="2221"/>
    <x v="0"/>
    <x v="14"/>
  </r>
  <r>
    <x v="0"/>
    <x v="1"/>
    <s v="2-Low Income Residential"/>
    <n v="1155"/>
    <x v="1"/>
    <x v="14"/>
  </r>
  <r>
    <x v="0"/>
    <x v="1"/>
    <s v="3-Small C&amp;I"/>
    <n v="93"/>
    <x v="2"/>
    <x v="14"/>
  </r>
  <r>
    <x v="0"/>
    <x v="1"/>
    <s v="4-Medium C&amp;I"/>
    <n v="2"/>
    <x v="3"/>
    <x v="14"/>
  </r>
  <r>
    <x v="0"/>
    <x v="1"/>
    <s v="6-OTHER"/>
    <n v="18"/>
    <x v="5"/>
    <x v="14"/>
  </r>
  <r>
    <x v="0"/>
    <x v="0"/>
    <s v="2-Low Income Residential"/>
    <n v="6"/>
    <x v="1"/>
    <x v="15"/>
  </r>
  <r>
    <x v="0"/>
    <x v="0"/>
    <s v="3-Small C&amp;I"/>
    <n v="2"/>
    <x v="2"/>
    <x v="15"/>
  </r>
  <r>
    <x v="0"/>
    <x v="0"/>
    <s v="1-Residential"/>
    <n v="52"/>
    <x v="0"/>
    <x v="15"/>
  </r>
  <r>
    <x v="0"/>
    <x v="1"/>
    <s v="5-Large C&amp;I"/>
    <n v="19"/>
    <x v="4"/>
    <x v="15"/>
  </r>
  <r>
    <x v="0"/>
    <x v="1"/>
    <s v="6-OTHER"/>
    <n v="729"/>
    <x v="5"/>
    <x v="15"/>
  </r>
  <r>
    <x v="0"/>
    <x v="1"/>
    <s v="3-Small C&amp;I"/>
    <n v="915"/>
    <x v="2"/>
    <x v="15"/>
  </r>
  <r>
    <x v="0"/>
    <x v="1"/>
    <s v="4-Medium C&amp;I"/>
    <n v="96"/>
    <x v="3"/>
    <x v="15"/>
  </r>
  <r>
    <x v="0"/>
    <x v="1"/>
    <s v="2-Low Income Residential"/>
    <n v="12119"/>
    <x v="1"/>
    <x v="15"/>
  </r>
  <r>
    <x v="0"/>
    <x v="1"/>
    <s v="1-Residential"/>
    <n v="29409"/>
    <x v="0"/>
    <x v="15"/>
  </r>
  <r>
    <x v="0"/>
    <x v="0"/>
    <s v="4-Medium C&amp;I"/>
    <n v="246351"/>
    <x v="3"/>
    <x v="16"/>
  </r>
  <r>
    <x v="0"/>
    <x v="0"/>
    <s v="5-Large C&amp;I"/>
    <n v="227202"/>
    <x v="4"/>
    <x v="16"/>
  </r>
  <r>
    <x v="0"/>
    <x v="0"/>
    <s v="6-OTHER"/>
    <n v="4577"/>
    <x v="5"/>
    <x v="16"/>
  </r>
  <r>
    <x v="0"/>
    <x v="0"/>
    <s v="2-Low Income Residential"/>
    <n v="15017"/>
    <x v="1"/>
    <x v="16"/>
  </r>
  <r>
    <x v="0"/>
    <x v="0"/>
    <s v="3-Small C&amp;I"/>
    <n v="353788"/>
    <x v="2"/>
    <x v="16"/>
  </r>
  <r>
    <x v="0"/>
    <x v="1"/>
    <s v="5-Large C&amp;I"/>
    <n v="45114766"/>
    <x v="4"/>
    <x v="16"/>
  </r>
  <r>
    <x v="0"/>
    <x v="0"/>
    <s v="1-Residential"/>
    <n v="2193787"/>
    <x v="0"/>
    <x v="16"/>
  </r>
  <r>
    <x v="0"/>
    <x v="1"/>
    <s v="4-Medium C&amp;I"/>
    <n v="29975493"/>
    <x v="3"/>
    <x v="16"/>
  </r>
  <r>
    <x v="0"/>
    <x v="1"/>
    <s v="6-OTHER"/>
    <n v="1913071"/>
    <x v="5"/>
    <x v="16"/>
  </r>
  <r>
    <x v="0"/>
    <x v="1"/>
    <s v="3-Small C&amp;I"/>
    <n v="32676128"/>
    <x v="2"/>
    <x v="16"/>
  </r>
  <r>
    <x v="0"/>
    <x v="1"/>
    <s v="2-Low Income Residential"/>
    <n v="14987767"/>
    <x v="1"/>
    <x v="16"/>
  </r>
  <r>
    <x v="0"/>
    <x v="1"/>
    <s v="1-Residential"/>
    <n v="144115579"/>
    <x v="0"/>
    <x v="16"/>
  </r>
  <r>
    <x v="1"/>
    <x v="2"/>
    <m/>
    <m/>
    <x v="6"/>
    <x v="17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7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2"/>
    <m/>
    <x v="2"/>
    <x v="12"/>
    <m/>
    <x v="11"/>
    <m/>
    <m/>
    <m/>
    <m/>
    <m/>
    <m/>
    <m/>
    <m/>
    <m/>
    <m/>
    <x v="8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93">
        <item x="1"/>
        <item m="1" x="38"/>
        <item m="1" x="58"/>
        <item m="1" x="85"/>
        <item m="1" x="12"/>
        <item m="1" x="32"/>
        <item m="1" x="51"/>
        <item m="1" x="55"/>
        <item m="1" x="76"/>
        <item m="1" x="5"/>
        <item m="1" x="25"/>
        <item m="1" x="49"/>
        <item m="1" x="71"/>
        <item m="1" x="90"/>
        <item m="1" x="17"/>
        <item m="1" x="35"/>
        <item m="1" x="64"/>
        <item m="1" x="84"/>
        <item m="1" x="11"/>
        <item m="1" x="29"/>
        <item m="1" x="33"/>
        <item m="1" x="53"/>
        <item m="1" x="74"/>
        <item m="1" x="3"/>
        <item m="1" x="22"/>
        <item m="1" x="48"/>
        <item m="1" x="69"/>
        <item m="1" x="89"/>
        <item m="1" x="15"/>
        <item m="1" x="18"/>
        <item m="1" x="39"/>
        <item m="1" x="59"/>
        <item m="1" x="79"/>
        <item m="1" x="8"/>
        <item m="1" x="27"/>
        <item m="1" x="47"/>
        <item m="1" x="68"/>
        <item m="1" x="88"/>
        <item m="1" x="21"/>
        <item m="1" x="42"/>
        <item m="1" x="62"/>
        <item m="1" x="82"/>
        <item m="1" x="36"/>
        <item m="1" x="57"/>
        <item m="1" x="78"/>
        <item m="1" x="6"/>
        <item m="1" x="30"/>
        <item m="1" x="50"/>
        <item m="1" x="73"/>
        <item m="1" x="92"/>
        <item m="1" x="4"/>
        <item m="1" x="23"/>
        <item m="1" x="43"/>
        <item m="1" x="63"/>
        <item m="1" x="83"/>
        <item m="1" x="16"/>
        <item m="1" x="34"/>
        <item m="1" x="56"/>
        <item m="1" x="77"/>
        <item m="1" x="80"/>
        <item m="1" x="7"/>
        <item m="1" x="26"/>
        <item m="1" x="46"/>
        <item m="1" x="66"/>
        <item m="1" x="2"/>
        <item m="1" x="20"/>
        <item m="1" x="41"/>
        <item m="1" x="61"/>
        <item m="1" x="54"/>
        <item m="1" x="45"/>
        <item m="1" x="40"/>
        <item m="1" x="10"/>
        <item m="1" x="19"/>
        <item m="1" x="13"/>
        <item m="1" x="28"/>
        <item m="1" x="44"/>
        <item m="1" x="14"/>
        <item m="1" x="9"/>
        <item m="1" x="91"/>
        <item m="1" x="86"/>
        <item m="1" x="81"/>
        <item m="1" x="60"/>
        <item m="1" x="72"/>
        <item m="1" x="65"/>
        <item m="1" x="75"/>
        <item m="1" x="70"/>
        <item m="1" x="87"/>
        <item m="1" x="52"/>
        <item m="1" x="67"/>
        <item m="1" x="37"/>
        <item m="1" x="31"/>
        <item m="1" x="2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2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92">
        <item x="1"/>
        <item m="1" x="39"/>
        <item m="1" x="58"/>
        <item m="1" x="84"/>
        <item m="1" x="12"/>
        <item m="1" x="32"/>
        <item m="1" x="51"/>
        <item m="1" x="55"/>
        <item m="1" x="75"/>
        <item m="1" x="5"/>
        <item m="1" x="25"/>
        <item m="1" x="49"/>
        <item m="1" x="70"/>
        <item m="1" x="89"/>
        <item m="1" x="17"/>
        <item m="1" x="36"/>
        <item m="1" x="63"/>
        <item m="1" x="83"/>
        <item m="1" x="11"/>
        <item m="1" x="29"/>
        <item m="1" x="33"/>
        <item m="1" x="53"/>
        <item m="1" x="73"/>
        <item m="1" x="3"/>
        <item m="1" x="22"/>
        <item m="1" x="48"/>
        <item m="1" x="68"/>
        <item m="1" x="88"/>
        <item m="1" x="15"/>
        <item m="1" x="18"/>
        <item m="1" x="40"/>
        <item m="1" x="59"/>
        <item m="1" x="78"/>
        <item m="1" x="8"/>
        <item m="1" x="27"/>
        <item m="1" x="47"/>
        <item m="1" x="67"/>
        <item m="1" x="87"/>
        <item m="1" x="21"/>
        <item m="1" x="62"/>
        <item m="1" x="81"/>
        <item m="1" x="37"/>
        <item m="1" x="57"/>
        <item m="1" x="77"/>
        <item m="1" x="6"/>
        <item m="1" x="30"/>
        <item m="1" x="50"/>
        <item m="1" x="72"/>
        <item m="1" x="91"/>
        <item m="1" x="4"/>
        <item m="1" x="23"/>
        <item m="1" x="43"/>
        <item m="1" x="82"/>
        <item m="1" x="16"/>
        <item m="1" x="34"/>
        <item m="1" x="56"/>
        <item m="1" x="76"/>
        <item m="1" x="79"/>
        <item m="1" x="7"/>
        <item m="1" x="26"/>
        <item m="1" x="46"/>
        <item m="1" x="65"/>
        <item m="1" x="2"/>
        <item m="1" x="20"/>
        <item m="1" x="42"/>
        <item m="1" x="61"/>
        <item m="1" x="54"/>
        <item m="1" x="45"/>
        <item m="1" x="41"/>
        <item m="1" x="10"/>
        <item m="1" x="19"/>
        <item m="1" x="13"/>
        <item m="1" x="28"/>
        <item m="1" x="44"/>
        <item m="1" x="14"/>
        <item m="1" x="9"/>
        <item m="1" x="90"/>
        <item m="1" x="85"/>
        <item m="1" x="80"/>
        <item m="1" x="60"/>
        <item m="1" x="71"/>
        <item m="1" x="64"/>
        <item m="1" x="74"/>
        <item n="3/4/23" m="1" x="69"/>
        <item m="1" x="86"/>
        <item m="1" x="35"/>
        <item m="1" x="52"/>
        <item m="1" x="66"/>
        <item m="1" x="38"/>
        <item m="1" x="31"/>
        <item m="1" x="24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0"/>
        <item x="2"/>
        <item x="3"/>
        <item x="1"/>
        <item x="4"/>
        <item h="1" x="6"/>
        <item h="1" x="5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7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8"/>
  <sheetViews>
    <sheetView topLeftCell="A49" workbookViewId="0">
      <selection activeCell="E66" sqref="E66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448" t="s">
        <v>308</v>
      </c>
      <c r="B2" s="449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8" t="s">
        <v>338</v>
      </c>
      <c r="B11" s="449"/>
      <c r="D11" s="450" t="s">
        <v>339</v>
      </c>
      <c r="E11" s="451"/>
      <c r="F11" s="452"/>
    </row>
    <row r="12" spans="1:6" x14ac:dyDescent="0.3">
      <c r="A12" s="168" t="s">
        <v>91</v>
      </c>
      <c r="B12" s="159" t="s">
        <v>324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325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326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327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140</v>
      </c>
      <c r="B16" s="159" t="s">
        <v>328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141</v>
      </c>
      <c r="B17" s="159" t="s">
        <v>329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142</v>
      </c>
      <c r="B18" s="159" t="s">
        <v>330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143</v>
      </c>
      <c r="B19" s="159" t="s">
        <v>331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144</v>
      </c>
      <c r="B20" s="159" t="s">
        <v>332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145</v>
      </c>
      <c r="B21" s="159" t="s">
        <v>337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146</v>
      </c>
      <c r="B22" s="159" t="s">
        <v>319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147</v>
      </c>
      <c r="B23" s="159" t="s">
        <v>320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148</v>
      </c>
      <c r="B24" s="159" t="s">
        <v>336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149</v>
      </c>
      <c r="B25" s="159" t="s">
        <v>321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150</v>
      </c>
      <c r="B26" s="159" t="s">
        <v>322</v>
      </c>
      <c r="D26" s="171">
        <v>43922</v>
      </c>
      <c r="E26" s="172">
        <v>43953</v>
      </c>
      <c r="F26" s="172">
        <v>43953</v>
      </c>
    </row>
    <row r="27" spans="1:6" x14ac:dyDescent="0.3">
      <c r="A27" s="168" t="s">
        <v>151</v>
      </c>
      <c r="B27" s="159" t="s">
        <v>323</v>
      </c>
      <c r="D27" s="171">
        <v>43952</v>
      </c>
      <c r="E27" s="172">
        <v>43981</v>
      </c>
      <c r="F27" s="172">
        <v>43981</v>
      </c>
    </row>
    <row r="28" spans="1:6" x14ac:dyDescent="0.3">
      <c r="A28" s="168" t="s">
        <v>152</v>
      </c>
      <c r="B28" s="159" t="s">
        <v>333</v>
      </c>
      <c r="D28" s="171">
        <v>43983</v>
      </c>
      <c r="E28" s="172">
        <v>44009</v>
      </c>
      <c r="F28" s="172">
        <v>44009</v>
      </c>
    </row>
    <row r="29" spans="1:6" x14ac:dyDescent="0.3">
      <c r="A29" s="168" t="s">
        <v>153</v>
      </c>
      <c r="B29" s="159" t="s">
        <v>335</v>
      </c>
      <c r="D29" s="171">
        <v>44013</v>
      </c>
      <c r="E29" s="172">
        <v>44044</v>
      </c>
      <c r="F29" s="172">
        <v>44044</v>
      </c>
    </row>
    <row r="30" spans="1:6" x14ac:dyDescent="0.3">
      <c r="A30" s="168" t="s">
        <v>154</v>
      </c>
      <c r="B30" s="159" t="s">
        <v>334</v>
      </c>
      <c r="D30" s="171">
        <v>44044</v>
      </c>
      <c r="E30" s="172">
        <v>44072</v>
      </c>
      <c r="F30" s="172">
        <v>44072</v>
      </c>
    </row>
    <row r="31" spans="1:6" x14ac:dyDescent="0.3">
      <c r="D31" s="171">
        <v>44075</v>
      </c>
      <c r="E31" s="172">
        <v>44100</v>
      </c>
      <c r="F31" s="172">
        <v>44100</v>
      </c>
    </row>
    <row r="32" spans="1:6" x14ac:dyDescent="0.3">
      <c r="D32" s="171">
        <v>44105</v>
      </c>
      <c r="E32" s="173">
        <v>44135</v>
      </c>
      <c r="F32" s="173">
        <v>44135</v>
      </c>
    </row>
    <row r="33" spans="1:6" x14ac:dyDescent="0.3">
      <c r="D33" s="171">
        <v>44136</v>
      </c>
      <c r="E33" s="173">
        <v>44163</v>
      </c>
      <c r="F33" s="173">
        <v>44163</v>
      </c>
    </row>
    <row r="34" spans="1:6" x14ac:dyDescent="0.3">
      <c r="D34" s="171">
        <v>44166</v>
      </c>
      <c r="E34" s="172">
        <v>44191</v>
      </c>
      <c r="F34" s="172">
        <v>44191</v>
      </c>
    </row>
    <row r="35" spans="1:6" ht="15" thickBot="1" x14ac:dyDescent="0.35">
      <c r="A35" s="448" t="s">
        <v>307</v>
      </c>
      <c r="B35" s="449"/>
      <c r="D35" s="171">
        <v>44197</v>
      </c>
      <c r="E35" s="172">
        <v>44226</v>
      </c>
      <c r="F35" s="172">
        <v>44226</v>
      </c>
    </row>
    <row r="36" spans="1:6" x14ac:dyDescent="0.3">
      <c r="A36" s="168" t="s">
        <v>138</v>
      </c>
      <c r="B36" s="159" t="s">
        <v>139</v>
      </c>
      <c r="D36" s="171">
        <v>44228</v>
      </c>
      <c r="E36" s="172">
        <v>44254</v>
      </c>
      <c r="F36" s="172">
        <v>44254</v>
      </c>
    </row>
    <row r="37" spans="1:6" x14ac:dyDescent="0.3">
      <c r="A37" s="168" t="s">
        <v>135</v>
      </c>
      <c r="B37" s="159" t="s">
        <v>136</v>
      </c>
      <c r="D37" s="171">
        <v>44256</v>
      </c>
      <c r="E37" s="172">
        <v>44282</v>
      </c>
      <c r="F37" s="172">
        <v>44282</v>
      </c>
    </row>
    <row r="38" spans="1:6" x14ac:dyDescent="0.3">
      <c r="A38" s="168"/>
      <c r="B38" s="159" t="s">
        <v>137</v>
      </c>
      <c r="D38" s="171">
        <v>44287</v>
      </c>
      <c r="E38" s="172">
        <v>44310</v>
      </c>
      <c r="F38" s="172">
        <v>44310</v>
      </c>
    </row>
    <row r="39" spans="1:6" x14ac:dyDescent="0.3">
      <c r="A39" s="168" t="s">
        <v>157</v>
      </c>
      <c r="B39" s="159" t="s">
        <v>158</v>
      </c>
      <c r="D39" s="171">
        <v>44317</v>
      </c>
      <c r="E39" s="172">
        <v>44345</v>
      </c>
      <c r="F39" s="172">
        <v>44345</v>
      </c>
    </row>
    <row r="40" spans="1:6" x14ac:dyDescent="0.3">
      <c r="A40" s="168"/>
      <c r="B40" s="159" t="s">
        <v>159</v>
      </c>
      <c r="D40" s="171">
        <v>44348</v>
      </c>
      <c r="E40" s="172">
        <v>44373</v>
      </c>
      <c r="F40" s="172">
        <v>44373</v>
      </c>
    </row>
    <row r="41" spans="1:6" x14ac:dyDescent="0.3">
      <c r="A41" s="168" t="s">
        <v>156</v>
      </c>
      <c r="B41" s="159" t="s">
        <v>160</v>
      </c>
      <c r="D41" s="171">
        <v>44378</v>
      </c>
      <c r="E41" s="172">
        <v>44408</v>
      </c>
      <c r="F41" s="172">
        <v>44408</v>
      </c>
    </row>
    <row r="42" spans="1:6" x14ac:dyDescent="0.3">
      <c r="A42" s="168"/>
      <c r="B42" s="159" t="s">
        <v>161</v>
      </c>
      <c r="D42" s="171">
        <v>44409</v>
      </c>
      <c r="E42" s="172">
        <v>44436</v>
      </c>
      <c r="F42" s="172">
        <v>44436</v>
      </c>
    </row>
    <row r="43" spans="1:6" ht="28.8" x14ac:dyDescent="0.3">
      <c r="A43" s="168" t="s">
        <v>155</v>
      </c>
      <c r="B43" s="159" t="s">
        <v>162</v>
      </c>
      <c r="D43" s="171">
        <v>44440</v>
      </c>
      <c r="E43" s="172">
        <v>44464</v>
      </c>
      <c r="F43" s="172">
        <v>44464</v>
      </c>
    </row>
    <row r="44" spans="1:6" ht="28.8" x14ac:dyDescent="0.3">
      <c r="A44" s="168"/>
      <c r="B44" s="159" t="s">
        <v>163</v>
      </c>
      <c r="D44" s="171">
        <v>44470</v>
      </c>
      <c r="E44" s="172">
        <v>44499</v>
      </c>
      <c r="F44" s="172">
        <v>44499</v>
      </c>
    </row>
    <row r="45" spans="1:6" x14ac:dyDescent="0.3">
      <c r="A45" s="168"/>
      <c r="D45" s="171">
        <v>44501</v>
      </c>
      <c r="E45" s="172">
        <v>44527</v>
      </c>
      <c r="F45" s="172">
        <v>44527</v>
      </c>
    </row>
    <row r="46" spans="1:6" x14ac:dyDescent="0.3">
      <c r="A46" s="168"/>
      <c r="D46" s="171">
        <v>44531</v>
      </c>
      <c r="E46" s="172">
        <v>44555</v>
      </c>
      <c r="F46" s="172">
        <v>44555</v>
      </c>
    </row>
    <row r="47" spans="1:6" x14ac:dyDescent="0.3">
      <c r="A47" s="168"/>
      <c r="D47" s="171">
        <v>44562</v>
      </c>
      <c r="E47" s="172">
        <v>44590</v>
      </c>
      <c r="F47" s="172">
        <v>44590</v>
      </c>
    </row>
    <row r="48" spans="1:6" ht="28.8" x14ac:dyDescent="0.3">
      <c r="A48" s="168" t="s">
        <v>306</v>
      </c>
      <c r="B48" s="159" t="s">
        <v>581</v>
      </c>
      <c r="D48" s="171">
        <v>44593</v>
      </c>
      <c r="E48" s="172">
        <v>44618</v>
      </c>
      <c r="F48" s="172">
        <v>44618</v>
      </c>
    </row>
    <row r="49" spans="1:8" x14ac:dyDescent="0.3">
      <c r="B49" s="176" t="s">
        <v>580</v>
      </c>
      <c r="D49" s="171">
        <v>44621</v>
      </c>
      <c r="E49" s="172">
        <v>44646</v>
      </c>
      <c r="F49" s="172">
        <v>44646</v>
      </c>
    </row>
    <row r="50" spans="1:8" ht="28.8" x14ac:dyDescent="0.3">
      <c r="A50" s="168" t="s">
        <v>341</v>
      </c>
      <c r="B50" s="159" t="s">
        <v>579</v>
      </c>
      <c r="D50" s="171">
        <v>44652</v>
      </c>
      <c r="E50" s="172">
        <v>44681</v>
      </c>
      <c r="F50" s="172">
        <v>44681</v>
      </c>
    </row>
    <row r="51" spans="1:8" x14ac:dyDescent="0.3">
      <c r="B51" s="176" t="s">
        <v>578</v>
      </c>
      <c r="D51" s="171">
        <v>44682</v>
      </c>
      <c r="E51" s="172">
        <v>44709</v>
      </c>
      <c r="F51" s="172">
        <v>44709</v>
      </c>
    </row>
    <row r="52" spans="1:8" x14ac:dyDescent="0.3">
      <c r="D52" s="171">
        <v>44713</v>
      </c>
      <c r="E52" s="172">
        <v>44737</v>
      </c>
      <c r="F52" s="172">
        <v>44737</v>
      </c>
    </row>
    <row r="53" spans="1:8" x14ac:dyDescent="0.3">
      <c r="D53" s="171">
        <v>44743</v>
      </c>
      <c r="E53" s="172">
        <v>44772</v>
      </c>
      <c r="F53" s="172">
        <v>44772</v>
      </c>
    </row>
    <row r="54" spans="1:8" x14ac:dyDescent="0.3">
      <c r="D54" s="171">
        <v>44774</v>
      </c>
      <c r="E54" s="172">
        <v>44800</v>
      </c>
      <c r="F54" s="172">
        <v>44800</v>
      </c>
    </row>
    <row r="55" spans="1:8" x14ac:dyDescent="0.3">
      <c r="D55" s="171">
        <v>44805</v>
      </c>
      <c r="E55" s="172">
        <v>44828</v>
      </c>
      <c r="F55" s="172">
        <v>44828</v>
      </c>
    </row>
    <row r="56" spans="1:8" x14ac:dyDescent="0.3">
      <c r="D56" s="171">
        <v>44835</v>
      </c>
      <c r="E56" s="172">
        <v>44863</v>
      </c>
      <c r="F56" s="172">
        <v>44863</v>
      </c>
    </row>
    <row r="57" spans="1:8" x14ac:dyDescent="0.3">
      <c r="D57" s="171">
        <v>44866</v>
      </c>
      <c r="E57" s="172">
        <v>44898</v>
      </c>
      <c r="F57" s="172">
        <v>44898</v>
      </c>
      <c r="G57" s="444">
        <v>44891</v>
      </c>
      <c r="H57" t="s">
        <v>681</v>
      </c>
    </row>
    <row r="58" spans="1:8" x14ac:dyDescent="0.3">
      <c r="D58" s="171">
        <v>44896</v>
      </c>
      <c r="E58" s="172">
        <v>44933</v>
      </c>
      <c r="F58" s="172">
        <v>44933</v>
      </c>
      <c r="G58" s="444">
        <v>44926</v>
      </c>
    </row>
    <row r="59" spans="1:8" x14ac:dyDescent="0.3">
      <c r="D59" s="171">
        <v>44927</v>
      </c>
      <c r="E59" s="172">
        <v>44961</v>
      </c>
      <c r="F59" s="172">
        <v>44961</v>
      </c>
      <c r="G59" s="444">
        <v>44954</v>
      </c>
    </row>
    <row r="60" spans="1:8" x14ac:dyDescent="0.3">
      <c r="D60" s="171">
        <v>44958</v>
      </c>
      <c r="E60" s="172">
        <v>44989</v>
      </c>
      <c r="F60" s="172">
        <v>44989</v>
      </c>
      <c r="G60" s="444">
        <v>44982</v>
      </c>
    </row>
    <row r="61" spans="1:8" x14ac:dyDescent="0.3">
      <c r="D61" s="171">
        <v>44986</v>
      </c>
      <c r="E61" s="172">
        <v>45010</v>
      </c>
      <c r="F61" s="172">
        <v>45010</v>
      </c>
    </row>
    <row r="62" spans="1:8" x14ac:dyDescent="0.3">
      <c r="D62" s="171">
        <v>45017</v>
      </c>
      <c r="E62" s="172">
        <v>45045</v>
      </c>
      <c r="F62" s="172">
        <v>45045</v>
      </c>
    </row>
    <row r="63" spans="1:8" x14ac:dyDescent="0.3">
      <c r="D63" s="171">
        <v>45047</v>
      </c>
      <c r="E63" s="172">
        <v>45073</v>
      </c>
      <c r="F63" s="172">
        <v>45073</v>
      </c>
    </row>
    <row r="64" spans="1:8" x14ac:dyDescent="0.3">
      <c r="D64" s="171">
        <v>45078</v>
      </c>
      <c r="E64" s="445"/>
      <c r="F64" s="445"/>
    </row>
    <row r="65" spans="4:6" x14ac:dyDescent="0.3">
      <c r="D65" s="171">
        <v>45108</v>
      </c>
      <c r="E65" s="445"/>
      <c r="F65" s="445"/>
    </row>
    <row r="66" spans="4:6" x14ac:dyDescent="0.3">
      <c r="D66" s="171">
        <v>45139</v>
      </c>
      <c r="E66" s="445"/>
      <c r="F66" s="445"/>
    </row>
    <row r="67" spans="4:6" x14ac:dyDescent="0.3">
      <c r="D67" s="171">
        <v>45170</v>
      </c>
      <c r="E67" s="445"/>
      <c r="F67" s="445"/>
    </row>
    <row r="68" spans="4:6" x14ac:dyDescent="0.3">
      <c r="D68" s="171">
        <v>45200</v>
      </c>
      <c r="E68" s="445"/>
      <c r="F68" s="445"/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Z172"/>
  <sheetViews>
    <sheetView tabSelected="1" workbookViewId="0">
      <pane xSplit="2" ySplit="8" topLeftCell="C9" activePane="bottomRight" state="frozen"/>
      <selection activeCell="BE12" sqref="BE12"/>
      <selection pane="topRight" activeCell="BE12" sqref="BE12"/>
      <selection pane="bottomLeft" activeCell="BE12" sqref="BE12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101" width="13.77734375" style="278" customWidth="1"/>
    <col min="102" max="102" width="17.109375" style="2" customWidth="1"/>
    <col min="103" max="103" width="3.88671875" style="278" customWidth="1"/>
    <col min="104" max="104" width="13.77734375" style="2" hidden="1" customWidth="1"/>
    <col min="105" max="16384" width="9.21875" style="2"/>
  </cols>
  <sheetData>
    <row r="1" spans="1:104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  <c r="CX1" s="260"/>
      <c r="CY1" s="260"/>
    </row>
    <row r="2" spans="1:104" ht="27.6" customHeight="1" thickTop="1" x14ac:dyDescent="0.3">
      <c r="B2" s="4" t="s">
        <v>309</v>
      </c>
      <c r="C2" s="5" t="s">
        <v>310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Z2" s="8"/>
    </row>
    <row r="3" spans="1:10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Z3" s="11"/>
    </row>
    <row r="4" spans="1:104" ht="27.6" customHeight="1" x14ac:dyDescent="0.3">
      <c r="B4" s="4" t="s">
        <v>1</v>
      </c>
      <c r="C4" s="13" t="s">
        <v>687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Z4" s="11"/>
    </row>
    <row r="5" spans="1:104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Z5" s="11"/>
    </row>
    <row r="6" spans="1:10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8">
        <v>2021</v>
      </c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60"/>
      <c r="CE6" s="458">
        <v>2022</v>
      </c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60"/>
      <c r="CQ6" s="464">
        <v>2023</v>
      </c>
      <c r="CR6" s="465"/>
      <c r="CS6" s="465"/>
      <c r="CT6" s="465"/>
      <c r="CU6" s="465"/>
      <c r="CV6" s="465"/>
      <c r="CW6" s="465"/>
      <c r="CX6" s="466"/>
      <c r="CZ6" s="23">
        <v>5</v>
      </c>
    </row>
    <row r="7" spans="1:104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6"/>
      <c r="CY7" s="327"/>
      <c r="CZ7" s="276" t="s">
        <v>97</v>
      </c>
    </row>
    <row r="8" spans="1:104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666</v>
      </c>
      <c r="CE8" s="420" t="s">
        <v>667</v>
      </c>
      <c r="CF8" s="328" t="s">
        <v>669</v>
      </c>
      <c r="CG8" s="328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78" t="s">
        <v>678</v>
      </c>
      <c r="CQ8" s="442" t="s">
        <v>679</v>
      </c>
      <c r="CR8" s="442" t="s">
        <v>680</v>
      </c>
      <c r="CS8" s="328" t="s">
        <v>682</v>
      </c>
      <c r="CT8" s="343" t="s">
        <v>683</v>
      </c>
      <c r="CU8" s="343" t="s">
        <v>684</v>
      </c>
      <c r="CV8" s="343" t="s">
        <v>685</v>
      </c>
      <c r="CW8" s="343" t="s">
        <v>686</v>
      </c>
      <c r="CX8" s="446" t="s">
        <v>688</v>
      </c>
      <c r="CY8" s="344"/>
      <c r="CZ8" s="277">
        <v>45164</v>
      </c>
    </row>
    <row r="9" spans="1:104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79"/>
      <c r="CX9" s="379"/>
      <c r="CY9" s="345"/>
      <c r="CZ9" s="56"/>
    </row>
    <row r="10" spans="1:104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4">
        <v>1020889</v>
      </c>
      <c r="V10" s="194">
        <v>1024367</v>
      </c>
      <c r="W10" s="194">
        <v>1019622</v>
      </c>
      <c r="X10" s="62">
        <v>1016262</v>
      </c>
      <c r="Y10" s="194">
        <v>1017309</v>
      </c>
      <c r="Z10" s="194">
        <v>1013578</v>
      </c>
      <c r="AA10" s="194">
        <v>1012141</v>
      </c>
      <c r="AB10" s="194">
        <v>1014950</v>
      </c>
      <c r="AC10" s="194">
        <v>1012129</v>
      </c>
      <c r="AD10" s="194">
        <v>1011356</v>
      </c>
      <c r="AE10" s="194">
        <v>1010028</v>
      </c>
      <c r="AF10" s="194">
        <v>1010849</v>
      </c>
      <c r="AG10" s="194">
        <v>1012945</v>
      </c>
      <c r="AH10" s="194">
        <v>1021345</v>
      </c>
      <c r="AI10" s="194">
        <v>1027789</v>
      </c>
      <c r="AJ10" s="62">
        <v>1014168</v>
      </c>
      <c r="AK10" s="207">
        <v>1020250</v>
      </c>
      <c r="AL10" s="207">
        <v>1022916</v>
      </c>
      <c r="AM10" s="207">
        <v>1020607</v>
      </c>
      <c r="AN10" s="207">
        <v>1012380</v>
      </c>
      <c r="AO10" s="207">
        <v>1010832</v>
      </c>
      <c r="AP10" s="207">
        <v>1007199</v>
      </c>
      <c r="AQ10" s="63">
        <v>1011077</v>
      </c>
      <c r="AR10" s="207">
        <v>1006113</v>
      </c>
      <c r="AS10" s="207">
        <v>1004139</v>
      </c>
      <c r="AT10" s="207">
        <v>1007116</v>
      </c>
      <c r="AU10" s="207">
        <v>1007831</v>
      </c>
      <c r="AV10" s="106">
        <v>1016532</v>
      </c>
      <c r="AW10" s="207">
        <v>1005762</v>
      </c>
      <c r="AX10" s="207">
        <v>1005736</v>
      </c>
      <c r="AY10" s="207">
        <v>1002383</v>
      </c>
      <c r="AZ10" s="207">
        <v>1006396</v>
      </c>
      <c r="BA10" s="207">
        <v>999853</v>
      </c>
      <c r="BB10" s="207">
        <v>999255</v>
      </c>
      <c r="BC10" s="63">
        <v>1000842</v>
      </c>
      <c r="BD10" s="207">
        <v>1000049</v>
      </c>
      <c r="BE10" s="207"/>
      <c r="BF10" s="207"/>
      <c r="BG10" s="207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0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37">
        <f t="shared" si="1"/>
        <v>-17329</v>
      </c>
      <c r="BY10" s="237">
        <f t="shared" si="1"/>
        <v>-8601</v>
      </c>
      <c r="BZ10" s="237">
        <f t="shared" si="1"/>
        <v>-8672</v>
      </c>
      <c r="CA10" s="237">
        <f t="shared" si="1"/>
        <v>-7944</v>
      </c>
      <c r="CB10" s="263">
        <f t="shared" si="1"/>
        <v>-3022</v>
      </c>
      <c r="CC10" s="263">
        <f t="shared" ref="CC10:CL14" si="2">AI10-W10</f>
        <v>8167</v>
      </c>
      <c r="CD10" s="380">
        <f t="shared" si="2"/>
        <v>-2094</v>
      </c>
      <c r="CE10" s="209">
        <f t="shared" si="2"/>
        <v>2941</v>
      </c>
      <c r="CF10" s="263">
        <f t="shared" si="2"/>
        <v>9338</v>
      </c>
      <c r="CG10" s="263">
        <f t="shared" si="2"/>
        <v>8466</v>
      </c>
      <c r="CH10" s="263">
        <f t="shared" si="2"/>
        <v>-2570</v>
      </c>
      <c r="CI10" s="263">
        <f t="shared" si="2"/>
        <v>-1297</v>
      </c>
      <c r="CJ10" s="263">
        <f t="shared" si="2"/>
        <v>-4157</v>
      </c>
      <c r="CK10" s="263">
        <f t="shared" si="2"/>
        <v>1049</v>
      </c>
      <c r="CL10" s="263">
        <f t="shared" si="2"/>
        <v>-4736</v>
      </c>
      <c r="CM10" s="263">
        <f t="shared" ref="CM10:CX14" si="3">AS10-AG10</f>
        <v>-8806</v>
      </c>
      <c r="CN10" s="263">
        <f t="shared" si="3"/>
        <v>-14229</v>
      </c>
      <c r="CO10" s="263">
        <f t="shared" si="3"/>
        <v>-19958</v>
      </c>
      <c r="CP10" s="380">
        <f t="shared" si="3"/>
        <v>2364</v>
      </c>
      <c r="CQ10" s="380">
        <f t="shared" si="3"/>
        <v>-14488</v>
      </c>
      <c r="CR10" s="380">
        <f t="shared" si="3"/>
        <v>-17180</v>
      </c>
      <c r="CS10" s="380">
        <f t="shared" si="3"/>
        <v>-18224</v>
      </c>
      <c r="CT10" s="380">
        <f t="shared" si="3"/>
        <v>-5984</v>
      </c>
      <c r="CU10" s="380">
        <f t="shared" si="3"/>
        <v>-10979</v>
      </c>
      <c r="CV10" s="380">
        <f t="shared" si="3"/>
        <v>-7944</v>
      </c>
      <c r="CW10" s="380">
        <f t="shared" si="3"/>
        <v>-10235</v>
      </c>
      <c r="CX10" s="380">
        <f t="shared" si="3"/>
        <v>-6064</v>
      </c>
      <c r="CY10" s="345"/>
      <c r="CZ10" s="63">
        <f>IF(ISERROR(GETPIVOTDATA("VALUE",'CSS WK pvt'!$I$2,"DT_FILE",CZ$8,"CD_CO",CZ$6,"TRIM_CAT",TRIM(B10),"TRIM_LINE",A9))=TRUE,0,GETPIVOTDATA("VALUE",'CSS WK pvt'!$I$2,"DT_FILE",CZ$8,"CD_CO",CZ$6,"TRIM_CAT",TRIM(B10),"TRIM_LINE",A9))</f>
        <v>1000049</v>
      </c>
    </row>
    <row r="11" spans="1:104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4">
        <v>135105</v>
      </c>
      <c r="V11" s="194">
        <v>131164</v>
      </c>
      <c r="W11" s="194">
        <v>136343</v>
      </c>
      <c r="X11" s="62">
        <v>139152</v>
      </c>
      <c r="Y11" s="194">
        <v>138473</v>
      </c>
      <c r="Z11" s="194">
        <v>142541</v>
      </c>
      <c r="AA11" s="194">
        <v>144167</v>
      </c>
      <c r="AB11" s="194">
        <v>140658</v>
      </c>
      <c r="AC11" s="194">
        <v>143246</v>
      </c>
      <c r="AD11" s="194">
        <v>143474</v>
      </c>
      <c r="AE11" s="194">
        <v>143642</v>
      </c>
      <c r="AF11" s="194">
        <v>142454</v>
      </c>
      <c r="AG11" s="194">
        <v>137387</v>
      </c>
      <c r="AH11" s="194">
        <v>128715</v>
      </c>
      <c r="AI11" s="194">
        <v>122617</v>
      </c>
      <c r="AJ11" s="62">
        <v>137459</v>
      </c>
      <c r="AK11" s="207">
        <v>131648</v>
      </c>
      <c r="AL11" s="207">
        <v>129486</v>
      </c>
      <c r="AM11" s="207">
        <v>131305</v>
      </c>
      <c r="AN11" s="207">
        <v>139477</v>
      </c>
      <c r="AO11" s="207">
        <v>142379</v>
      </c>
      <c r="AP11" s="207">
        <v>143345</v>
      </c>
      <c r="AQ11" s="63">
        <v>140688</v>
      </c>
      <c r="AR11" s="207">
        <v>142688</v>
      </c>
      <c r="AS11" s="207">
        <v>145252</v>
      </c>
      <c r="AT11" s="207">
        <v>145579</v>
      </c>
      <c r="AU11" s="207">
        <v>145955</v>
      </c>
      <c r="AV11" s="106">
        <v>138455</v>
      </c>
      <c r="AW11" s="207">
        <v>150436</v>
      </c>
      <c r="AX11" s="207">
        <v>150759</v>
      </c>
      <c r="AY11" s="207">
        <v>153463</v>
      </c>
      <c r="AZ11" s="207">
        <v>150739</v>
      </c>
      <c r="BA11" s="207">
        <v>155614</v>
      </c>
      <c r="BB11" s="207">
        <v>155124</v>
      </c>
      <c r="BC11" s="63">
        <v>156696</v>
      </c>
      <c r="BD11" s="207">
        <v>155290</v>
      </c>
      <c r="BE11" s="207"/>
      <c r="BF11" s="207"/>
      <c r="BG11" s="207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0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37">
        <f t="shared" si="1"/>
        <v>14293</v>
      </c>
      <c r="BY11" s="237">
        <f t="shared" si="1"/>
        <v>5906</v>
      </c>
      <c r="BZ11" s="237">
        <f t="shared" si="1"/>
        <v>5462</v>
      </c>
      <c r="CA11" s="237">
        <f t="shared" si="1"/>
        <v>2282</v>
      </c>
      <c r="CB11" s="263">
        <f t="shared" si="1"/>
        <v>-2449</v>
      </c>
      <c r="CC11" s="263">
        <f t="shared" si="2"/>
        <v>-13726</v>
      </c>
      <c r="CD11" s="380">
        <f t="shared" si="2"/>
        <v>-1693</v>
      </c>
      <c r="CE11" s="209">
        <f t="shared" si="2"/>
        <v>-6825</v>
      </c>
      <c r="CF11" s="263">
        <f t="shared" si="2"/>
        <v>-13055</v>
      </c>
      <c r="CG11" s="263">
        <f t="shared" si="2"/>
        <v>-12862</v>
      </c>
      <c r="CH11" s="263">
        <f t="shared" si="2"/>
        <v>-1181</v>
      </c>
      <c r="CI11" s="263">
        <f t="shared" si="2"/>
        <v>-867</v>
      </c>
      <c r="CJ11" s="263">
        <f t="shared" si="2"/>
        <v>-129</v>
      </c>
      <c r="CK11" s="263">
        <f t="shared" si="2"/>
        <v>-2954</v>
      </c>
      <c r="CL11" s="263">
        <f t="shared" si="2"/>
        <v>234</v>
      </c>
      <c r="CM11" s="263">
        <f t="shared" si="3"/>
        <v>7865</v>
      </c>
      <c r="CN11" s="263">
        <f t="shared" si="3"/>
        <v>16864</v>
      </c>
      <c r="CO11" s="263">
        <f t="shared" si="3"/>
        <v>23338</v>
      </c>
      <c r="CP11" s="380">
        <f t="shared" si="3"/>
        <v>996</v>
      </c>
      <c r="CQ11" s="380">
        <f t="shared" si="3"/>
        <v>18788</v>
      </c>
      <c r="CR11" s="380">
        <f t="shared" si="3"/>
        <v>21273</v>
      </c>
      <c r="CS11" s="380">
        <f t="shared" si="3"/>
        <v>22158</v>
      </c>
      <c r="CT11" s="380">
        <f t="shared" si="3"/>
        <v>11262</v>
      </c>
      <c r="CU11" s="380">
        <f t="shared" si="3"/>
        <v>13235</v>
      </c>
      <c r="CV11" s="380">
        <f t="shared" si="3"/>
        <v>11779</v>
      </c>
      <c r="CW11" s="380">
        <f t="shared" si="3"/>
        <v>16008</v>
      </c>
      <c r="CX11" s="380">
        <f t="shared" si="3"/>
        <v>12602</v>
      </c>
      <c r="CY11" s="345"/>
      <c r="CZ11" s="63">
        <f>IF(ISERROR(GETPIVOTDATA("VALUE",'CSS WK pvt'!$I$2,"DT_FILE",CZ$8,"CD_CO",CZ$6,"TRIM_CAT",TRIM(B11),"TRIM_LINE",A9))=TRUE,0,GETPIVOTDATA("VALUE",'CSS WK pvt'!$I$2,"DT_FILE",CZ$8,"CD_CO",CZ$6,"TRIM_CAT",TRIM(B11),"TRIM_LINE",A9))</f>
        <v>155290</v>
      </c>
    </row>
    <row r="12" spans="1:104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4">
        <v>154411</v>
      </c>
      <c r="V12" s="194">
        <v>154466</v>
      </c>
      <c r="W12" s="194">
        <v>154459</v>
      </c>
      <c r="X12" s="62">
        <v>154496</v>
      </c>
      <c r="Y12" s="194">
        <v>154472</v>
      </c>
      <c r="Z12" s="194">
        <v>154480</v>
      </c>
      <c r="AA12" s="194">
        <v>154516</v>
      </c>
      <c r="AB12" s="194">
        <v>154548</v>
      </c>
      <c r="AC12" s="194">
        <v>154596</v>
      </c>
      <c r="AD12" s="194">
        <v>154665</v>
      </c>
      <c r="AE12" s="194">
        <v>154642</v>
      </c>
      <c r="AF12" s="194">
        <v>154685</v>
      </c>
      <c r="AG12" s="194">
        <v>154540</v>
      </c>
      <c r="AH12" s="194">
        <v>154538</v>
      </c>
      <c r="AI12" s="194">
        <v>154583</v>
      </c>
      <c r="AJ12" s="62">
        <v>154723</v>
      </c>
      <c r="AK12" s="207">
        <v>154795</v>
      </c>
      <c r="AL12" s="207">
        <v>154895</v>
      </c>
      <c r="AM12" s="207">
        <v>154777</v>
      </c>
      <c r="AN12" s="207">
        <v>154930</v>
      </c>
      <c r="AO12" s="207">
        <v>155157</v>
      </c>
      <c r="AP12" s="207">
        <v>154988</v>
      </c>
      <c r="AQ12" s="63">
        <v>155084</v>
      </c>
      <c r="AR12" s="207">
        <v>154889</v>
      </c>
      <c r="AS12" s="207">
        <v>154894</v>
      </c>
      <c r="AT12" s="207">
        <v>155212</v>
      </c>
      <c r="AU12" s="207">
        <v>155299</v>
      </c>
      <c r="AV12" s="106">
        <v>155285</v>
      </c>
      <c r="AW12" s="207">
        <v>155267</v>
      </c>
      <c r="AX12" s="207">
        <v>155287</v>
      </c>
      <c r="AY12" s="207">
        <v>155116</v>
      </c>
      <c r="AZ12" s="207">
        <v>155171</v>
      </c>
      <c r="BA12" s="207">
        <v>155092</v>
      </c>
      <c r="BB12" s="207">
        <v>155037</v>
      </c>
      <c r="BC12" s="63">
        <v>155337</v>
      </c>
      <c r="BD12" s="207">
        <v>155180</v>
      </c>
      <c r="BE12" s="207"/>
      <c r="BF12" s="207"/>
      <c r="BG12" s="207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0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37">
        <f t="shared" si="1"/>
        <v>-67</v>
      </c>
      <c r="BY12" s="237">
        <f t="shared" si="1"/>
        <v>3</v>
      </c>
      <c r="BZ12" s="237">
        <f t="shared" si="1"/>
        <v>121</v>
      </c>
      <c r="CA12" s="237">
        <f t="shared" si="1"/>
        <v>129</v>
      </c>
      <c r="CB12" s="263">
        <f t="shared" si="1"/>
        <v>72</v>
      </c>
      <c r="CC12" s="263">
        <f t="shared" si="2"/>
        <v>124</v>
      </c>
      <c r="CD12" s="380">
        <f t="shared" si="2"/>
        <v>227</v>
      </c>
      <c r="CE12" s="209">
        <f t="shared" si="2"/>
        <v>323</v>
      </c>
      <c r="CF12" s="263">
        <f t="shared" si="2"/>
        <v>415</v>
      </c>
      <c r="CG12" s="263">
        <f t="shared" si="2"/>
        <v>261</v>
      </c>
      <c r="CH12" s="263">
        <f t="shared" si="2"/>
        <v>382</v>
      </c>
      <c r="CI12" s="263">
        <f t="shared" si="2"/>
        <v>561</v>
      </c>
      <c r="CJ12" s="263">
        <f t="shared" si="2"/>
        <v>323</v>
      </c>
      <c r="CK12" s="263">
        <f t="shared" si="2"/>
        <v>442</v>
      </c>
      <c r="CL12" s="263">
        <f t="shared" si="2"/>
        <v>204</v>
      </c>
      <c r="CM12" s="263">
        <f t="shared" si="3"/>
        <v>354</v>
      </c>
      <c r="CN12" s="263">
        <f t="shared" si="3"/>
        <v>674</v>
      </c>
      <c r="CO12" s="263">
        <f t="shared" si="3"/>
        <v>716</v>
      </c>
      <c r="CP12" s="380">
        <f t="shared" si="3"/>
        <v>562</v>
      </c>
      <c r="CQ12" s="380">
        <f t="shared" si="3"/>
        <v>472</v>
      </c>
      <c r="CR12" s="380">
        <f t="shared" si="3"/>
        <v>392</v>
      </c>
      <c r="CS12" s="380">
        <f t="shared" si="3"/>
        <v>339</v>
      </c>
      <c r="CT12" s="380">
        <f t="shared" si="3"/>
        <v>241</v>
      </c>
      <c r="CU12" s="380">
        <f t="shared" si="3"/>
        <v>-65</v>
      </c>
      <c r="CV12" s="380">
        <f t="shared" si="3"/>
        <v>49</v>
      </c>
      <c r="CW12" s="380">
        <f t="shared" si="3"/>
        <v>253</v>
      </c>
      <c r="CX12" s="380">
        <f t="shared" si="3"/>
        <v>291</v>
      </c>
      <c r="CY12" s="345"/>
      <c r="CZ12" s="63">
        <f>IF(ISERROR(GETPIVOTDATA("VALUE",'CSS WK pvt'!$I$2,"DT_FILE",CZ$8,"CD_CO",CZ$6,"TRIM_CAT",TRIM(B12),"TRIM_LINE",A9))=TRUE,0,GETPIVOTDATA("VALUE",'CSS WK pvt'!$I$2,"DT_FILE",CZ$8,"CD_CO",CZ$6,"TRIM_CAT",TRIM(B12),"TRIM_LINE",A9))</f>
        <v>155180</v>
      </c>
    </row>
    <row r="13" spans="1:104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4">
        <v>11789</v>
      </c>
      <c r="V13" s="194">
        <v>11779</v>
      </c>
      <c r="W13" s="194">
        <v>11759</v>
      </c>
      <c r="X13" s="62">
        <v>11737</v>
      </c>
      <c r="Y13" s="194">
        <v>11718</v>
      </c>
      <c r="Z13" s="194">
        <v>11729</v>
      </c>
      <c r="AA13" s="194">
        <v>11720</v>
      </c>
      <c r="AB13" s="194">
        <v>11676</v>
      </c>
      <c r="AC13" s="194">
        <v>11663</v>
      </c>
      <c r="AD13" s="194">
        <v>11647</v>
      </c>
      <c r="AE13" s="194">
        <v>11630</v>
      </c>
      <c r="AF13" s="194">
        <v>11601</v>
      </c>
      <c r="AG13" s="194">
        <v>11555</v>
      </c>
      <c r="AH13" s="194">
        <v>11531</v>
      </c>
      <c r="AI13" s="194">
        <v>11532</v>
      </c>
      <c r="AJ13" s="62">
        <v>11524</v>
      </c>
      <c r="AK13" s="207">
        <v>11529</v>
      </c>
      <c r="AL13" s="207">
        <v>11498</v>
      </c>
      <c r="AM13" s="207">
        <v>11490</v>
      </c>
      <c r="AN13" s="207">
        <v>11512</v>
      </c>
      <c r="AO13" s="207">
        <v>11501</v>
      </c>
      <c r="AP13" s="207">
        <v>11495</v>
      </c>
      <c r="AQ13" s="63">
        <v>11494</v>
      </c>
      <c r="AR13" s="207">
        <v>11443</v>
      </c>
      <c r="AS13" s="207">
        <v>11404</v>
      </c>
      <c r="AT13" s="207">
        <v>11427</v>
      </c>
      <c r="AU13" s="207">
        <v>11441</v>
      </c>
      <c r="AV13" s="106">
        <v>11421</v>
      </c>
      <c r="AW13" s="207">
        <v>11407</v>
      </c>
      <c r="AX13" s="207">
        <v>11408</v>
      </c>
      <c r="AY13" s="207">
        <v>11410</v>
      </c>
      <c r="AZ13" s="207">
        <v>11399</v>
      </c>
      <c r="BA13" s="207">
        <v>11379</v>
      </c>
      <c r="BB13" s="207">
        <v>11342</v>
      </c>
      <c r="BC13" s="63">
        <v>11375</v>
      </c>
      <c r="BD13" s="207">
        <v>11356</v>
      </c>
      <c r="BE13" s="207"/>
      <c r="BF13" s="207"/>
      <c r="BG13" s="207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0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37">
        <f t="shared" si="1"/>
        <v>-206</v>
      </c>
      <c r="BY13" s="237">
        <f t="shared" si="1"/>
        <v>-206</v>
      </c>
      <c r="BZ13" s="237">
        <f t="shared" si="1"/>
        <v>-201</v>
      </c>
      <c r="CA13" s="237">
        <f t="shared" si="1"/>
        <v>-234</v>
      </c>
      <c r="CB13" s="263">
        <f t="shared" si="1"/>
        <v>-248</v>
      </c>
      <c r="CC13" s="263">
        <f t="shared" si="2"/>
        <v>-227</v>
      </c>
      <c r="CD13" s="380">
        <f t="shared" si="2"/>
        <v>-213</v>
      </c>
      <c r="CE13" s="209">
        <f t="shared" si="2"/>
        <v>-189</v>
      </c>
      <c r="CF13" s="263">
        <f t="shared" si="2"/>
        <v>-231</v>
      </c>
      <c r="CG13" s="263">
        <f t="shared" si="2"/>
        <v>-230</v>
      </c>
      <c r="CH13" s="263">
        <f t="shared" si="2"/>
        <v>-164</v>
      </c>
      <c r="CI13" s="263">
        <f t="shared" si="2"/>
        <v>-162</v>
      </c>
      <c r="CJ13" s="263">
        <f t="shared" si="2"/>
        <v>-152</v>
      </c>
      <c r="CK13" s="263">
        <f t="shared" si="2"/>
        <v>-136</v>
      </c>
      <c r="CL13" s="263">
        <f t="shared" si="2"/>
        <v>-158</v>
      </c>
      <c r="CM13" s="263">
        <f t="shared" si="3"/>
        <v>-151</v>
      </c>
      <c r="CN13" s="263">
        <f t="shared" si="3"/>
        <v>-104</v>
      </c>
      <c r="CO13" s="263">
        <f t="shared" si="3"/>
        <v>-91</v>
      </c>
      <c r="CP13" s="380">
        <f t="shared" si="3"/>
        <v>-103</v>
      </c>
      <c r="CQ13" s="380">
        <f t="shared" si="3"/>
        <v>-122</v>
      </c>
      <c r="CR13" s="380">
        <f t="shared" si="3"/>
        <v>-90</v>
      </c>
      <c r="CS13" s="380">
        <f t="shared" si="3"/>
        <v>-80</v>
      </c>
      <c r="CT13" s="380">
        <f t="shared" si="3"/>
        <v>-113</v>
      </c>
      <c r="CU13" s="380">
        <f t="shared" si="3"/>
        <v>-122</v>
      </c>
      <c r="CV13" s="380">
        <f t="shared" si="3"/>
        <v>-153</v>
      </c>
      <c r="CW13" s="380">
        <f t="shared" si="3"/>
        <v>-119</v>
      </c>
      <c r="CX13" s="380">
        <f t="shared" si="3"/>
        <v>-87</v>
      </c>
      <c r="CY13" s="345"/>
      <c r="CZ13" s="63">
        <f>IF(ISERROR(GETPIVOTDATA("VALUE",'CSS WK pvt'!$I$2,"DT_FILE",CZ$8,"CD_CO",CZ$6,"TRIM_CAT",TRIM(B13),"TRIM_LINE",A9))=TRUE,0,GETPIVOTDATA("VALUE",'CSS WK pvt'!$I$2,"DT_FILE",CZ$8,"CD_CO",CZ$6,"TRIM_CAT",TRIM(B13),"TRIM_LINE",A9))</f>
        <v>11356</v>
      </c>
    </row>
    <row r="14" spans="1:104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4">
        <v>3004</v>
      </c>
      <c r="V14" s="194">
        <v>3010</v>
      </c>
      <c r="W14" s="194">
        <v>3006</v>
      </c>
      <c r="X14" s="62">
        <v>3004</v>
      </c>
      <c r="Y14" s="194">
        <v>3001</v>
      </c>
      <c r="Z14" s="194">
        <v>2995</v>
      </c>
      <c r="AA14" s="194">
        <v>2994</v>
      </c>
      <c r="AB14" s="194">
        <v>2989</v>
      </c>
      <c r="AC14" s="194">
        <v>2997</v>
      </c>
      <c r="AD14" s="194">
        <v>2996</v>
      </c>
      <c r="AE14" s="194">
        <v>2987</v>
      </c>
      <c r="AF14" s="194">
        <v>2989</v>
      </c>
      <c r="AG14" s="194">
        <v>2985</v>
      </c>
      <c r="AH14" s="194">
        <v>2986</v>
      </c>
      <c r="AI14" s="194">
        <v>2987</v>
      </c>
      <c r="AJ14" s="62">
        <v>2984</v>
      </c>
      <c r="AK14" s="207">
        <v>2980</v>
      </c>
      <c r="AL14" s="207">
        <v>2976</v>
      </c>
      <c r="AM14" s="207">
        <v>2976</v>
      </c>
      <c r="AN14" s="207">
        <v>3036</v>
      </c>
      <c r="AO14" s="207">
        <v>3031</v>
      </c>
      <c r="AP14" s="207">
        <v>3017</v>
      </c>
      <c r="AQ14" s="63">
        <v>3012</v>
      </c>
      <c r="AR14" s="207">
        <v>2995</v>
      </c>
      <c r="AS14" s="207">
        <v>2966</v>
      </c>
      <c r="AT14" s="207">
        <v>2982</v>
      </c>
      <c r="AU14" s="207">
        <v>2973</v>
      </c>
      <c r="AV14" s="106">
        <v>2985</v>
      </c>
      <c r="AW14" s="207">
        <v>2972</v>
      </c>
      <c r="AX14" s="207">
        <v>2971</v>
      </c>
      <c r="AY14" s="207">
        <v>2960</v>
      </c>
      <c r="AZ14" s="207">
        <v>2966</v>
      </c>
      <c r="BA14" s="207">
        <v>2971</v>
      </c>
      <c r="BB14" s="207">
        <v>2965</v>
      </c>
      <c r="BC14" s="63">
        <v>2967</v>
      </c>
      <c r="BD14" s="207">
        <v>2972</v>
      </c>
      <c r="BE14" s="207"/>
      <c r="BF14" s="207"/>
      <c r="BG14" s="207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0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37">
        <f t="shared" si="1"/>
        <v>-13</v>
      </c>
      <c r="BY14" s="237">
        <f t="shared" si="1"/>
        <v>-14</v>
      </c>
      <c r="BZ14" s="237">
        <f t="shared" si="1"/>
        <v>-12</v>
      </c>
      <c r="CA14" s="237">
        <f t="shared" si="1"/>
        <v>-19</v>
      </c>
      <c r="CB14" s="263">
        <f t="shared" si="1"/>
        <v>-24</v>
      </c>
      <c r="CC14" s="263">
        <f t="shared" si="2"/>
        <v>-19</v>
      </c>
      <c r="CD14" s="380">
        <f t="shared" si="2"/>
        <v>-20</v>
      </c>
      <c r="CE14" s="209">
        <f t="shared" si="2"/>
        <v>-21</v>
      </c>
      <c r="CF14" s="263">
        <f t="shared" si="2"/>
        <v>-19</v>
      </c>
      <c r="CG14" s="263">
        <f t="shared" si="2"/>
        <v>-18</v>
      </c>
      <c r="CH14" s="263">
        <f t="shared" si="2"/>
        <v>47</v>
      </c>
      <c r="CI14" s="263">
        <f t="shared" si="2"/>
        <v>34</v>
      </c>
      <c r="CJ14" s="263">
        <f t="shared" si="2"/>
        <v>21</v>
      </c>
      <c r="CK14" s="263">
        <f t="shared" si="2"/>
        <v>25</v>
      </c>
      <c r="CL14" s="263">
        <f t="shared" si="2"/>
        <v>6</v>
      </c>
      <c r="CM14" s="263">
        <f t="shared" si="3"/>
        <v>-19</v>
      </c>
      <c r="CN14" s="263">
        <f t="shared" si="3"/>
        <v>-4</v>
      </c>
      <c r="CO14" s="263">
        <f t="shared" si="3"/>
        <v>-14</v>
      </c>
      <c r="CP14" s="380">
        <f t="shared" si="3"/>
        <v>1</v>
      </c>
      <c r="CQ14" s="380">
        <f t="shared" si="3"/>
        <v>-8</v>
      </c>
      <c r="CR14" s="380">
        <f t="shared" si="3"/>
        <v>-5</v>
      </c>
      <c r="CS14" s="380">
        <f t="shared" si="3"/>
        <v>-16</v>
      </c>
      <c r="CT14" s="380">
        <f t="shared" si="3"/>
        <v>-70</v>
      </c>
      <c r="CU14" s="380">
        <f t="shared" si="3"/>
        <v>-60</v>
      </c>
      <c r="CV14" s="380">
        <f t="shared" si="3"/>
        <v>-52</v>
      </c>
      <c r="CW14" s="380">
        <f t="shared" si="3"/>
        <v>-45</v>
      </c>
      <c r="CX14" s="380">
        <f t="shared" si="3"/>
        <v>-23</v>
      </c>
      <c r="CY14" s="345"/>
      <c r="CZ14" s="63">
        <f>IF(ISERROR(GETPIVOTDATA("VALUE",'CSS WK pvt'!$I$2,"DT_FILE",CZ$8,"CD_CO",CZ$6,"TRIM_CAT",TRIM(B14),"TRIM_LINE",A9))=TRUE,0,GETPIVOTDATA("VALUE",'CSS WK pvt'!$I$2,"DT_FILE",CZ$8,"CD_CO",CZ$6,"TRIM_CAT",TRIM(B14),"TRIM_LINE",A9))</f>
        <v>2972</v>
      </c>
    </row>
    <row r="15" spans="1:104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5">
        <v>1325198</v>
      </c>
      <c r="V15" s="195">
        <v>1324786</v>
      </c>
      <c r="W15" s="195">
        <f>SUM(W10+W11+W12+W13+W14)</f>
        <v>1325189</v>
      </c>
      <c r="X15" s="69">
        <f>SUM(X10+X11+X12+X13+X14)</f>
        <v>1324651</v>
      </c>
      <c r="Y15" s="195">
        <v>1324973</v>
      </c>
      <c r="Z15" s="195">
        <v>1325323</v>
      </c>
      <c r="AA15" s="195">
        <v>1325538</v>
      </c>
      <c r="AB15" s="195">
        <v>1324821</v>
      </c>
      <c r="AC15" s="195">
        <v>1324631</v>
      </c>
      <c r="AD15" s="195">
        <v>1324138</v>
      </c>
      <c r="AE15" s="195">
        <v>1322929</v>
      </c>
      <c r="AF15" s="195">
        <v>1322578</v>
      </c>
      <c r="AG15" s="195">
        <v>1319412</v>
      </c>
      <c r="AH15" s="195">
        <v>1319115</v>
      </c>
      <c r="AI15" s="195">
        <v>1319508</v>
      </c>
      <c r="AJ15" s="69">
        <v>1320858</v>
      </c>
      <c r="AK15" s="288">
        <v>1321202</v>
      </c>
      <c r="AL15" s="288">
        <v>1321771</v>
      </c>
      <c r="AM15" s="288">
        <v>1321155</v>
      </c>
      <c r="AN15" s="288">
        <v>1321335</v>
      </c>
      <c r="AO15" s="288">
        <v>1322900</v>
      </c>
      <c r="AP15" s="288">
        <v>1320044</v>
      </c>
      <c r="AQ15" s="70">
        <v>1321355</v>
      </c>
      <c r="AR15" s="288">
        <v>1318128</v>
      </c>
      <c r="AS15" s="288">
        <v>1318655</v>
      </c>
      <c r="AT15" s="288">
        <v>1322316</v>
      </c>
      <c r="AU15" s="288">
        <v>1323499</v>
      </c>
      <c r="AV15" s="305">
        <v>1324678</v>
      </c>
      <c r="AW15" s="288">
        <v>1325844</v>
      </c>
      <c r="AX15" s="288">
        <v>1326161</v>
      </c>
      <c r="AY15" s="288">
        <v>1325332</v>
      </c>
      <c r="AZ15" s="288">
        <v>1326671</v>
      </c>
      <c r="BA15" s="288">
        <v>1324909</v>
      </c>
      <c r="BB15" s="288">
        <v>1323723</v>
      </c>
      <c r="BC15" s="70">
        <v>1327217</v>
      </c>
      <c r="BD15" s="288">
        <v>1324847</v>
      </c>
      <c r="BE15" s="288"/>
      <c r="BF15" s="288"/>
      <c r="BG15" s="288"/>
      <c r="BH15" s="305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1">
        <f t="shared" si="6"/>
        <v>4955</v>
      </c>
      <c r="BS15" s="424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38">
        <f t="shared" si="7"/>
        <v>-3322</v>
      </c>
      <c r="BY15" s="238">
        <f t="shared" ref="BY15:BZ15" si="8">SUM(BY10:BY14)</f>
        <v>-2912</v>
      </c>
      <c r="BZ15" s="238">
        <f t="shared" si="8"/>
        <v>-3302</v>
      </c>
      <c r="CA15" s="238">
        <f t="shared" ref="CA15:CB15" si="9">SUM(CA10:CA14)</f>
        <v>-5786</v>
      </c>
      <c r="CB15" s="264">
        <f t="shared" si="9"/>
        <v>-5671</v>
      </c>
      <c r="CC15" s="264">
        <f t="shared" ref="CC15:CE15" si="10">SUM(CC10:CC14)</f>
        <v>-5681</v>
      </c>
      <c r="CD15" s="381">
        <f t="shared" si="10"/>
        <v>-3793</v>
      </c>
      <c r="CE15" s="350">
        <f t="shared" si="10"/>
        <v>-3771</v>
      </c>
      <c r="CF15" s="264">
        <f t="shared" ref="CF15:CG15" si="11">SUM(CF10:CF14)</f>
        <v>-3552</v>
      </c>
      <c r="CG15" s="264">
        <f t="shared" si="11"/>
        <v>-4383</v>
      </c>
      <c r="CH15" s="264">
        <f t="shared" ref="CH15" si="12">SUM(CH10:CH14)</f>
        <v>-3486</v>
      </c>
      <c r="CI15" s="264">
        <f t="shared" ref="CI15" si="13">SUM(CI10:CI14)</f>
        <v>-1731</v>
      </c>
      <c r="CJ15" s="264">
        <f t="shared" ref="CJ15" si="14">SUM(CJ10:CJ14)</f>
        <v>-4094</v>
      </c>
      <c r="CK15" s="264">
        <f t="shared" ref="CK15" si="15">SUM(CK10:CK14)</f>
        <v>-1574</v>
      </c>
      <c r="CL15" s="264">
        <f t="shared" ref="CL15" si="16">SUM(CL10:CL14)</f>
        <v>-4450</v>
      </c>
      <c r="CM15" s="264">
        <f t="shared" ref="CM15" si="17">SUM(CM10:CM14)</f>
        <v>-757</v>
      </c>
      <c r="CN15" s="264">
        <f t="shared" ref="CN15" si="18">SUM(CN10:CN14)</f>
        <v>3201</v>
      </c>
      <c r="CO15" s="264">
        <f t="shared" ref="CO15" si="19">SUM(CO10:CO14)</f>
        <v>3991</v>
      </c>
      <c r="CP15" s="381">
        <f t="shared" ref="CP15" si="20">SUM(CP10:CP14)</f>
        <v>3820</v>
      </c>
      <c r="CQ15" s="381">
        <f t="shared" ref="CQ15" si="21">SUM(CQ10:CQ14)</f>
        <v>4642</v>
      </c>
      <c r="CR15" s="381">
        <f t="shared" ref="CR15" si="22">SUM(CR10:CR14)</f>
        <v>4390</v>
      </c>
      <c r="CS15" s="381">
        <f t="shared" ref="CS15" si="23">SUM(CS10:CS14)</f>
        <v>4177</v>
      </c>
      <c r="CT15" s="381">
        <f t="shared" ref="CT15" si="24">SUM(CT10:CT14)</f>
        <v>5336</v>
      </c>
      <c r="CU15" s="381">
        <f t="shared" ref="CU15" si="25">SUM(CU10:CU14)</f>
        <v>2009</v>
      </c>
      <c r="CV15" s="381">
        <f t="shared" ref="CV15" si="26">SUM(CV10:CV14)</f>
        <v>3679</v>
      </c>
      <c r="CW15" s="381">
        <f t="shared" ref="CW15:CX15" si="27">SUM(CW10:CW14)</f>
        <v>5862</v>
      </c>
      <c r="CX15" s="381">
        <f t="shared" si="27"/>
        <v>6719</v>
      </c>
      <c r="CY15" s="346"/>
      <c r="CZ15" s="70">
        <f>SUM(CZ10:CZ14)</f>
        <v>1324847</v>
      </c>
    </row>
    <row r="16" spans="1:104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82"/>
      <c r="CX16" s="382"/>
      <c r="CY16" s="345"/>
      <c r="CZ16" s="77"/>
    </row>
    <row r="17" spans="1:104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197">
        <v>209581</v>
      </c>
      <c r="V17" s="197">
        <v>213669</v>
      </c>
      <c r="W17" s="197">
        <v>215209</v>
      </c>
      <c r="X17" s="81">
        <v>214134</v>
      </c>
      <c r="Y17" s="197">
        <v>192738</v>
      </c>
      <c r="Z17" s="197">
        <v>197240</v>
      </c>
      <c r="AA17" s="197">
        <v>185797</v>
      </c>
      <c r="AB17" s="197">
        <v>190698</v>
      </c>
      <c r="AC17" s="197">
        <v>177642</v>
      </c>
      <c r="AD17" s="197">
        <v>174246</v>
      </c>
      <c r="AE17" s="197">
        <v>169310</v>
      </c>
      <c r="AF17" s="197">
        <v>170366</v>
      </c>
      <c r="AG17" s="197">
        <v>173009</v>
      </c>
      <c r="AH17" s="197">
        <v>188701</v>
      </c>
      <c r="AI17" s="197">
        <v>189944</v>
      </c>
      <c r="AJ17" s="81">
        <v>185441</v>
      </c>
      <c r="AK17" s="290">
        <v>184282</v>
      </c>
      <c r="AL17" s="290">
        <v>185339</v>
      </c>
      <c r="AM17" s="290">
        <v>179063</v>
      </c>
      <c r="AN17" s="290">
        <v>171981</v>
      </c>
      <c r="AO17" s="290">
        <v>170664</v>
      </c>
      <c r="AP17" s="290">
        <v>167047</v>
      </c>
      <c r="AQ17" s="63">
        <v>168732</v>
      </c>
      <c r="AR17" s="290">
        <v>166523</v>
      </c>
      <c r="AS17" s="290">
        <v>179064</v>
      </c>
      <c r="AT17" s="290">
        <v>177736</v>
      </c>
      <c r="AU17" s="290">
        <v>168428</v>
      </c>
      <c r="AV17" s="307">
        <v>174925</v>
      </c>
      <c r="AW17" s="290">
        <v>175997</v>
      </c>
      <c r="AX17" s="290">
        <v>180509</v>
      </c>
      <c r="AY17" s="290">
        <v>178985</v>
      </c>
      <c r="AZ17" s="290">
        <v>187089</v>
      </c>
      <c r="BA17" s="290">
        <v>179232</v>
      </c>
      <c r="BB17" s="290">
        <v>179517</v>
      </c>
      <c r="BC17" s="63">
        <v>170915</v>
      </c>
      <c r="BD17" s="290">
        <v>172741</v>
      </c>
      <c r="BE17" s="290"/>
      <c r="BF17" s="290"/>
      <c r="BG17" s="290"/>
      <c r="BH17" s="307"/>
      <c r="BI17" s="82">
        <f t="shared" ref="BI17:BR21" si="28">O17-C17</f>
        <v>54721</v>
      </c>
      <c r="BJ17" s="83">
        <f t="shared" si="28"/>
        <v>50207</v>
      </c>
      <c r="BK17" s="83">
        <f t="shared" si="28"/>
        <v>45682</v>
      </c>
      <c r="BL17" s="83">
        <f t="shared" si="28"/>
        <v>44521</v>
      </c>
      <c r="BM17" s="83">
        <f t="shared" si="28"/>
        <v>32734</v>
      </c>
      <c r="BN17" s="83">
        <f t="shared" si="28"/>
        <v>29471</v>
      </c>
      <c r="BO17" s="83">
        <f t="shared" si="28"/>
        <v>34382</v>
      </c>
      <c r="BP17" s="83">
        <f t="shared" si="28"/>
        <v>34447</v>
      </c>
      <c r="BQ17" s="83">
        <f t="shared" si="28"/>
        <v>26176</v>
      </c>
      <c r="BR17" s="403">
        <f t="shared" si="28"/>
        <v>26820</v>
      </c>
      <c r="BS17" s="426">
        <f t="shared" ref="BS17:CB21" si="29">Y17-M17</f>
        <v>12099</v>
      </c>
      <c r="BT17" s="83">
        <f t="shared" si="29"/>
        <v>4462</v>
      </c>
      <c r="BU17" s="83">
        <f t="shared" si="29"/>
        <v>-19691</v>
      </c>
      <c r="BV17" s="83">
        <f t="shared" si="29"/>
        <v>-18390</v>
      </c>
      <c r="BW17" s="83">
        <f t="shared" si="29"/>
        <v>-23133</v>
      </c>
      <c r="BX17" s="240">
        <f t="shared" si="29"/>
        <v>-20874</v>
      </c>
      <c r="BY17" s="240">
        <f t="shared" si="29"/>
        <v>-20391</v>
      </c>
      <c r="BZ17" s="240">
        <f t="shared" si="29"/>
        <v>-24259</v>
      </c>
      <c r="CA17" s="240">
        <f t="shared" si="29"/>
        <v>-36572</v>
      </c>
      <c r="CB17" s="266">
        <f t="shared" si="29"/>
        <v>-24968</v>
      </c>
      <c r="CC17" s="266">
        <f t="shared" ref="CC17:CL21" si="30">AI17-W17</f>
        <v>-25265</v>
      </c>
      <c r="CD17" s="383">
        <f t="shared" si="30"/>
        <v>-28693</v>
      </c>
      <c r="CE17" s="352">
        <f t="shared" si="30"/>
        <v>-8456</v>
      </c>
      <c r="CF17" s="266">
        <f t="shared" si="30"/>
        <v>-11901</v>
      </c>
      <c r="CG17" s="266">
        <f t="shared" si="30"/>
        <v>-6734</v>
      </c>
      <c r="CH17" s="266">
        <f t="shared" si="30"/>
        <v>-18717</v>
      </c>
      <c r="CI17" s="266">
        <f t="shared" si="30"/>
        <v>-6978</v>
      </c>
      <c r="CJ17" s="266">
        <f t="shared" si="30"/>
        <v>-7199</v>
      </c>
      <c r="CK17" s="266">
        <f t="shared" si="30"/>
        <v>-578</v>
      </c>
      <c r="CL17" s="266">
        <f t="shared" si="30"/>
        <v>-3843</v>
      </c>
      <c r="CM17" s="266">
        <f t="shared" ref="CM17:CX21" si="31">AS17-AG17</f>
        <v>6055</v>
      </c>
      <c r="CN17" s="266">
        <f t="shared" si="31"/>
        <v>-10965</v>
      </c>
      <c r="CO17" s="266">
        <f t="shared" si="31"/>
        <v>-21516</v>
      </c>
      <c r="CP17" s="383">
        <f t="shared" si="31"/>
        <v>-10516</v>
      </c>
      <c r="CQ17" s="383">
        <f t="shared" si="31"/>
        <v>-8285</v>
      </c>
      <c r="CR17" s="383">
        <f t="shared" si="31"/>
        <v>-4830</v>
      </c>
      <c r="CS17" s="383">
        <f t="shared" si="31"/>
        <v>-78</v>
      </c>
      <c r="CT17" s="383">
        <f t="shared" si="31"/>
        <v>15108</v>
      </c>
      <c r="CU17" s="383">
        <f t="shared" si="31"/>
        <v>8568</v>
      </c>
      <c r="CV17" s="383">
        <f t="shared" si="31"/>
        <v>12470</v>
      </c>
      <c r="CW17" s="383">
        <f t="shared" si="31"/>
        <v>2183</v>
      </c>
      <c r="CX17" s="383">
        <f t="shared" si="31"/>
        <v>6218</v>
      </c>
      <c r="CY17" s="345"/>
      <c r="CZ17" s="63">
        <f>IF(ISERROR(GETPIVOTDATA("VALUE",'CSS WK pvt'!$I$2,"DT_FILE",CZ$8,"CD_CO",CZ$6,"TRIM_CAT",TRIM(B17),"TRIM_LINE",A16))=TRUE,0,GETPIVOTDATA("VALUE",'CSS WK pvt'!$I$2,"DT_FILE",CZ$8,"CD_CO",CZ$6,"TRIM_CAT",TRIM(B17),"TRIM_LINE",A16))</f>
        <v>172741</v>
      </c>
    </row>
    <row r="18" spans="1:104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197">
        <v>54282</v>
      </c>
      <c r="V18" s="197">
        <v>53615</v>
      </c>
      <c r="W18" s="197">
        <v>57624</v>
      </c>
      <c r="X18" s="81">
        <v>60397</v>
      </c>
      <c r="Y18" s="197">
        <v>56486</v>
      </c>
      <c r="Z18" s="197">
        <v>60027</v>
      </c>
      <c r="AA18" s="197">
        <v>59561</v>
      </c>
      <c r="AB18" s="197">
        <v>58315</v>
      </c>
      <c r="AC18" s="197">
        <v>58307</v>
      </c>
      <c r="AD18" s="197">
        <v>58702</v>
      </c>
      <c r="AE18" s="197">
        <v>58473</v>
      </c>
      <c r="AF18" s="197">
        <v>58056</v>
      </c>
      <c r="AG18" s="197">
        <v>55577</v>
      </c>
      <c r="AH18" s="197">
        <v>54222</v>
      </c>
      <c r="AI18" s="197">
        <v>42937</v>
      </c>
      <c r="AJ18" s="81">
        <v>50293</v>
      </c>
      <c r="AK18" s="290">
        <v>47562</v>
      </c>
      <c r="AL18" s="290">
        <v>46817</v>
      </c>
      <c r="AM18" s="290">
        <v>47942</v>
      </c>
      <c r="AN18" s="290">
        <v>52865</v>
      </c>
      <c r="AO18" s="290">
        <v>54008</v>
      </c>
      <c r="AP18" s="290">
        <v>54627</v>
      </c>
      <c r="AQ18" s="63">
        <v>53643</v>
      </c>
      <c r="AR18" s="290">
        <v>53191</v>
      </c>
      <c r="AS18" s="290">
        <v>57810</v>
      </c>
      <c r="AT18" s="290">
        <v>57184</v>
      </c>
      <c r="AU18" s="290">
        <v>56665</v>
      </c>
      <c r="AV18" s="307">
        <v>54788</v>
      </c>
      <c r="AW18" s="290">
        <v>63310</v>
      </c>
      <c r="AX18" s="290">
        <v>64479</v>
      </c>
      <c r="AY18" s="290">
        <v>65927</v>
      </c>
      <c r="AZ18" s="290">
        <v>65756</v>
      </c>
      <c r="BA18" s="290">
        <v>67413</v>
      </c>
      <c r="BB18" s="290">
        <v>67062</v>
      </c>
      <c r="BC18" s="63">
        <v>66090</v>
      </c>
      <c r="BD18" s="290">
        <v>62647</v>
      </c>
      <c r="BE18" s="290"/>
      <c r="BF18" s="290"/>
      <c r="BG18" s="290"/>
      <c r="BH18" s="307"/>
      <c r="BI18" s="82">
        <f t="shared" si="28"/>
        <v>8222</v>
      </c>
      <c r="BJ18" s="83">
        <f t="shared" si="28"/>
        <v>11471</v>
      </c>
      <c r="BK18" s="83">
        <f t="shared" si="28"/>
        <v>7630</v>
      </c>
      <c r="BL18" s="83">
        <f t="shared" si="28"/>
        <v>6168</v>
      </c>
      <c r="BM18" s="83">
        <f t="shared" si="28"/>
        <v>8633</v>
      </c>
      <c r="BN18" s="83">
        <f t="shared" si="28"/>
        <v>6017</v>
      </c>
      <c r="BO18" s="83">
        <f t="shared" si="28"/>
        <v>4405</v>
      </c>
      <c r="BP18" s="83">
        <f t="shared" si="28"/>
        <v>3012</v>
      </c>
      <c r="BQ18" s="83">
        <f t="shared" si="28"/>
        <v>5095</v>
      </c>
      <c r="BR18" s="403">
        <f t="shared" si="28"/>
        <v>7431</v>
      </c>
      <c r="BS18" s="426">
        <f t="shared" si="29"/>
        <v>3660</v>
      </c>
      <c r="BT18" s="83">
        <f t="shared" si="29"/>
        <v>6609</v>
      </c>
      <c r="BU18" s="83">
        <f t="shared" si="29"/>
        <v>6166</v>
      </c>
      <c r="BV18" s="83">
        <f t="shared" si="29"/>
        <v>366</v>
      </c>
      <c r="BW18" s="83">
        <f t="shared" si="29"/>
        <v>5195</v>
      </c>
      <c r="BX18" s="240">
        <f t="shared" si="29"/>
        <v>7079</v>
      </c>
      <c r="BY18" s="240">
        <f t="shared" si="29"/>
        <v>3494</v>
      </c>
      <c r="BZ18" s="240">
        <f t="shared" si="29"/>
        <v>4047</v>
      </c>
      <c r="CA18" s="240">
        <f t="shared" si="29"/>
        <v>1295</v>
      </c>
      <c r="CB18" s="266">
        <f t="shared" si="29"/>
        <v>607</v>
      </c>
      <c r="CC18" s="266">
        <f t="shared" si="30"/>
        <v>-14687</v>
      </c>
      <c r="CD18" s="383">
        <f t="shared" si="30"/>
        <v>-10104</v>
      </c>
      <c r="CE18" s="352">
        <f t="shared" si="30"/>
        <v>-8924</v>
      </c>
      <c r="CF18" s="266">
        <f t="shared" si="30"/>
        <v>-13210</v>
      </c>
      <c r="CG18" s="266">
        <f t="shared" si="30"/>
        <v>-11619</v>
      </c>
      <c r="CH18" s="266">
        <f t="shared" si="30"/>
        <v>-5450</v>
      </c>
      <c r="CI18" s="266">
        <f t="shared" si="30"/>
        <v>-4299</v>
      </c>
      <c r="CJ18" s="266">
        <f t="shared" si="30"/>
        <v>-4075</v>
      </c>
      <c r="CK18" s="266">
        <f t="shared" si="30"/>
        <v>-4830</v>
      </c>
      <c r="CL18" s="266">
        <f t="shared" si="30"/>
        <v>-4865</v>
      </c>
      <c r="CM18" s="266">
        <f t="shared" si="31"/>
        <v>2233</v>
      </c>
      <c r="CN18" s="266">
        <f t="shared" si="31"/>
        <v>2962</v>
      </c>
      <c r="CO18" s="266">
        <f t="shared" si="31"/>
        <v>13728</v>
      </c>
      <c r="CP18" s="383">
        <f t="shared" si="31"/>
        <v>4495</v>
      </c>
      <c r="CQ18" s="383">
        <f t="shared" si="31"/>
        <v>15748</v>
      </c>
      <c r="CR18" s="383">
        <f t="shared" si="31"/>
        <v>17662</v>
      </c>
      <c r="CS18" s="383">
        <f t="shared" si="31"/>
        <v>17985</v>
      </c>
      <c r="CT18" s="383">
        <f t="shared" si="31"/>
        <v>12891</v>
      </c>
      <c r="CU18" s="383">
        <f t="shared" si="31"/>
        <v>13405</v>
      </c>
      <c r="CV18" s="383">
        <f t="shared" si="31"/>
        <v>12435</v>
      </c>
      <c r="CW18" s="383">
        <f t="shared" si="31"/>
        <v>12447</v>
      </c>
      <c r="CX18" s="383">
        <f t="shared" si="31"/>
        <v>9456</v>
      </c>
      <c r="CY18" s="345"/>
      <c r="CZ18" s="63">
        <f>IF(ISERROR(GETPIVOTDATA("VALUE",'CSS WK pvt'!$I$2,"DT_FILE",CZ$8,"CD_CO",CZ$6,"TRIM_CAT",TRIM(B18),"TRIM_LINE",A16))=TRUE,0,GETPIVOTDATA("VALUE",'CSS WK pvt'!$I$2,"DT_FILE",CZ$8,"CD_CO",CZ$6,"TRIM_CAT",TRIM(B18),"TRIM_LINE",A16))</f>
        <v>62647</v>
      </c>
    </row>
    <row r="19" spans="1:104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197">
        <v>26882</v>
      </c>
      <c r="V19" s="197">
        <v>27768</v>
      </c>
      <c r="W19" s="197">
        <v>31567</v>
      </c>
      <c r="X19" s="81">
        <v>30785</v>
      </c>
      <c r="Y19" s="197">
        <v>31441</v>
      </c>
      <c r="Z19" s="197">
        <v>32948</v>
      </c>
      <c r="AA19" s="197">
        <v>29021</v>
      </c>
      <c r="AB19" s="197">
        <v>28019</v>
      </c>
      <c r="AC19" s="197">
        <v>28770</v>
      </c>
      <c r="AD19" s="197">
        <v>31104</v>
      </c>
      <c r="AE19" s="197">
        <v>29422</v>
      </c>
      <c r="AF19" s="197">
        <v>25669</v>
      </c>
      <c r="AG19" s="197">
        <v>28930</v>
      </c>
      <c r="AH19" s="197">
        <v>32195</v>
      </c>
      <c r="AI19" s="197">
        <v>33563</v>
      </c>
      <c r="AJ19" s="81">
        <v>33460</v>
      </c>
      <c r="AK19" s="290">
        <v>39092</v>
      </c>
      <c r="AL19" s="290">
        <v>36588</v>
      </c>
      <c r="AM19" s="290">
        <v>34231</v>
      </c>
      <c r="AN19" s="290">
        <v>32384</v>
      </c>
      <c r="AO19" s="290">
        <v>30395</v>
      </c>
      <c r="AP19" s="290">
        <v>32134</v>
      </c>
      <c r="AQ19" s="63">
        <v>32109</v>
      </c>
      <c r="AR19" s="290">
        <v>31998</v>
      </c>
      <c r="AS19" s="290">
        <v>33549</v>
      </c>
      <c r="AT19" s="290">
        <v>31672</v>
      </c>
      <c r="AU19" s="290">
        <v>30296</v>
      </c>
      <c r="AV19" s="307">
        <v>30591</v>
      </c>
      <c r="AW19" s="290">
        <v>29479</v>
      </c>
      <c r="AX19" s="290">
        <v>30136</v>
      </c>
      <c r="AY19" s="290">
        <v>30147</v>
      </c>
      <c r="AZ19" s="290">
        <v>30733</v>
      </c>
      <c r="BA19" s="290">
        <v>30963</v>
      </c>
      <c r="BB19" s="290">
        <v>31189</v>
      </c>
      <c r="BC19" s="63">
        <v>26885</v>
      </c>
      <c r="BD19" s="290">
        <v>28578</v>
      </c>
      <c r="BE19" s="290"/>
      <c r="BF19" s="290"/>
      <c r="BG19" s="290"/>
      <c r="BH19" s="307"/>
      <c r="BI19" s="82">
        <f t="shared" si="28"/>
        <v>3277</v>
      </c>
      <c r="BJ19" s="83">
        <f t="shared" si="28"/>
        <v>5385</v>
      </c>
      <c r="BK19" s="83">
        <f t="shared" si="28"/>
        <v>7222</v>
      </c>
      <c r="BL19" s="83">
        <f t="shared" si="28"/>
        <v>8418</v>
      </c>
      <c r="BM19" s="83">
        <f t="shared" si="28"/>
        <v>6438</v>
      </c>
      <c r="BN19" s="83">
        <f t="shared" si="28"/>
        <v>4748</v>
      </c>
      <c r="BO19" s="83">
        <f t="shared" si="28"/>
        <v>1107</v>
      </c>
      <c r="BP19" s="83">
        <f t="shared" si="28"/>
        <v>2809</v>
      </c>
      <c r="BQ19" s="83">
        <f t="shared" si="28"/>
        <v>3046</v>
      </c>
      <c r="BR19" s="403">
        <f t="shared" si="28"/>
        <v>-90</v>
      </c>
      <c r="BS19" s="426">
        <f t="shared" si="29"/>
        <v>2519</v>
      </c>
      <c r="BT19" s="83">
        <f t="shared" si="29"/>
        <v>6884</v>
      </c>
      <c r="BU19" s="83">
        <f t="shared" si="29"/>
        <v>-2825</v>
      </c>
      <c r="BV19" s="83">
        <f t="shared" si="29"/>
        <v>-7893</v>
      </c>
      <c r="BW19" s="83">
        <f t="shared" si="29"/>
        <v>-3574</v>
      </c>
      <c r="BX19" s="240">
        <f t="shared" si="29"/>
        <v>19</v>
      </c>
      <c r="BY19" s="240">
        <f t="shared" si="29"/>
        <v>-1289</v>
      </c>
      <c r="BZ19" s="240">
        <f t="shared" si="29"/>
        <v>-3473</v>
      </c>
      <c r="CA19" s="240">
        <f t="shared" si="29"/>
        <v>2048</v>
      </c>
      <c r="CB19" s="266">
        <f t="shared" si="29"/>
        <v>4427</v>
      </c>
      <c r="CC19" s="266">
        <f t="shared" si="30"/>
        <v>1996</v>
      </c>
      <c r="CD19" s="383">
        <f t="shared" si="30"/>
        <v>2675</v>
      </c>
      <c r="CE19" s="352">
        <f t="shared" si="30"/>
        <v>7651</v>
      </c>
      <c r="CF19" s="266">
        <f t="shared" si="30"/>
        <v>3640</v>
      </c>
      <c r="CG19" s="266">
        <f t="shared" si="30"/>
        <v>5210</v>
      </c>
      <c r="CH19" s="266">
        <f t="shared" si="30"/>
        <v>4365</v>
      </c>
      <c r="CI19" s="266">
        <f t="shared" si="30"/>
        <v>1625</v>
      </c>
      <c r="CJ19" s="266">
        <f t="shared" si="30"/>
        <v>1030</v>
      </c>
      <c r="CK19" s="266">
        <f t="shared" si="30"/>
        <v>2687</v>
      </c>
      <c r="CL19" s="266">
        <f t="shared" si="30"/>
        <v>6329</v>
      </c>
      <c r="CM19" s="266">
        <f t="shared" si="31"/>
        <v>4619</v>
      </c>
      <c r="CN19" s="266">
        <f t="shared" si="31"/>
        <v>-523</v>
      </c>
      <c r="CO19" s="266">
        <f t="shared" si="31"/>
        <v>-3267</v>
      </c>
      <c r="CP19" s="383">
        <f t="shared" si="31"/>
        <v>-2869</v>
      </c>
      <c r="CQ19" s="383">
        <f t="shared" si="31"/>
        <v>-9613</v>
      </c>
      <c r="CR19" s="383">
        <f t="shared" si="31"/>
        <v>-6452</v>
      </c>
      <c r="CS19" s="383">
        <f t="shared" si="31"/>
        <v>-4084</v>
      </c>
      <c r="CT19" s="383">
        <f t="shared" si="31"/>
        <v>-1651</v>
      </c>
      <c r="CU19" s="383">
        <f t="shared" si="31"/>
        <v>568</v>
      </c>
      <c r="CV19" s="383">
        <f t="shared" si="31"/>
        <v>-945</v>
      </c>
      <c r="CW19" s="383">
        <f t="shared" si="31"/>
        <v>-5224</v>
      </c>
      <c r="CX19" s="383">
        <f t="shared" si="31"/>
        <v>-3420</v>
      </c>
      <c r="CY19" s="345"/>
      <c r="CZ19" s="63">
        <f>IF(ISERROR(GETPIVOTDATA("VALUE",'CSS WK pvt'!$I$2,"DT_FILE",CZ$8,"CD_CO",CZ$6,"TRIM_CAT",TRIM(B19),"TRIM_LINE",A16))=TRUE,0,GETPIVOTDATA("VALUE",'CSS WK pvt'!$I$2,"DT_FILE",CZ$8,"CD_CO",CZ$6,"TRIM_CAT",TRIM(B19),"TRIM_LINE",A16))</f>
        <v>28578</v>
      </c>
    </row>
    <row r="20" spans="1:104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197">
        <v>1707</v>
      </c>
      <c r="V20" s="197">
        <v>1687</v>
      </c>
      <c r="W20" s="197">
        <v>1919</v>
      </c>
      <c r="X20" s="81">
        <v>1923</v>
      </c>
      <c r="Y20" s="197">
        <v>2046</v>
      </c>
      <c r="Z20" s="197">
        <v>2191</v>
      </c>
      <c r="AA20" s="197">
        <v>1751</v>
      </c>
      <c r="AB20" s="197">
        <v>1588</v>
      </c>
      <c r="AC20" s="197">
        <v>1477</v>
      </c>
      <c r="AD20" s="197">
        <v>1584</v>
      </c>
      <c r="AE20" s="197">
        <v>1662</v>
      </c>
      <c r="AF20" s="197">
        <v>1426</v>
      </c>
      <c r="AG20" s="197">
        <v>1506</v>
      </c>
      <c r="AH20" s="197">
        <v>2093</v>
      </c>
      <c r="AI20" s="197">
        <v>2361</v>
      </c>
      <c r="AJ20" s="81">
        <v>2081</v>
      </c>
      <c r="AK20" s="290">
        <v>2454</v>
      </c>
      <c r="AL20" s="290">
        <v>2335</v>
      </c>
      <c r="AM20" s="290">
        <v>2168</v>
      </c>
      <c r="AN20" s="290">
        <v>1794</v>
      </c>
      <c r="AO20" s="290">
        <v>1694</v>
      </c>
      <c r="AP20" s="290">
        <v>1768</v>
      </c>
      <c r="AQ20" s="63">
        <v>1699</v>
      </c>
      <c r="AR20" s="290">
        <v>1754</v>
      </c>
      <c r="AS20" s="290">
        <v>1803</v>
      </c>
      <c r="AT20" s="290">
        <v>1821</v>
      </c>
      <c r="AU20" s="290">
        <v>1949</v>
      </c>
      <c r="AV20" s="307">
        <v>1908</v>
      </c>
      <c r="AW20" s="290">
        <v>1811</v>
      </c>
      <c r="AX20" s="290">
        <v>1690</v>
      </c>
      <c r="AY20" s="290">
        <v>1719</v>
      </c>
      <c r="AZ20" s="290">
        <v>1646</v>
      </c>
      <c r="BA20" s="290">
        <v>1664</v>
      </c>
      <c r="BB20" s="290">
        <v>1739</v>
      </c>
      <c r="BC20" s="63">
        <v>1649</v>
      </c>
      <c r="BD20" s="290">
        <v>1651</v>
      </c>
      <c r="BE20" s="290"/>
      <c r="BF20" s="290"/>
      <c r="BG20" s="290"/>
      <c r="BH20" s="307"/>
      <c r="BI20" s="82">
        <f t="shared" si="28"/>
        <v>277</v>
      </c>
      <c r="BJ20" s="83">
        <f t="shared" si="28"/>
        <v>865</v>
      </c>
      <c r="BK20" s="83">
        <f t="shared" si="28"/>
        <v>896</v>
      </c>
      <c r="BL20" s="83">
        <f t="shared" si="28"/>
        <v>814</v>
      </c>
      <c r="BM20" s="83">
        <f t="shared" si="28"/>
        <v>308</v>
      </c>
      <c r="BN20" s="83">
        <f t="shared" si="28"/>
        <v>327</v>
      </c>
      <c r="BO20" s="83">
        <f t="shared" si="28"/>
        <v>299</v>
      </c>
      <c r="BP20" s="83">
        <f t="shared" si="28"/>
        <v>211</v>
      </c>
      <c r="BQ20" s="83">
        <f t="shared" si="28"/>
        <v>100</v>
      </c>
      <c r="BR20" s="403">
        <f t="shared" si="28"/>
        <v>-1</v>
      </c>
      <c r="BS20" s="426">
        <f t="shared" si="29"/>
        <v>305</v>
      </c>
      <c r="BT20" s="83">
        <f t="shared" si="29"/>
        <v>523</v>
      </c>
      <c r="BU20" s="83">
        <f t="shared" si="29"/>
        <v>-198</v>
      </c>
      <c r="BV20" s="83">
        <f t="shared" si="29"/>
        <v>-1064</v>
      </c>
      <c r="BW20" s="83">
        <f t="shared" si="29"/>
        <v>-894</v>
      </c>
      <c r="BX20" s="240">
        <f t="shared" si="29"/>
        <v>-549</v>
      </c>
      <c r="BY20" s="240">
        <f t="shared" si="29"/>
        <v>-89</v>
      </c>
      <c r="BZ20" s="240">
        <f t="shared" si="29"/>
        <v>-354</v>
      </c>
      <c r="CA20" s="240">
        <f t="shared" si="29"/>
        <v>-201</v>
      </c>
      <c r="CB20" s="266">
        <f t="shared" si="29"/>
        <v>406</v>
      </c>
      <c r="CC20" s="266">
        <f t="shared" si="30"/>
        <v>442</v>
      </c>
      <c r="CD20" s="383">
        <f t="shared" si="30"/>
        <v>158</v>
      </c>
      <c r="CE20" s="352">
        <f t="shared" si="30"/>
        <v>408</v>
      </c>
      <c r="CF20" s="266">
        <f t="shared" si="30"/>
        <v>144</v>
      </c>
      <c r="CG20" s="266">
        <f t="shared" si="30"/>
        <v>417</v>
      </c>
      <c r="CH20" s="266">
        <f t="shared" si="30"/>
        <v>206</v>
      </c>
      <c r="CI20" s="266">
        <f t="shared" si="30"/>
        <v>217</v>
      </c>
      <c r="CJ20" s="266">
        <f t="shared" si="30"/>
        <v>184</v>
      </c>
      <c r="CK20" s="266">
        <f t="shared" si="30"/>
        <v>37</v>
      </c>
      <c r="CL20" s="266">
        <f t="shared" si="30"/>
        <v>328</v>
      </c>
      <c r="CM20" s="266">
        <f t="shared" si="31"/>
        <v>297</v>
      </c>
      <c r="CN20" s="266">
        <f t="shared" si="31"/>
        <v>-272</v>
      </c>
      <c r="CO20" s="266">
        <f t="shared" si="31"/>
        <v>-412</v>
      </c>
      <c r="CP20" s="383">
        <f t="shared" si="31"/>
        <v>-173</v>
      </c>
      <c r="CQ20" s="383">
        <f t="shared" si="31"/>
        <v>-643</v>
      </c>
      <c r="CR20" s="383">
        <f t="shared" si="31"/>
        <v>-645</v>
      </c>
      <c r="CS20" s="383">
        <f t="shared" si="31"/>
        <v>-449</v>
      </c>
      <c r="CT20" s="383">
        <f t="shared" si="31"/>
        <v>-148</v>
      </c>
      <c r="CU20" s="383">
        <f t="shared" si="31"/>
        <v>-30</v>
      </c>
      <c r="CV20" s="383">
        <f t="shared" si="31"/>
        <v>-29</v>
      </c>
      <c r="CW20" s="383">
        <f t="shared" si="31"/>
        <v>-50</v>
      </c>
      <c r="CX20" s="383">
        <f t="shared" si="31"/>
        <v>-103</v>
      </c>
      <c r="CY20" s="345"/>
      <c r="CZ20" s="63">
        <f>IF(ISERROR(GETPIVOTDATA("VALUE",'CSS WK pvt'!$I$2,"DT_FILE",CZ$8,"CD_CO",CZ$6,"TRIM_CAT",TRIM(B20),"TRIM_LINE",A16))=TRUE,0,GETPIVOTDATA("VALUE",'CSS WK pvt'!$I$2,"DT_FILE",CZ$8,"CD_CO",CZ$6,"TRIM_CAT",TRIM(B20),"TRIM_LINE",A16))</f>
        <v>1651</v>
      </c>
    </row>
    <row r="21" spans="1:104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197">
        <v>452</v>
      </c>
      <c r="V21" s="197">
        <v>476</v>
      </c>
      <c r="W21" s="197">
        <v>539</v>
      </c>
      <c r="X21" s="81">
        <v>519</v>
      </c>
      <c r="Y21" s="197">
        <v>605</v>
      </c>
      <c r="Z21" s="197">
        <v>596</v>
      </c>
      <c r="AA21" s="197">
        <v>473</v>
      </c>
      <c r="AB21" s="197">
        <v>418</v>
      </c>
      <c r="AC21" s="197">
        <v>403</v>
      </c>
      <c r="AD21" s="197">
        <v>448</v>
      </c>
      <c r="AE21" s="197">
        <v>456</v>
      </c>
      <c r="AF21" s="197">
        <v>403</v>
      </c>
      <c r="AG21" s="197">
        <v>383</v>
      </c>
      <c r="AH21" s="197">
        <v>661</v>
      </c>
      <c r="AI21" s="197">
        <v>781</v>
      </c>
      <c r="AJ21" s="81">
        <v>637</v>
      </c>
      <c r="AK21" s="290">
        <v>783</v>
      </c>
      <c r="AL21" s="290">
        <v>739</v>
      </c>
      <c r="AM21" s="290">
        <v>647</v>
      </c>
      <c r="AN21" s="290">
        <v>548</v>
      </c>
      <c r="AO21" s="290">
        <v>505</v>
      </c>
      <c r="AP21" s="290">
        <v>511</v>
      </c>
      <c r="AQ21" s="63">
        <v>486</v>
      </c>
      <c r="AR21" s="290">
        <v>524</v>
      </c>
      <c r="AS21" s="290">
        <v>540</v>
      </c>
      <c r="AT21" s="290">
        <v>540</v>
      </c>
      <c r="AU21" s="290">
        <v>550</v>
      </c>
      <c r="AV21" s="307">
        <v>547</v>
      </c>
      <c r="AW21" s="290">
        <v>515</v>
      </c>
      <c r="AX21" s="290">
        <v>498</v>
      </c>
      <c r="AY21" s="290">
        <v>473</v>
      </c>
      <c r="AZ21" s="290">
        <v>450</v>
      </c>
      <c r="BA21" s="290">
        <v>456</v>
      </c>
      <c r="BB21" s="290">
        <v>494</v>
      </c>
      <c r="BC21" s="63">
        <v>463</v>
      </c>
      <c r="BD21" s="290">
        <v>446</v>
      </c>
      <c r="BE21" s="290"/>
      <c r="BF21" s="290"/>
      <c r="BG21" s="290"/>
      <c r="BH21" s="307"/>
      <c r="BI21" s="82">
        <f t="shared" si="28"/>
        <v>37</v>
      </c>
      <c r="BJ21" s="83">
        <f t="shared" si="28"/>
        <v>122</v>
      </c>
      <c r="BK21" s="83">
        <f t="shared" si="28"/>
        <v>208</v>
      </c>
      <c r="BL21" s="83">
        <f t="shared" si="28"/>
        <v>217</v>
      </c>
      <c r="BM21" s="83">
        <f t="shared" si="28"/>
        <v>89</v>
      </c>
      <c r="BN21" s="83">
        <f t="shared" si="28"/>
        <v>122</v>
      </c>
      <c r="BO21" s="83">
        <f t="shared" si="28"/>
        <v>111</v>
      </c>
      <c r="BP21" s="83">
        <f t="shared" si="28"/>
        <v>118</v>
      </c>
      <c r="BQ21" s="83">
        <f t="shared" si="28"/>
        <v>49</v>
      </c>
      <c r="BR21" s="403">
        <f t="shared" si="28"/>
        <v>43</v>
      </c>
      <c r="BS21" s="426">
        <f t="shared" si="29"/>
        <v>151</v>
      </c>
      <c r="BT21" s="83">
        <f t="shared" si="29"/>
        <v>152</v>
      </c>
      <c r="BU21" s="83">
        <f t="shared" si="29"/>
        <v>-30</v>
      </c>
      <c r="BV21" s="83">
        <f t="shared" si="29"/>
        <v>-180</v>
      </c>
      <c r="BW21" s="83">
        <f t="shared" si="29"/>
        <v>-206</v>
      </c>
      <c r="BX21" s="240">
        <f t="shared" si="29"/>
        <v>-128</v>
      </c>
      <c r="BY21" s="240">
        <f t="shared" si="29"/>
        <v>0</v>
      </c>
      <c r="BZ21" s="240">
        <f t="shared" si="29"/>
        <v>-65</v>
      </c>
      <c r="CA21" s="240">
        <f t="shared" si="29"/>
        <v>-69</v>
      </c>
      <c r="CB21" s="266">
        <f t="shared" si="29"/>
        <v>185</v>
      </c>
      <c r="CC21" s="266">
        <f t="shared" si="30"/>
        <v>242</v>
      </c>
      <c r="CD21" s="383">
        <f t="shared" si="30"/>
        <v>118</v>
      </c>
      <c r="CE21" s="352">
        <f t="shared" si="30"/>
        <v>178</v>
      </c>
      <c r="CF21" s="266">
        <f t="shared" si="30"/>
        <v>143</v>
      </c>
      <c r="CG21" s="266">
        <f t="shared" si="30"/>
        <v>174</v>
      </c>
      <c r="CH21" s="266">
        <f t="shared" si="30"/>
        <v>130</v>
      </c>
      <c r="CI21" s="266">
        <f t="shared" si="30"/>
        <v>102</v>
      </c>
      <c r="CJ21" s="266">
        <f t="shared" si="30"/>
        <v>63</v>
      </c>
      <c r="CK21" s="266">
        <f t="shared" si="30"/>
        <v>30</v>
      </c>
      <c r="CL21" s="266">
        <f t="shared" si="30"/>
        <v>121</v>
      </c>
      <c r="CM21" s="266">
        <f t="shared" si="31"/>
        <v>157</v>
      </c>
      <c r="CN21" s="266">
        <f t="shared" si="31"/>
        <v>-121</v>
      </c>
      <c r="CO21" s="266">
        <f t="shared" si="31"/>
        <v>-231</v>
      </c>
      <c r="CP21" s="383">
        <f t="shared" si="31"/>
        <v>-90</v>
      </c>
      <c r="CQ21" s="383">
        <f t="shared" si="31"/>
        <v>-268</v>
      </c>
      <c r="CR21" s="383">
        <f t="shared" si="31"/>
        <v>-241</v>
      </c>
      <c r="CS21" s="383">
        <f t="shared" si="31"/>
        <v>-174</v>
      </c>
      <c r="CT21" s="383">
        <f t="shared" si="31"/>
        <v>-98</v>
      </c>
      <c r="CU21" s="383">
        <f t="shared" si="31"/>
        <v>-49</v>
      </c>
      <c r="CV21" s="383">
        <f t="shared" si="31"/>
        <v>-17</v>
      </c>
      <c r="CW21" s="383">
        <f t="shared" si="31"/>
        <v>-23</v>
      </c>
      <c r="CX21" s="383">
        <f t="shared" si="31"/>
        <v>-78</v>
      </c>
      <c r="CY21" s="345"/>
      <c r="CZ21" s="63">
        <f>IF(ISERROR(GETPIVOTDATA("VALUE",'CSS WK pvt'!$I$2,"DT_FILE",CZ$8,"CD_CO",CZ$6,"TRIM_CAT",TRIM(B21),"TRIM_LINE",A16))=TRUE,0,GETPIVOTDATA("VALUE",'CSS WK pvt'!$I$2,"DT_FILE",CZ$8,"CD_CO",CZ$6,"TRIM_CAT",TRIM(B21),"TRIM_LINE",A16))</f>
        <v>446</v>
      </c>
    </row>
    <row r="22" spans="1:104" s="72" customFormat="1" x14ac:dyDescent="0.3">
      <c r="A22" s="148"/>
      <c r="B22" s="59" t="s">
        <v>42</v>
      </c>
      <c r="C22" s="136">
        <f t="shared" ref="C22:Q22" si="32">SUM(C17:C21)</f>
        <v>226647</v>
      </c>
      <c r="D22" s="137">
        <f t="shared" si="32"/>
        <v>238149</v>
      </c>
      <c r="E22" s="137">
        <f t="shared" si="32"/>
        <v>227573</v>
      </c>
      <c r="F22" s="137">
        <f t="shared" si="32"/>
        <v>220399</v>
      </c>
      <c r="G22" s="137">
        <f t="shared" si="32"/>
        <v>229396</v>
      </c>
      <c r="H22" s="137">
        <f t="shared" si="32"/>
        <v>239339</v>
      </c>
      <c r="I22" s="137">
        <f t="shared" si="32"/>
        <v>252600</v>
      </c>
      <c r="J22" s="137">
        <f t="shared" si="32"/>
        <v>256618</v>
      </c>
      <c r="K22" s="137">
        <f t="shared" si="32"/>
        <v>272392</v>
      </c>
      <c r="L22" s="138">
        <f t="shared" si="32"/>
        <v>273555</v>
      </c>
      <c r="M22" s="137">
        <f t="shared" si="32"/>
        <v>264582</v>
      </c>
      <c r="N22" s="137">
        <f t="shared" si="32"/>
        <v>274372</v>
      </c>
      <c r="O22" s="137">
        <f t="shared" si="32"/>
        <v>293181</v>
      </c>
      <c r="P22" s="137">
        <f t="shared" si="32"/>
        <v>306199</v>
      </c>
      <c r="Q22" s="137">
        <f t="shared" si="32"/>
        <v>289211</v>
      </c>
      <c r="R22" s="137">
        <v>280537</v>
      </c>
      <c r="S22" s="137">
        <v>277598</v>
      </c>
      <c r="T22" s="137">
        <v>280024</v>
      </c>
      <c r="U22" s="198">
        <v>292904</v>
      </c>
      <c r="V22" s="198">
        <v>297215</v>
      </c>
      <c r="W22" s="198">
        <f>SUM(W17+W18+W19+W20+W21)</f>
        <v>306858</v>
      </c>
      <c r="X22" s="138">
        <f>SUM(X17+X18+X19+X20+X21)</f>
        <v>307758</v>
      </c>
      <c r="Y22" s="198">
        <v>283316</v>
      </c>
      <c r="Z22" s="198">
        <v>293002</v>
      </c>
      <c r="AA22" s="198">
        <v>276603</v>
      </c>
      <c r="AB22" s="198">
        <v>279038</v>
      </c>
      <c r="AC22" s="198">
        <v>266599</v>
      </c>
      <c r="AD22" s="198">
        <v>266084</v>
      </c>
      <c r="AE22" s="198">
        <v>259323</v>
      </c>
      <c r="AF22" s="198">
        <v>255920</v>
      </c>
      <c r="AG22" s="198">
        <v>259405</v>
      </c>
      <c r="AH22" s="198">
        <v>277872</v>
      </c>
      <c r="AI22" s="198">
        <v>269586</v>
      </c>
      <c r="AJ22" s="138">
        <v>271912</v>
      </c>
      <c r="AK22" s="291">
        <v>274173</v>
      </c>
      <c r="AL22" s="291">
        <v>271818</v>
      </c>
      <c r="AM22" s="291">
        <v>264051</v>
      </c>
      <c r="AN22" s="291">
        <v>259572</v>
      </c>
      <c r="AO22" s="291">
        <v>257266</v>
      </c>
      <c r="AP22" s="291">
        <v>256087</v>
      </c>
      <c r="AQ22" s="84">
        <v>256669</v>
      </c>
      <c r="AR22" s="291">
        <v>253990</v>
      </c>
      <c r="AS22" s="291">
        <v>272766</v>
      </c>
      <c r="AT22" s="291">
        <v>268953</v>
      </c>
      <c r="AU22" s="291">
        <v>257888</v>
      </c>
      <c r="AV22" s="308">
        <v>262759</v>
      </c>
      <c r="AW22" s="291">
        <v>271112</v>
      </c>
      <c r="AX22" s="291">
        <v>277312</v>
      </c>
      <c r="AY22" s="291">
        <v>277251</v>
      </c>
      <c r="AZ22" s="291">
        <v>285674</v>
      </c>
      <c r="BA22" s="291">
        <v>279728</v>
      </c>
      <c r="BB22" s="291">
        <v>280001</v>
      </c>
      <c r="BC22" s="84">
        <v>266002</v>
      </c>
      <c r="BD22" s="291">
        <v>266063</v>
      </c>
      <c r="BE22" s="291"/>
      <c r="BF22" s="291"/>
      <c r="BG22" s="291"/>
      <c r="BH22" s="308"/>
      <c r="BI22" s="84">
        <f t="shared" ref="BI22:BM22" si="33">SUM(BI17:BI21)</f>
        <v>66534</v>
      </c>
      <c r="BJ22" s="139">
        <f t="shared" si="33"/>
        <v>68050</v>
      </c>
      <c r="BK22" s="139">
        <f t="shared" si="33"/>
        <v>61638</v>
      </c>
      <c r="BL22" s="139">
        <f t="shared" si="33"/>
        <v>60138</v>
      </c>
      <c r="BM22" s="139">
        <f t="shared" si="33"/>
        <v>48202</v>
      </c>
      <c r="BN22" s="139">
        <f t="shared" ref="BN22:BV22" si="34">SUM(BN17:BN21)</f>
        <v>40685</v>
      </c>
      <c r="BO22" s="139">
        <f t="shared" si="34"/>
        <v>40304</v>
      </c>
      <c r="BP22" s="139">
        <f t="shared" si="34"/>
        <v>40597</v>
      </c>
      <c r="BQ22" s="139">
        <f t="shared" si="34"/>
        <v>34466</v>
      </c>
      <c r="BR22" s="404">
        <f t="shared" si="34"/>
        <v>34203</v>
      </c>
      <c r="BS22" s="427">
        <f t="shared" si="34"/>
        <v>18734</v>
      </c>
      <c r="BT22" s="139">
        <f t="shared" si="34"/>
        <v>18630</v>
      </c>
      <c r="BU22" s="139">
        <f t="shared" si="34"/>
        <v>-16578</v>
      </c>
      <c r="BV22" s="139">
        <f t="shared" si="34"/>
        <v>-27161</v>
      </c>
      <c r="BW22" s="139">
        <f t="shared" ref="BW22:BX22" si="35">SUM(BW17:BW21)</f>
        <v>-22612</v>
      </c>
      <c r="BX22" s="241">
        <f t="shared" si="35"/>
        <v>-14453</v>
      </c>
      <c r="BY22" s="241">
        <f t="shared" ref="BY22:BZ22" si="36">SUM(BY17:BY21)</f>
        <v>-18275</v>
      </c>
      <c r="BZ22" s="241">
        <f t="shared" si="36"/>
        <v>-24104</v>
      </c>
      <c r="CA22" s="241">
        <f t="shared" ref="CA22:CB22" si="37">SUM(CA17:CA21)</f>
        <v>-33499</v>
      </c>
      <c r="CB22" s="267">
        <f t="shared" si="37"/>
        <v>-19343</v>
      </c>
      <c r="CC22" s="267">
        <f t="shared" ref="CC22:CE22" si="38">SUM(CC17:CC21)</f>
        <v>-37272</v>
      </c>
      <c r="CD22" s="384">
        <f t="shared" si="38"/>
        <v>-35846</v>
      </c>
      <c r="CE22" s="353">
        <f t="shared" si="38"/>
        <v>-9143</v>
      </c>
      <c r="CF22" s="267">
        <f t="shared" ref="CF22:CG22" si="39">SUM(CF17:CF21)</f>
        <v>-21184</v>
      </c>
      <c r="CG22" s="267">
        <f t="shared" si="39"/>
        <v>-12552</v>
      </c>
      <c r="CH22" s="267">
        <f t="shared" ref="CH22" si="40">SUM(CH17:CH21)</f>
        <v>-19466</v>
      </c>
      <c r="CI22" s="267">
        <f t="shared" ref="CI22" si="41">SUM(CI17:CI21)</f>
        <v>-9333</v>
      </c>
      <c r="CJ22" s="267">
        <f t="shared" ref="CJ22" si="42">SUM(CJ17:CJ21)</f>
        <v>-9997</v>
      </c>
      <c r="CK22" s="267">
        <f t="shared" ref="CK22" si="43">SUM(CK17:CK21)</f>
        <v>-2654</v>
      </c>
      <c r="CL22" s="267">
        <f t="shared" ref="CL22" si="44">SUM(CL17:CL21)</f>
        <v>-1930</v>
      </c>
      <c r="CM22" s="267">
        <f t="shared" ref="CM22" si="45">SUM(CM17:CM21)</f>
        <v>13361</v>
      </c>
      <c r="CN22" s="267">
        <f t="shared" ref="CN22" si="46">SUM(CN17:CN21)</f>
        <v>-8919</v>
      </c>
      <c r="CO22" s="267">
        <f t="shared" ref="CO22" si="47">SUM(CO17:CO21)</f>
        <v>-11698</v>
      </c>
      <c r="CP22" s="384">
        <f t="shared" ref="CP22" si="48">SUM(CP17:CP21)</f>
        <v>-9153</v>
      </c>
      <c r="CQ22" s="384">
        <f t="shared" ref="CQ22" si="49">SUM(CQ17:CQ21)</f>
        <v>-3061</v>
      </c>
      <c r="CR22" s="384">
        <f t="shared" ref="CR22" si="50">SUM(CR17:CR21)</f>
        <v>5494</v>
      </c>
      <c r="CS22" s="384">
        <f t="shared" ref="CS22" si="51">SUM(CS17:CS21)</f>
        <v>13200</v>
      </c>
      <c r="CT22" s="384">
        <f t="shared" ref="CT22" si="52">SUM(CT17:CT21)</f>
        <v>26102</v>
      </c>
      <c r="CU22" s="384">
        <f t="shared" ref="CU22" si="53">SUM(CU17:CU21)</f>
        <v>22462</v>
      </c>
      <c r="CV22" s="384">
        <f t="shared" ref="CV22" si="54">SUM(CV17:CV21)</f>
        <v>23914</v>
      </c>
      <c r="CW22" s="384">
        <f t="shared" ref="CW22:CX22" si="55">SUM(CW17:CW21)</f>
        <v>9333</v>
      </c>
      <c r="CX22" s="384">
        <f t="shared" si="55"/>
        <v>12073</v>
      </c>
      <c r="CY22" s="346"/>
      <c r="CZ22" s="84">
        <f>SUM(CZ17:CZ21)</f>
        <v>266063</v>
      </c>
    </row>
    <row r="23" spans="1:104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85"/>
      <c r="CX23" s="385"/>
      <c r="CY23" s="345"/>
      <c r="CZ23" s="89"/>
    </row>
    <row r="24" spans="1:104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197">
        <v>80474</v>
      </c>
      <c r="V24" s="197">
        <v>70183</v>
      </c>
      <c r="W24" s="197">
        <v>68802</v>
      </c>
      <c r="X24" s="81">
        <v>70741</v>
      </c>
      <c r="Y24" s="197">
        <v>58818</v>
      </c>
      <c r="Z24" s="197">
        <v>68249</v>
      </c>
      <c r="AA24" s="197">
        <v>59546</v>
      </c>
      <c r="AB24" s="197">
        <v>62134</v>
      </c>
      <c r="AC24" s="197">
        <v>57626</v>
      </c>
      <c r="AD24" s="197">
        <v>60507</v>
      </c>
      <c r="AE24" s="197">
        <v>64760</v>
      </c>
      <c r="AF24" s="197">
        <v>69532</v>
      </c>
      <c r="AG24" s="197">
        <v>70927</v>
      </c>
      <c r="AH24" s="197">
        <v>79950</v>
      </c>
      <c r="AI24" s="197">
        <v>70907</v>
      </c>
      <c r="AJ24" s="81">
        <v>70376</v>
      </c>
      <c r="AK24" s="290">
        <v>72351</v>
      </c>
      <c r="AL24" s="290">
        <v>75685</v>
      </c>
      <c r="AM24" s="290">
        <v>72330</v>
      </c>
      <c r="AN24" s="290">
        <v>67405</v>
      </c>
      <c r="AO24" s="290">
        <v>66819</v>
      </c>
      <c r="AP24" s="290">
        <v>64185</v>
      </c>
      <c r="AQ24" s="63">
        <v>68434</v>
      </c>
      <c r="AR24" s="290">
        <v>70441</v>
      </c>
      <c r="AS24" s="290">
        <v>83128</v>
      </c>
      <c r="AT24" s="290">
        <v>74178</v>
      </c>
      <c r="AU24" s="290">
        <v>62499</v>
      </c>
      <c r="AV24" s="307">
        <v>68600</v>
      </c>
      <c r="AW24" s="290">
        <v>76731</v>
      </c>
      <c r="AX24" s="290">
        <v>76111</v>
      </c>
      <c r="AY24" s="290">
        <v>73069</v>
      </c>
      <c r="AZ24" s="290">
        <v>74116</v>
      </c>
      <c r="BA24" s="290">
        <v>67830</v>
      </c>
      <c r="BB24" s="290">
        <v>68542</v>
      </c>
      <c r="BC24" s="63">
        <v>64884</v>
      </c>
      <c r="BD24" s="290">
        <v>71274</v>
      </c>
      <c r="BE24" s="290"/>
      <c r="BF24" s="290"/>
      <c r="BG24" s="290"/>
      <c r="BH24" s="307"/>
      <c r="BI24" s="82">
        <f t="shared" ref="BI24:BR28" si="56">O24-C24</f>
        <v>21695</v>
      </c>
      <c r="BJ24" s="83">
        <f t="shared" si="56"/>
        <v>3840</v>
      </c>
      <c r="BK24" s="83">
        <f t="shared" si="56"/>
        <v>459</v>
      </c>
      <c r="BL24" s="83">
        <f t="shared" si="56"/>
        <v>1142</v>
      </c>
      <c r="BM24" s="83">
        <f t="shared" si="56"/>
        <v>-6134</v>
      </c>
      <c r="BN24" s="83">
        <f t="shared" si="56"/>
        <v>-7435</v>
      </c>
      <c r="BO24" s="83">
        <f t="shared" si="56"/>
        <v>-5540</v>
      </c>
      <c r="BP24" s="83">
        <f t="shared" si="56"/>
        <v>-11753</v>
      </c>
      <c r="BQ24" s="83">
        <f t="shared" si="56"/>
        <v>-15117</v>
      </c>
      <c r="BR24" s="403">
        <f t="shared" si="56"/>
        <v>-13067</v>
      </c>
      <c r="BS24" s="426">
        <f t="shared" ref="BS24:CB28" si="57">Y24-M24</f>
        <v>-15052</v>
      </c>
      <c r="BT24" s="83">
        <f t="shared" si="57"/>
        <v>-22457</v>
      </c>
      <c r="BU24" s="83">
        <f t="shared" si="57"/>
        <v>-30214</v>
      </c>
      <c r="BV24" s="83">
        <f t="shared" si="57"/>
        <v>-16744</v>
      </c>
      <c r="BW24" s="83">
        <f t="shared" si="57"/>
        <v>-10688</v>
      </c>
      <c r="BX24" s="240">
        <f t="shared" si="57"/>
        <v>-3646</v>
      </c>
      <c r="BY24" s="240">
        <f t="shared" si="57"/>
        <v>-997</v>
      </c>
      <c r="BZ24" s="240">
        <f t="shared" si="57"/>
        <v>-2109</v>
      </c>
      <c r="CA24" s="240">
        <f t="shared" si="57"/>
        <v>-9547</v>
      </c>
      <c r="CB24" s="266">
        <f t="shared" si="57"/>
        <v>9767</v>
      </c>
      <c r="CC24" s="266">
        <f t="shared" ref="CC24:CL28" si="58">AI24-W24</f>
        <v>2105</v>
      </c>
      <c r="CD24" s="383">
        <f t="shared" si="58"/>
        <v>-365</v>
      </c>
      <c r="CE24" s="352">
        <f t="shared" si="58"/>
        <v>13533</v>
      </c>
      <c r="CF24" s="266">
        <f t="shared" si="58"/>
        <v>7436</v>
      </c>
      <c r="CG24" s="266">
        <f t="shared" si="58"/>
        <v>12784</v>
      </c>
      <c r="CH24" s="266">
        <f t="shared" si="58"/>
        <v>5271</v>
      </c>
      <c r="CI24" s="266">
        <f t="shared" si="58"/>
        <v>9193</v>
      </c>
      <c r="CJ24" s="266">
        <f t="shared" si="58"/>
        <v>3678</v>
      </c>
      <c r="CK24" s="266">
        <f t="shared" si="58"/>
        <v>3674</v>
      </c>
      <c r="CL24" s="266">
        <f t="shared" si="58"/>
        <v>909</v>
      </c>
      <c r="CM24" s="266">
        <f t="shared" ref="CM24:CX28" si="59">AS24-AG24</f>
        <v>12201</v>
      </c>
      <c r="CN24" s="266">
        <f t="shared" si="59"/>
        <v>-5772</v>
      </c>
      <c r="CO24" s="266">
        <f t="shared" si="59"/>
        <v>-8408</v>
      </c>
      <c r="CP24" s="383">
        <f t="shared" si="59"/>
        <v>-1776</v>
      </c>
      <c r="CQ24" s="383">
        <f t="shared" si="59"/>
        <v>4380</v>
      </c>
      <c r="CR24" s="383">
        <f t="shared" si="59"/>
        <v>426</v>
      </c>
      <c r="CS24" s="383">
        <f t="shared" si="59"/>
        <v>739</v>
      </c>
      <c r="CT24" s="383">
        <f t="shared" si="59"/>
        <v>6711</v>
      </c>
      <c r="CU24" s="383">
        <f t="shared" si="59"/>
        <v>1011</v>
      </c>
      <c r="CV24" s="383">
        <f t="shared" si="59"/>
        <v>4357</v>
      </c>
      <c r="CW24" s="383">
        <f t="shared" si="59"/>
        <v>-3550</v>
      </c>
      <c r="CX24" s="383">
        <f t="shared" si="59"/>
        <v>833</v>
      </c>
      <c r="CY24" s="345"/>
      <c r="CZ24" s="63">
        <f>IF(ISERROR(GETPIVOTDATA("VALUE",'CSS WK pvt'!$I$2,"DT_FILE",CZ$8,"CD_CO",CZ$6,"TRIM_CAT",TRIM(B24),"TRIM_LINE",A23))=TRUE,0,GETPIVOTDATA("VALUE",'CSS WK pvt'!$I$2,"DT_FILE",CZ$8,"CD_CO",CZ$6,"TRIM_CAT",TRIM(B24),"TRIM_LINE",A23))</f>
        <v>71274</v>
      </c>
    </row>
    <row r="25" spans="1:104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197">
        <v>11680</v>
      </c>
      <c r="V25" s="197">
        <v>9977</v>
      </c>
      <c r="W25" s="197">
        <v>10312</v>
      </c>
      <c r="X25" s="81">
        <v>11028</v>
      </c>
      <c r="Y25" s="197">
        <v>9531</v>
      </c>
      <c r="Z25" s="197">
        <v>11431</v>
      </c>
      <c r="AA25" s="197">
        <v>9944</v>
      </c>
      <c r="AB25" s="197">
        <v>10318</v>
      </c>
      <c r="AC25" s="197">
        <v>9959</v>
      </c>
      <c r="AD25" s="197">
        <v>10316</v>
      </c>
      <c r="AE25" s="197">
        <v>11064</v>
      </c>
      <c r="AF25" s="197">
        <v>11349</v>
      </c>
      <c r="AG25" s="197">
        <v>10248</v>
      </c>
      <c r="AH25" s="197">
        <v>10958</v>
      </c>
      <c r="AI25" s="197">
        <v>6317</v>
      </c>
      <c r="AJ25" s="81">
        <v>8101</v>
      </c>
      <c r="AK25" s="290">
        <v>8442</v>
      </c>
      <c r="AL25" s="290">
        <v>8276</v>
      </c>
      <c r="AM25" s="290">
        <v>9076</v>
      </c>
      <c r="AN25" s="290">
        <v>9875</v>
      </c>
      <c r="AO25" s="290">
        <v>9963</v>
      </c>
      <c r="AP25" s="290">
        <v>10173</v>
      </c>
      <c r="AQ25" s="63">
        <v>10736</v>
      </c>
      <c r="AR25" s="290">
        <v>11715</v>
      </c>
      <c r="AS25" s="290">
        <v>13665</v>
      </c>
      <c r="AT25" s="290">
        <v>12218</v>
      </c>
      <c r="AU25" s="290">
        <v>10386</v>
      </c>
      <c r="AV25" s="307">
        <v>11113</v>
      </c>
      <c r="AW25" s="290">
        <v>14549</v>
      </c>
      <c r="AX25" s="290">
        <v>13533</v>
      </c>
      <c r="AY25" s="290">
        <v>12696</v>
      </c>
      <c r="AZ25" s="290">
        <v>12620</v>
      </c>
      <c r="BA25" s="290">
        <v>12394</v>
      </c>
      <c r="BB25" s="290">
        <v>12316</v>
      </c>
      <c r="BC25" s="63">
        <v>11851</v>
      </c>
      <c r="BD25" s="290">
        <v>12063</v>
      </c>
      <c r="BE25" s="290"/>
      <c r="BF25" s="290"/>
      <c r="BG25" s="290"/>
      <c r="BH25" s="307"/>
      <c r="BI25" s="82">
        <f t="shared" si="56"/>
        <v>1216</v>
      </c>
      <c r="BJ25" s="83">
        <f t="shared" si="56"/>
        <v>29</v>
      </c>
      <c r="BK25" s="83">
        <f t="shared" si="56"/>
        <v>-1846</v>
      </c>
      <c r="BL25" s="83">
        <f t="shared" si="56"/>
        <v>-1455</v>
      </c>
      <c r="BM25" s="83">
        <f t="shared" si="56"/>
        <v>-1637</v>
      </c>
      <c r="BN25" s="83">
        <f t="shared" si="56"/>
        <v>-2463</v>
      </c>
      <c r="BO25" s="83">
        <f t="shared" si="56"/>
        <v>-2819</v>
      </c>
      <c r="BP25" s="83">
        <f t="shared" si="56"/>
        <v>-3427</v>
      </c>
      <c r="BQ25" s="83">
        <f t="shared" si="56"/>
        <v>-2574</v>
      </c>
      <c r="BR25" s="403">
        <f t="shared" si="56"/>
        <v>-1790</v>
      </c>
      <c r="BS25" s="426">
        <f t="shared" si="57"/>
        <v>-1806</v>
      </c>
      <c r="BT25" s="83">
        <f t="shared" si="57"/>
        <v>-1280</v>
      </c>
      <c r="BU25" s="83">
        <f t="shared" si="57"/>
        <v>-1886</v>
      </c>
      <c r="BV25" s="83">
        <f t="shared" si="57"/>
        <v>-1790</v>
      </c>
      <c r="BW25" s="83">
        <f t="shared" si="57"/>
        <v>320</v>
      </c>
      <c r="BX25" s="240">
        <f t="shared" si="57"/>
        <v>734</v>
      </c>
      <c r="BY25" s="240">
        <f t="shared" si="57"/>
        <v>306</v>
      </c>
      <c r="BZ25" s="240">
        <f t="shared" si="57"/>
        <v>269</v>
      </c>
      <c r="CA25" s="240">
        <f t="shared" si="57"/>
        <v>-1432</v>
      </c>
      <c r="CB25" s="266">
        <f t="shared" si="57"/>
        <v>981</v>
      </c>
      <c r="CC25" s="266">
        <f t="shared" si="58"/>
        <v>-3995</v>
      </c>
      <c r="CD25" s="383">
        <f t="shared" si="58"/>
        <v>-2927</v>
      </c>
      <c r="CE25" s="352">
        <f t="shared" si="58"/>
        <v>-1089</v>
      </c>
      <c r="CF25" s="266">
        <f t="shared" si="58"/>
        <v>-3155</v>
      </c>
      <c r="CG25" s="266">
        <f t="shared" si="58"/>
        <v>-868</v>
      </c>
      <c r="CH25" s="266">
        <f t="shared" si="58"/>
        <v>-443</v>
      </c>
      <c r="CI25" s="266">
        <f t="shared" si="58"/>
        <v>4</v>
      </c>
      <c r="CJ25" s="266">
        <f t="shared" si="58"/>
        <v>-143</v>
      </c>
      <c r="CK25" s="266">
        <f t="shared" si="58"/>
        <v>-328</v>
      </c>
      <c r="CL25" s="266">
        <f t="shared" si="58"/>
        <v>366</v>
      </c>
      <c r="CM25" s="266">
        <f t="shared" si="59"/>
        <v>3417</v>
      </c>
      <c r="CN25" s="266">
        <f t="shared" si="59"/>
        <v>1260</v>
      </c>
      <c r="CO25" s="266">
        <f t="shared" si="59"/>
        <v>4069</v>
      </c>
      <c r="CP25" s="383">
        <f t="shared" si="59"/>
        <v>3012</v>
      </c>
      <c r="CQ25" s="383">
        <f t="shared" si="59"/>
        <v>6107</v>
      </c>
      <c r="CR25" s="383">
        <f t="shared" si="59"/>
        <v>5257</v>
      </c>
      <c r="CS25" s="383">
        <f t="shared" si="59"/>
        <v>3620</v>
      </c>
      <c r="CT25" s="383">
        <f t="shared" si="59"/>
        <v>2745</v>
      </c>
      <c r="CU25" s="383">
        <f t="shared" si="59"/>
        <v>2431</v>
      </c>
      <c r="CV25" s="383">
        <f t="shared" si="59"/>
        <v>2143</v>
      </c>
      <c r="CW25" s="383">
        <f t="shared" si="59"/>
        <v>1115</v>
      </c>
      <c r="CX25" s="383">
        <f t="shared" si="59"/>
        <v>348</v>
      </c>
      <c r="CY25" s="345"/>
      <c r="CZ25" s="63">
        <f>IF(ISERROR(GETPIVOTDATA("VALUE",'CSS WK pvt'!$I$2,"DT_FILE",CZ$8,"CD_CO",CZ$6,"TRIM_CAT",TRIM(B25),"TRIM_LINE",A23))=TRUE,0,GETPIVOTDATA("VALUE",'CSS WK pvt'!$I$2,"DT_FILE",CZ$8,"CD_CO",CZ$6,"TRIM_CAT",TRIM(B25),"TRIM_LINE",A23))</f>
        <v>12063</v>
      </c>
    </row>
    <row r="26" spans="1:104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197">
        <v>11494</v>
      </c>
      <c r="V26" s="197">
        <v>13055</v>
      </c>
      <c r="W26" s="197">
        <v>16183</v>
      </c>
      <c r="X26" s="81">
        <v>14898</v>
      </c>
      <c r="Y26" s="197">
        <v>16060</v>
      </c>
      <c r="Z26" s="197">
        <v>18186</v>
      </c>
      <c r="AA26" s="197">
        <v>14545</v>
      </c>
      <c r="AB26" s="197">
        <v>13398</v>
      </c>
      <c r="AC26" s="197">
        <v>14264</v>
      </c>
      <c r="AD26" s="197">
        <v>16255</v>
      </c>
      <c r="AE26" s="197">
        <v>14466</v>
      </c>
      <c r="AF26" s="197">
        <v>11731</v>
      </c>
      <c r="AG26" s="197">
        <v>14987</v>
      </c>
      <c r="AH26" s="197">
        <v>16098</v>
      </c>
      <c r="AI26" s="197">
        <v>16224</v>
      </c>
      <c r="AJ26" s="81">
        <v>16194</v>
      </c>
      <c r="AK26" s="290">
        <v>22503</v>
      </c>
      <c r="AL26" s="290">
        <v>20710</v>
      </c>
      <c r="AM26" s="290">
        <v>16886</v>
      </c>
      <c r="AN26" s="290">
        <v>15166</v>
      </c>
      <c r="AO26" s="290">
        <v>14013</v>
      </c>
      <c r="AP26" s="290">
        <v>15465</v>
      </c>
      <c r="AQ26" s="63">
        <v>15396</v>
      </c>
      <c r="AR26" s="290">
        <v>14593</v>
      </c>
      <c r="AS26" s="290">
        <v>17386</v>
      </c>
      <c r="AT26" s="290">
        <v>14855</v>
      </c>
      <c r="AU26" s="290">
        <v>15207</v>
      </c>
      <c r="AV26" s="307">
        <v>15493</v>
      </c>
      <c r="AW26" s="290">
        <v>15120</v>
      </c>
      <c r="AX26" s="290">
        <v>15954</v>
      </c>
      <c r="AY26" s="290">
        <v>14889</v>
      </c>
      <c r="AZ26" s="290">
        <v>15440</v>
      </c>
      <c r="BA26" s="290">
        <v>14855</v>
      </c>
      <c r="BB26" s="290">
        <v>15793</v>
      </c>
      <c r="BC26" s="63">
        <v>11963</v>
      </c>
      <c r="BD26" s="290">
        <v>13798</v>
      </c>
      <c r="BE26" s="290"/>
      <c r="BF26" s="290"/>
      <c r="BG26" s="290"/>
      <c r="BH26" s="307"/>
      <c r="BI26" s="82">
        <f t="shared" si="56"/>
        <v>224</v>
      </c>
      <c r="BJ26" s="83">
        <f t="shared" si="56"/>
        <v>-1420</v>
      </c>
      <c r="BK26" s="83">
        <f t="shared" si="56"/>
        <v>-320</v>
      </c>
      <c r="BL26" s="83">
        <f t="shared" si="56"/>
        <v>1942</v>
      </c>
      <c r="BM26" s="83">
        <f t="shared" si="56"/>
        <v>-308</v>
      </c>
      <c r="BN26" s="83">
        <f t="shared" si="56"/>
        <v>-534</v>
      </c>
      <c r="BO26" s="83">
        <f t="shared" si="56"/>
        <v>-3036</v>
      </c>
      <c r="BP26" s="83">
        <f t="shared" si="56"/>
        <v>-363</v>
      </c>
      <c r="BQ26" s="83">
        <f t="shared" si="56"/>
        <v>0</v>
      </c>
      <c r="BR26" s="403">
        <f t="shared" si="56"/>
        <v>-3226</v>
      </c>
      <c r="BS26" s="426">
        <f t="shared" si="57"/>
        <v>161</v>
      </c>
      <c r="BT26" s="83">
        <f t="shared" si="57"/>
        <v>3636</v>
      </c>
      <c r="BU26" s="83">
        <f t="shared" si="57"/>
        <v>-4317</v>
      </c>
      <c r="BV26" s="83">
        <f t="shared" si="57"/>
        <v>-4074</v>
      </c>
      <c r="BW26" s="83">
        <f t="shared" si="57"/>
        <v>1146</v>
      </c>
      <c r="BX26" s="240">
        <f t="shared" si="57"/>
        <v>3235</v>
      </c>
      <c r="BY26" s="240">
        <f t="shared" si="57"/>
        <v>1263</v>
      </c>
      <c r="BZ26" s="240">
        <f t="shared" si="57"/>
        <v>-132</v>
      </c>
      <c r="CA26" s="240">
        <f t="shared" si="57"/>
        <v>3493</v>
      </c>
      <c r="CB26" s="266">
        <f t="shared" si="57"/>
        <v>3043</v>
      </c>
      <c r="CC26" s="266">
        <f t="shared" si="58"/>
        <v>41</v>
      </c>
      <c r="CD26" s="383">
        <f t="shared" si="58"/>
        <v>1296</v>
      </c>
      <c r="CE26" s="352">
        <f t="shared" si="58"/>
        <v>6443</v>
      </c>
      <c r="CF26" s="266">
        <f t="shared" si="58"/>
        <v>2524</v>
      </c>
      <c r="CG26" s="266">
        <f t="shared" si="58"/>
        <v>2341</v>
      </c>
      <c r="CH26" s="266">
        <f t="shared" si="58"/>
        <v>1768</v>
      </c>
      <c r="CI26" s="266">
        <f t="shared" si="58"/>
        <v>-251</v>
      </c>
      <c r="CJ26" s="266">
        <f t="shared" si="58"/>
        <v>-790</v>
      </c>
      <c r="CK26" s="266">
        <f t="shared" si="58"/>
        <v>930</v>
      </c>
      <c r="CL26" s="266">
        <f t="shared" si="58"/>
        <v>2862</v>
      </c>
      <c r="CM26" s="266">
        <f t="shared" si="59"/>
        <v>2399</v>
      </c>
      <c r="CN26" s="266">
        <f t="shared" si="59"/>
        <v>-1243</v>
      </c>
      <c r="CO26" s="266">
        <f t="shared" si="59"/>
        <v>-1017</v>
      </c>
      <c r="CP26" s="383">
        <f t="shared" si="59"/>
        <v>-701</v>
      </c>
      <c r="CQ26" s="383">
        <f t="shared" si="59"/>
        <v>-7383</v>
      </c>
      <c r="CR26" s="383">
        <f t="shared" si="59"/>
        <v>-4756</v>
      </c>
      <c r="CS26" s="383">
        <f t="shared" si="59"/>
        <v>-1997</v>
      </c>
      <c r="CT26" s="383">
        <f t="shared" si="59"/>
        <v>274</v>
      </c>
      <c r="CU26" s="383">
        <f t="shared" si="59"/>
        <v>842</v>
      </c>
      <c r="CV26" s="383">
        <f t="shared" si="59"/>
        <v>328</v>
      </c>
      <c r="CW26" s="383">
        <f t="shared" si="59"/>
        <v>-3433</v>
      </c>
      <c r="CX26" s="383">
        <f t="shared" si="59"/>
        <v>-795</v>
      </c>
      <c r="CY26" s="345"/>
      <c r="CZ26" s="63">
        <f>IF(ISERROR(GETPIVOTDATA("VALUE",'CSS WK pvt'!$I$2,"DT_FILE",CZ$8,"CD_CO",CZ$6,"TRIM_CAT",TRIM(B26),"TRIM_LINE",A23))=TRUE,0,GETPIVOTDATA("VALUE",'CSS WK pvt'!$I$2,"DT_FILE",CZ$8,"CD_CO",CZ$6,"TRIM_CAT",TRIM(B26),"TRIM_LINE",A23))</f>
        <v>13798</v>
      </c>
    </row>
    <row r="27" spans="1:104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197">
        <v>889</v>
      </c>
      <c r="V27" s="197">
        <v>877</v>
      </c>
      <c r="W27" s="197">
        <v>1092</v>
      </c>
      <c r="X27" s="81">
        <v>1077</v>
      </c>
      <c r="Y27" s="197">
        <v>1166</v>
      </c>
      <c r="Z27" s="197">
        <v>1319</v>
      </c>
      <c r="AA27" s="197">
        <v>954</v>
      </c>
      <c r="AB27" s="197">
        <v>811</v>
      </c>
      <c r="AC27" s="197">
        <v>808</v>
      </c>
      <c r="AD27" s="197">
        <v>892</v>
      </c>
      <c r="AE27" s="197">
        <v>953</v>
      </c>
      <c r="AF27" s="197">
        <v>775</v>
      </c>
      <c r="AG27" s="197">
        <v>861</v>
      </c>
      <c r="AH27" s="197">
        <v>1341</v>
      </c>
      <c r="AI27" s="197">
        <v>1380</v>
      </c>
      <c r="AJ27" s="81">
        <v>1203</v>
      </c>
      <c r="AK27" s="290">
        <v>1455</v>
      </c>
      <c r="AL27" s="290">
        <v>1442</v>
      </c>
      <c r="AM27" s="290">
        <v>1246</v>
      </c>
      <c r="AN27" s="290">
        <v>965</v>
      </c>
      <c r="AO27" s="290">
        <v>853</v>
      </c>
      <c r="AP27" s="290">
        <v>994</v>
      </c>
      <c r="AQ27" s="63">
        <v>938</v>
      </c>
      <c r="AR27" s="290">
        <v>988</v>
      </c>
      <c r="AS27" s="290">
        <v>1059</v>
      </c>
      <c r="AT27" s="290">
        <v>1020</v>
      </c>
      <c r="AU27" s="290">
        <v>1091</v>
      </c>
      <c r="AV27" s="307">
        <v>1054</v>
      </c>
      <c r="AW27" s="290">
        <v>1023</v>
      </c>
      <c r="AX27" s="290">
        <v>977</v>
      </c>
      <c r="AY27" s="290">
        <v>991</v>
      </c>
      <c r="AZ27" s="290">
        <v>882</v>
      </c>
      <c r="BA27" s="290">
        <v>920</v>
      </c>
      <c r="BB27" s="290">
        <v>968</v>
      </c>
      <c r="BC27" s="63">
        <v>899</v>
      </c>
      <c r="BD27" s="290">
        <v>932</v>
      </c>
      <c r="BE27" s="290"/>
      <c r="BF27" s="290"/>
      <c r="BG27" s="290"/>
      <c r="BH27" s="307"/>
      <c r="BI27" s="82">
        <f t="shared" si="56"/>
        <v>165</v>
      </c>
      <c r="BJ27" s="83">
        <f t="shared" si="56"/>
        <v>441</v>
      </c>
      <c r="BK27" s="83">
        <f t="shared" si="56"/>
        <v>237</v>
      </c>
      <c r="BL27" s="83">
        <f t="shared" si="56"/>
        <v>266</v>
      </c>
      <c r="BM27" s="83">
        <f t="shared" si="56"/>
        <v>-114</v>
      </c>
      <c r="BN27" s="83">
        <f t="shared" si="56"/>
        <v>8</v>
      </c>
      <c r="BO27" s="83">
        <f t="shared" si="56"/>
        <v>48</v>
      </c>
      <c r="BP27" s="83">
        <f t="shared" si="56"/>
        <v>-13</v>
      </c>
      <c r="BQ27" s="83">
        <f t="shared" si="56"/>
        <v>-87</v>
      </c>
      <c r="BR27" s="403">
        <f t="shared" si="56"/>
        <v>-154</v>
      </c>
      <c r="BS27" s="426">
        <f t="shared" si="57"/>
        <v>125</v>
      </c>
      <c r="BT27" s="83">
        <f t="shared" si="57"/>
        <v>243</v>
      </c>
      <c r="BU27" s="83">
        <f t="shared" si="57"/>
        <v>-320</v>
      </c>
      <c r="BV27" s="83">
        <f t="shared" si="57"/>
        <v>-775</v>
      </c>
      <c r="BW27" s="83">
        <f t="shared" si="57"/>
        <v>-321</v>
      </c>
      <c r="BX27" s="240">
        <f t="shared" si="57"/>
        <v>-120</v>
      </c>
      <c r="BY27" s="240">
        <f t="shared" si="57"/>
        <v>145</v>
      </c>
      <c r="BZ27" s="240">
        <f t="shared" si="57"/>
        <v>-62</v>
      </c>
      <c r="CA27" s="240">
        <f t="shared" si="57"/>
        <v>-28</v>
      </c>
      <c r="CB27" s="266">
        <f t="shared" si="57"/>
        <v>464</v>
      </c>
      <c r="CC27" s="266">
        <f t="shared" si="58"/>
        <v>288</v>
      </c>
      <c r="CD27" s="383">
        <f t="shared" si="58"/>
        <v>126</v>
      </c>
      <c r="CE27" s="352">
        <f t="shared" si="58"/>
        <v>289</v>
      </c>
      <c r="CF27" s="266">
        <f t="shared" si="58"/>
        <v>123</v>
      </c>
      <c r="CG27" s="266">
        <f t="shared" si="58"/>
        <v>292</v>
      </c>
      <c r="CH27" s="266">
        <f t="shared" si="58"/>
        <v>154</v>
      </c>
      <c r="CI27" s="266">
        <f t="shared" si="58"/>
        <v>45</v>
      </c>
      <c r="CJ27" s="266">
        <f t="shared" si="58"/>
        <v>102</v>
      </c>
      <c r="CK27" s="266">
        <f t="shared" si="58"/>
        <v>-15</v>
      </c>
      <c r="CL27" s="266">
        <f t="shared" si="58"/>
        <v>213</v>
      </c>
      <c r="CM27" s="266">
        <f t="shared" si="59"/>
        <v>198</v>
      </c>
      <c r="CN27" s="266">
        <f t="shared" si="59"/>
        <v>-321</v>
      </c>
      <c r="CO27" s="266">
        <f t="shared" si="59"/>
        <v>-289</v>
      </c>
      <c r="CP27" s="383">
        <f t="shared" si="59"/>
        <v>-149</v>
      </c>
      <c r="CQ27" s="383">
        <f t="shared" si="59"/>
        <v>-432</v>
      </c>
      <c r="CR27" s="383">
        <f t="shared" si="59"/>
        <v>-465</v>
      </c>
      <c r="CS27" s="383">
        <f t="shared" si="59"/>
        <v>-255</v>
      </c>
      <c r="CT27" s="383">
        <f t="shared" si="59"/>
        <v>-83</v>
      </c>
      <c r="CU27" s="383">
        <f t="shared" si="59"/>
        <v>67</v>
      </c>
      <c r="CV27" s="383">
        <f t="shared" si="59"/>
        <v>-26</v>
      </c>
      <c r="CW27" s="383">
        <f t="shared" si="59"/>
        <v>-39</v>
      </c>
      <c r="CX27" s="383">
        <f t="shared" si="59"/>
        <v>-56</v>
      </c>
      <c r="CY27" s="345"/>
      <c r="CZ27" s="63">
        <f>IF(ISERROR(GETPIVOTDATA("VALUE",'CSS WK pvt'!$I$2,"DT_FILE",CZ$8,"CD_CO",CZ$6,"TRIM_CAT",TRIM(B27),"TRIM_LINE",A23))=TRUE,0,GETPIVOTDATA("VALUE",'CSS WK pvt'!$I$2,"DT_FILE",CZ$8,"CD_CO",CZ$6,"TRIM_CAT",TRIM(B27),"TRIM_LINE",A23))</f>
        <v>932</v>
      </c>
    </row>
    <row r="28" spans="1:104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197">
        <v>247</v>
      </c>
      <c r="V28" s="197">
        <v>271</v>
      </c>
      <c r="W28" s="197">
        <v>339</v>
      </c>
      <c r="X28" s="81">
        <v>290</v>
      </c>
      <c r="Y28" s="197">
        <v>378</v>
      </c>
      <c r="Z28" s="197">
        <v>358</v>
      </c>
      <c r="AA28" s="197">
        <v>266</v>
      </c>
      <c r="AB28" s="197">
        <v>220</v>
      </c>
      <c r="AC28" s="197">
        <v>213</v>
      </c>
      <c r="AD28" s="197">
        <v>251</v>
      </c>
      <c r="AE28" s="197">
        <v>269</v>
      </c>
      <c r="AF28" s="197">
        <v>221</v>
      </c>
      <c r="AG28" s="197">
        <v>211</v>
      </c>
      <c r="AH28" s="197">
        <v>450</v>
      </c>
      <c r="AI28" s="197">
        <v>463</v>
      </c>
      <c r="AJ28" s="81">
        <v>335</v>
      </c>
      <c r="AK28" s="290">
        <v>424</v>
      </c>
      <c r="AL28" s="290">
        <v>444</v>
      </c>
      <c r="AM28" s="290">
        <v>349</v>
      </c>
      <c r="AN28" s="290">
        <v>289</v>
      </c>
      <c r="AO28" s="290">
        <v>261</v>
      </c>
      <c r="AP28" s="290">
        <v>277</v>
      </c>
      <c r="AQ28" s="63">
        <v>258</v>
      </c>
      <c r="AR28" s="290">
        <v>290</v>
      </c>
      <c r="AS28" s="290">
        <v>294</v>
      </c>
      <c r="AT28" s="290">
        <v>270</v>
      </c>
      <c r="AU28" s="290">
        <v>272</v>
      </c>
      <c r="AV28" s="307">
        <v>294</v>
      </c>
      <c r="AW28" s="290">
        <v>277</v>
      </c>
      <c r="AX28" s="290">
        <v>259</v>
      </c>
      <c r="AY28" s="290">
        <v>235</v>
      </c>
      <c r="AZ28" s="290">
        <v>230</v>
      </c>
      <c r="BA28" s="290">
        <v>217</v>
      </c>
      <c r="BB28" s="290">
        <v>264</v>
      </c>
      <c r="BC28" s="63">
        <v>237</v>
      </c>
      <c r="BD28" s="290">
        <v>222</v>
      </c>
      <c r="BE28" s="290"/>
      <c r="BF28" s="290"/>
      <c r="BG28" s="290"/>
      <c r="BH28" s="307"/>
      <c r="BI28" s="82">
        <f t="shared" si="56"/>
        <v>6</v>
      </c>
      <c r="BJ28" s="83">
        <f t="shared" si="56"/>
        <v>25</v>
      </c>
      <c r="BK28" s="83">
        <f t="shared" si="56"/>
        <v>54</v>
      </c>
      <c r="BL28" s="83">
        <f t="shared" si="56"/>
        <v>52</v>
      </c>
      <c r="BM28" s="83">
        <f t="shared" si="56"/>
        <v>-12</v>
      </c>
      <c r="BN28" s="83">
        <f t="shared" si="56"/>
        <v>45</v>
      </c>
      <c r="BO28" s="83">
        <f t="shared" si="56"/>
        <v>67</v>
      </c>
      <c r="BP28" s="83">
        <f t="shared" si="56"/>
        <v>55</v>
      </c>
      <c r="BQ28" s="83">
        <f t="shared" si="56"/>
        <v>28</v>
      </c>
      <c r="BR28" s="403">
        <f t="shared" si="56"/>
        <v>8</v>
      </c>
      <c r="BS28" s="426">
        <f t="shared" si="57"/>
        <v>128</v>
      </c>
      <c r="BT28" s="83">
        <f t="shared" si="57"/>
        <v>77</v>
      </c>
      <c r="BU28" s="83">
        <f t="shared" si="57"/>
        <v>-54</v>
      </c>
      <c r="BV28" s="83">
        <f t="shared" si="57"/>
        <v>-108</v>
      </c>
      <c r="BW28" s="83">
        <f t="shared" si="57"/>
        <v>-91</v>
      </c>
      <c r="BX28" s="240">
        <f t="shared" si="57"/>
        <v>-17</v>
      </c>
      <c r="BY28" s="240">
        <f t="shared" si="57"/>
        <v>57</v>
      </c>
      <c r="BZ28" s="240">
        <f t="shared" si="57"/>
        <v>-11</v>
      </c>
      <c r="CA28" s="240">
        <f t="shared" si="57"/>
        <v>-36</v>
      </c>
      <c r="CB28" s="266">
        <f t="shared" si="57"/>
        <v>179</v>
      </c>
      <c r="CC28" s="266">
        <f t="shared" si="58"/>
        <v>124</v>
      </c>
      <c r="CD28" s="383">
        <f t="shared" si="58"/>
        <v>45</v>
      </c>
      <c r="CE28" s="352">
        <f t="shared" si="58"/>
        <v>46</v>
      </c>
      <c r="CF28" s="266">
        <f t="shared" si="58"/>
        <v>86</v>
      </c>
      <c r="CG28" s="266">
        <f t="shared" si="58"/>
        <v>83</v>
      </c>
      <c r="CH28" s="266">
        <f t="shared" si="58"/>
        <v>69</v>
      </c>
      <c r="CI28" s="266">
        <f t="shared" si="58"/>
        <v>48</v>
      </c>
      <c r="CJ28" s="266">
        <f t="shared" si="58"/>
        <v>26</v>
      </c>
      <c r="CK28" s="266">
        <f t="shared" si="58"/>
        <v>-11</v>
      </c>
      <c r="CL28" s="266">
        <f t="shared" si="58"/>
        <v>69</v>
      </c>
      <c r="CM28" s="266">
        <f t="shared" si="59"/>
        <v>83</v>
      </c>
      <c r="CN28" s="266">
        <f t="shared" si="59"/>
        <v>-180</v>
      </c>
      <c r="CO28" s="266">
        <f t="shared" si="59"/>
        <v>-191</v>
      </c>
      <c r="CP28" s="383">
        <f t="shared" si="59"/>
        <v>-41</v>
      </c>
      <c r="CQ28" s="383">
        <f t="shared" si="59"/>
        <v>-147</v>
      </c>
      <c r="CR28" s="383">
        <f t="shared" si="59"/>
        <v>-185</v>
      </c>
      <c r="CS28" s="383">
        <f t="shared" si="59"/>
        <v>-114</v>
      </c>
      <c r="CT28" s="383">
        <f t="shared" si="59"/>
        <v>-59</v>
      </c>
      <c r="CU28" s="383">
        <f t="shared" si="59"/>
        <v>-44</v>
      </c>
      <c r="CV28" s="383">
        <f t="shared" si="59"/>
        <v>-13</v>
      </c>
      <c r="CW28" s="383">
        <f t="shared" si="59"/>
        <v>-21</v>
      </c>
      <c r="CX28" s="383">
        <f t="shared" si="59"/>
        <v>-68</v>
      </c>
      <c r="CY28" s="345"/>
      <c r="CZ28" s="63">
        <f>IF(ISERROR(GETPIVOTDATA("VALUE",'CSS WK pvt'!$I$2,"DT_FILE",CZ$8,"CD_CO",CZ$6,"TRIM_CAT",TRIM(B28),"TRIM_LINE",A23))=TRUE,0,GETPIVOTDATA("VALUE",'CSS WK pvt'!$I$2,"DT_FILE",CZ$8,"CD_CO",CZ$6,"TRIM_CAT",TRIM(B28),"TRIM_LINE",A23))</f>
        <v>222</v>
      </c>
    </row>
    <row r="29" spans="1:104" s="72" customFormat="1" x14ac:dyDescent="0.3">
      <c r="A29" s="148"/>
      <c r="B29" s="59" t="s">
        <v>42</v>
      </c>
      <c r="C29" s="136">
        <f t="shared" ref="C29:Q29" si="60">SUM(C24:C28)</f>
        <v>98740</v>
      </c>
      <c r="D29" s="137">
        <f t="shared" si="60"/>
        <v>107457</v>
      </c>
      <c r="E29" s="137">
        <f t="shared" si="60"/>
        <v>93920</v>
      </c>
      <c r="F29" s="137">
        <f t="shared" si="60"/>
        <v>86088</v>
      </c>
      <c r="G29" s="137">
        <f t="shared" si="60"/>
        <v>98943</v>
      </c>
      <c r="H29" s="137">
        <f t="shared" si="60"/>
        <v>106032</v>
      </c>
      <c r="I29" s="137">
        <f t="shared" si="60"/>
        <v>116064</v>
      </c>
      <c r="J29" s="137">
        <f t="shared" si="60"/>
        <v>109864</v>
      </c>
      <c r="K29" s="137">
        <f t="shared" si="60"/>
        <v>114478</v>
      </c>
      <c r="L29" s="138">
        <f t="shared" si="60"/>
        <v>116263</v>
      </c>
      <c r="M29" s="137">
        <f t="shared" si="60"/>
        <v>102397</v>
      </c>
      <c r="N29" s="137">
        <f t="shared" si="60"/>
        <v>119324</v>
      </c>
      <c r="O29" s="137">
        <f t="shared" si="60"/>
        <v>122046</v>
      </c>
      <c r="P29" s="137">
        <f t="shared" si="60"/>
        <v>110372</v>
      </c>
      <c r="Q29" s="137">
        <f t="shared" si="60"/>
        <v>92504</v>
      </c>
      <c r="R29" s="137">
        <v>88035</v>
      </c>
      <c r="S29" s="137">
        <v>90738</v>
      </c>
      <c r="T29" s="137">
        <v>95653</v>
      </c>
      <c r="U29" s="198">
        <v>104784</v>
      </c>
      <c r="V29" s="198">
        <v>94363</v>
      </c>
      <c r="W29" s="198">
        <f>SUM(W24+W25+W26+W27+W28)</f>
        <v>96728</v>
      </c>
      <c r="X29" s="138">
        <f>SUM(X24+X25+X26+X27+X28)</f>
        <v>98034</v>
      </c>
      <c r="Y29" s="198">
        <v>85953</v>
      </c>
      <c r="Z29" s="198">
        <v>99543</v>
      </c>
      <c r="AA29" s="198">
        <v>85255</v>
      </c>
      <c r="AB29" s="198">
        <v>86881</v>
      </c>
      <c r="AC29" s="198">
        <v>82870</v>
      </c>
      <c r="AD29" s="198">
        <v>88221</v>
      </c>
      <c r="AE29" s="198">
        <v>91512</v>
      </c>
      <c r="AF29" s="198">
        <v>93608</v>
      </c>
      <c r="AG29" s="198">
        <v>97234</v>
      </c>
      <c r="AH29" s="198">
        <v>108797</v>
      </c>
      <c r="AI29" s="198">
        <v>95291</v>
      </c>
      <c r="AJ29" s="138">
        <v>96209</v>
      </c>
      <c r="AK29" s="291">
        <v>105175</v>
      </c>
      <c r="AL29" s="291">
        <v>106557</v>
      </c>
      <c r="AM29" s="291">
        <v>99887</v>
      </c>
      <c r="AN29" s="291">
        <v>93700</v>
      </c>
      <c r="AO29" s="291">
        <v>91909</v>
      </c>
      <c r="AP29" s="291">
        <v>91094</v>
      </c>
      <c r="AQ29" s="84">
        <v>95762</v>
      </c>
      <c r="AR29" s="291">
        <v>98027</v>
      </c>
      <c r="AS29" s="291">
        <v>115532</v>
      </c>
      <c r="AT29" s="291">
        <v>102541</v>
      </c>
      <c r="AU29" s="291">
        <v>89455</v>
      </c>
      <c r="AV29" s="308">
        <v>96554</v>
      </c>
      <c r="AW29" s="291">
        <v>107700</v>
      </c>
      <c r="AX29" s="291">
        <v>106834</v>
      </c>
      <c r="AY29" s="291">
        <v>101880</v>
      </c>
      <c r="AZ29" s="291">
        <v>103288</v>
      </c>
      <c r="BA29" s="291">
        <v>96216</v>
      </c>
      <c r="BB29" s="291">
        <v>97883</v>
      </c>
      <c r="BC29" s="84">
        <v>89834</v>
      </c>
      <c r="BD29" s="291">
        <v>98289</v>
      </c>
      <c r="BE29" s="291"/>
      <c r="BF29" s="291"/>
      <c r="BG29" s="291"/>
      <c r="BH29" s="308"/>
      <c r="BI29" s="84">
        <f t="shared" ref="BI29:BM29" si="61">SUM(BI24:BI28)</f>
        <v>23306</v>
      </c>
      <c r="BJ29" s="139">
        <f t="shared" si="61"/>
        <v>2915</v>
      </c>
      <c r="BK29" s="139">
        <f t="shared" si="61"/>
        <v>-1416</v>
      </c>
      <c r="BL29" s="139">
        <f t="shared" si="61"/>
        <v>1947</v>
      </c>
      <c r="BM29" s="139">
        <f t="shared" si="61"/>
        <v>-8205</v>
      </c>
      <c r="BN29" s="139">
        <f t="shared" ref="BN29:BV29" si="62">SUM(BN24:BN28)</f>
        <v>-10379</v>
      </c>
      <c r="BO29" s="139">
        <f t="shared" si="62"/>
        <v>-11280</v>
      </c>
      <c r="BP29" s="139">
        <f t="shared" si="62"/>
        <v>-15501</v>
      </c>
      <c r="BQ29" s="139">
        <f t="shared" si="62"/>
        <v>-17750</v>
      </c>
      <c r="BR29" s="404">
        <f t="shared" si="62"/>
        <v>-18229</v>
      </c>
      <c r="BS29" s="427">
        <f t="shared" si="62"/>
        <v>-16444</v>
      </c>
      <c r="BT29" s="139">
        <f t="shared" si="62"/>
        <v>-19781</v>
      </c>
      <c r="BU29" s="139">
        <f t="shared" si="62"/>
        <v>-36791</v>
      </c>
      <c r="BV29" s="139">
        <f t="shared" si="62"/>
        <v>-23491</v>
      </c>
      <c r="BW29" s="139">
        <f t="shared" ref="BW29:BX29" si="63">SUM(BW24:BW28)</f>
        <v>-9634</v>
      </c>
      <c r="BX29" s="241">
        <f t="shared" si="63"/>
        <v>186</v>
      </c>
      <c r="BY29" s="241">
        <f t="shared" ref="BY29:BZ29" si="64">SUM(BY24:BY28)</f>
        <v>774</v>
      </c>
      <c r="BZ29" s="241">
        <f t="shared" si="64"/>
        <v>-2045</v>
      </c>
      <c r="CA29" s="241">
        <f t="shared" ref="CA29:CB29" si="65">SUM(CA24:CA28)</f>
        <v>-7550</v>
      </c>
      <c r="CB29" s="267">
        <f t="shared" si="65"/>
        <v>14434</v>
      </c>
      <c r="CC29" s="267">
        <f t="shared" ref="CC29:CE29" si="66">SUM(CC24:CC28)</f>
        <v>-1437</v>
      </c>
      <c r="CD29" s="384">
        <f t="shared" si="66"/>
        <v>-1825</v>
      </c>
      <c r="CE29" s="353">
        <f t="shared" si="66"/>
        <v>19222</v>
      </c>
      <c r="CF29" s="267">
        <f t="shared" ref="CF29:CG29" si="67">SUM(CF24:CF28)</f>
        <v>7014</v>
      </c>
      <c r="CG29" s="267">
        <f t="shared" si="67"/>
        <v>14632</v>
      </c>
      <c r="CH29" s="267">
        <f t="shared" ref="CH29" si="68">SUM(CH24:CH28)</f>
        <v>6819</v>
      </c>
      <c r="CI29" s="267">
        <f t="shared" ref="CI29" si="69">SUM(CI24:CI28)</f>
        <v>9039</v>
      </c>
      <c r="CJ29" s="267">
        <f t="shared" ref="CJ29" si="70">SUM(CJ24:CJ28)</f>
        <v>2873</v>
      </c>
      <c r="CK29" s="267">
        <f t="shared" ref="CK29" si="71">SUM(CK24:CK28)</f>
        <v>4250</v>
      </c>
      <c r="CL29" s="267">
        <f t="shared" ref="CL29" si="72">SUM(CL24:CL28)</f>
        <v>4419</v>
      </c>
      <c r="CM29" s="267">
        <f t="shared" ref="CM29" si="73">SUM(CM24:CM28)</f>
        <v>18298</v>
      </c>
      <c r="CN29" s="267">
        <f t="shared" ref="CN29" si="74">SUM(CN24:CN28)</f>
        <v>-6256</v>
      </c>
      <c r="CO29" s="267">
        <f t="shared" ref="CO29" si="75">SUM(CO24:CO28)</f>
        <v>-5836</v>
      </c>
      <c r="CP29" s="384">
        <f t="shared" ref="CP29" si="76">SUM(CP24:CP28)</f>
        <v>345</v>
      </c>
      <c r="CQ29" s="384">
        <f t="shared" ref="CQ29" si="77">SUM(CQ24:CQ28)</f>
        <v>2525</v>
      </c>
      <c r="CR29" s="384">
        <f t="shared" ref="CR29" si="78">SUM(CR24:CR28)</f>
        <v>277</v>
      </c>
      <c r="CS29" s="384">
        <f t="shared" ref="CS29" si="79">SUM(CS24:CS28)</f>
        <v>1993</v>
      </c>
      <c r="CT29" s="384">
        <f t="shared" ref="CT29" si="80">SUM(CT24:CT28)</f>
        <v>9588</v>
      </c>
      <c r="CU29" s="384">
        <f t="shared" ref="CU29" si="81">SUM(CU24:CU28)</f>
        <v>4307</v>
      </c>
      <c r="CV29" s="384">
        <f t="shared" ref="CV29" si="82">SUM(CV24:CV28)</f>
        <v>6789</v>
      </c>
      <c r="CW29" s="384">
        <f t="shared" ref="CW29:CX29" si="83">SUM(CW24:CW28)</f>
        <v>-5928</v>
      </c>
      <c r="CX29" s="384">
        <f t="shared" si="83"/>
        <v>262</v>
      </c>
      <c r="CY29" s="346"/>
      <c r="CZ29" s="84">
        <f>SUM(CZ24:CZ28)</f>
        <v>98289</v>
      </c>
    </row>
    <row r="30" spans="1:104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85"/>
      <c r="CX30" s="385"/>
      <c r="CY30" s="345"/>
      <c r="CZ30" s="89"/>
    </row>
    <row r="31" spans="1:104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197">
        <v>31108</v>
      </c>
      <c r="V31" s="197">
        <v>38846</v>
      </c>
      <c r="W31" s="197">
        <v>34266</v>
      </c>
      <c r="X31" s="81">
        <v>27508</v>
      </c>
      <c r="Y31" s="197">
        <v>22449</v>
      </c>
      <c r="Z31" s="197">
        <v>22875</v>
      </c>
      <c r="AA31" s="197">
        <v>26564</v>
      </c>
      <c r="AB31" s="197">
        <v>26104</v>
      </c>
      <c r="AC31" s="197">
        <v>22513</v>
      </c>
      <c r="AD31" s="197">
        <v>21667</v>
      </c>
      <c r="AE31" s="197">
        <v>18822</v>
      </c>
      <c r="AF31" s="197">
        <v>20388</v>
      </c>
      <c r="AG31" s="197">
        <v>24626</v>
      </c>
      <c r="AH31" s="197">
        <v>28247</v>
      </c>
      <c r="AI31" s="197">
        <v>33743</v>
      </c>
      <c r="AJ31" s="81">
        <v>27758</v>
      </c>
      <c r="AK31" s="290">
        <v>23138</v>
      </c>
      <c r="AL31" s="290">
        <v>24423</v>
      </c>
      <c r="AM31" s="290">
        <v>24901</v>
      </c>
      <c r="AN31" s="290">
        <v>26842</v>
      </c>
      <c r="AO31" s="290">
        <v>25963</v>
      </c>
      <c r="AP31" s="290">
        <v>26277</v>
      </c>
      <c r="AQ31" s="63">
        <v>22417</v>
      </c>
      <c r="AR31" s="290">
        <v>22933</v>
      </c>
      <c r="AS31" s="290">
        <v>24481</v>
      </c>
      <c r="AT31" s="290">
        <v>30702</v>
      </c>
      <c r="AU31" s="290">
        <v>29108</v>
      </c>
      <c r="AV31" s="307">
        <v>24742</v>
      </c>
      <c r="AW31" s="290">
        <v>23281</v>
      </c>
      <c r="AX31" s="290">
        <v>30180</v>
      </c>
      <c r="AY31" s="290">
        <v>29861</v>
      </c>
      <c r="AZ31" s="290">
        <v>31935</v>
      </c>
      <c r="BA31" s="290">
        <v>31928</v>
      </c>
      <c r="BB31" s="290">
        <v>30763</v>
      </c>
      <c r="BC31" s="63">
        <v>24902</v>
      </c>
      <c r="BD31" s="290">
        <v>24001</v>
      </c>
      <c r="BE31" s="290"/>
      <c r="BF31" s="290"/>
      <c r="BG31" s="290"/>
      <c r="BH31" s="307"/>
      <c r="BI31" s="82">
        <f t="shared" ref="BI31:BR35" si="84">O31-C31</f>
        <v>12440</v>
      </c>
      <c r="BJ31" s="83">
        <f t="shared" si="84"/>
        <v>16036</v>
      </c>
      <c r="BK31" s="83">
        <f t="shared" si="84"/>
        <v>4543</v>
      </c>
      <c r="BL31" s="83">
        <f t="shared" si="84"/>
        <v>2457</v>
      </c>
      <c r="BM31" s="83">
        <f t="shared" si="84"/>
        <v>934</v>
      </c>
      <c r="BN31" s="83">
        <f t="shared" si="84"/>
        <v>-1133</v>
      </c>
      <c r="BO31" s="83">
        <f t="shared" si="84"/>
        <v>1273</v>
      </c>
      <c r="BP31" s="83">
        <f t="shared" si="84"/>
        <v>2976</v>
      </c>
      <c r="BQ31" s="83">
        <f t="shared" si="84"/>
        <v>-1651</v>
      </c>
      <c r="BR31" s="403">
        <f t="shared" si="84"/>
        <v>-2913</v>
      </c>
      <c r="BS31" s="426">
        <f t="shared" ref="BS31:CB35" si="85">Y31-M31</f>
        <v>-8985</v>
      </c>
      <c r="BT31" s="83">
        <f t="shared" si="85"/>
        <v>-5804</v>
      </c>
      <c r="BU31" s="83">
        <f t="shared" si="85"/>
        <v>-12175</v>
      </c>
      <c r="BV31" s="83">
        <f t="shared" si="85"/>
        <v>-17556</v>
      </c>
      <c r="BW31" s="83">
        <f t="shared" si="85"/>
        <v>-12040</v>
      </c>
      <c r="BX31" s="240">
        <f t="shared" si="85"/>
        <v>-8681</v>
      </c>
      <c r="BY31" s="240">
        <f t="shared" si="85"/>
        <v>-6864</v>
      </c>
      <c r="BZ31" s="240">
        <f t="shared" si="85"/>
        <v>-5333</v>
      </c>
      <c r="CA31" s="240">
        <f t="shared" si="85"/>
        <v>-6482</v>
      </c>
      <c r="CB31" s="266">
        <f t="shared" si="85"/>
        <v>-10599</v>
      </c>
      <c r="CC31" s="266">
        <f t="shared" ref="CC31:CL35" si="86">AI31-W31</f>
        <v>-523</v>
      </c>
      <c r="CD31" s="383">
        <f t="shared" si="86"/>
        <v>250</v>
      </c>
      <c r="CE31" s="352">
        <f t="shared" si="86"/>
        <v>689</v>
      </c>
      <c r="CF31" s="266">
        <f t="shared" si="86"/>
        <v>1548</v>
      </c>
      <c r="CG31" s="266">
        <f t="shared" si="86"/>
        <v>-1663</v>
      </c>
      <c r="CH31" s="266">
        <f t="shared" si="86"/>
        <v>738</v>
      </c>
      <c r="CI31" s="266">
        <f t="shared" si="86"/>
        <v>3450</v>
      </c>
      <c r="CJ31" s="266">
        <f t="shared" si="86"/>
        <v>4610</v>
      </c>
      <c r="CK31" s="266">
        <f t="shared" si="86"/>
        <v>3595</v>
      </c>
      <c r="CL31" s="266">
        <f t="shared" si="86"/>
        <v>2545</v>
      </c>
      <c r="CM31" s="266">
        <f t="shared" ref="CM31:CX35" si="87">AS31-AG31</f>
        <v>-145</v>
      </c>
      <c r="CN31" s="266">
        <f t="shared" si="87"/>
        <v>2455</v>
      </c>
      <c r="CO31" s="266">
        <f t="shared" si="87"/>
        <v>-4635</v>
      </c>
      <c r="CP31" s="383">
        <f t="shared" si="87"/>
        <v>-3016</v>
      </c>
      <c r="CQ31" s="383">
        <f t="shared" si="87"/>
        <v>143</v>
      </c>
      <c r="CR31" s="383">
        <f t="shared" si="87"/>
        <v>5757</v>
      </c>
      <c r="CS31" s="383">
        <f t="shared" si="87"/>
        <v>4960</v>
      </c>
      <c r="CT31" s="383">
        <f t="shared" si="87"/>
        <v>5093</v>
      </c>
      <c r="CU31" s="383">
        <f t="shared" si="87"/>
        <v>5965</v>
      </c>
      <c r="CV31" s="383">
        <f t="shared" si="87"/>
        <v>4486</v>
      </c>
      <c r="CW31" s="383">
        <f t="shared" si="87"/>
        <v>2485</v>
      </c>
      <c r="CX31" s="383">
        <f t="shared" si="87"/>
        <v>1068</v>
      </c>
      <c r="CY31" s="345"/>
      <c r="CZ31" s="63">
        <f>IF(ISERROR(GETPIVOTDATA("VALUE",'CSS WK pvt'!$I$2,"DT_FILE",CZ$8,"CD_CO",CZ$6,"TRIM_CAT",TRIM(B31),"TRIM_LINE",A30))=TRUE,0,GETPIVOTDATA("VALUE",'CSS WK pvt'!$I$2,"DT_FILE",CZ$8,"CD_CO",CZ$6,"TRIM_CAT",TRIM(B31),"TRIM_LINE",A30))</f>
        <v>24001</v>
      </c>
    </row>
    <row r="32" spans="1:104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197">
        <v>5814</v>
      </c>
      <c r="V32" s="197">
        <v>7033</v>
      </c>
      <c r="W32" s="197">
        <v>6368</v>
      </c>
      <c r="X32" s="81">
        <v>5591</v>
      </c>
      <c r="Y32" s="197">
        <v>4588</v>
      </c>
      <c r="Z32" s="197">
        <v>4902</v>
      </c>
      <c r="AA32" s="197">
        <v>5797</v>
      </c>
      <c r="AB32" s="197">
        <v>5229</v>
      </c>
      <c r="AC32" s="197">
        <v>4942</v>
      </c>
      <c r="AD32" s="197">
        <v>4899</v>
      </c>
      <c r="AE32" s="197">
        <v>4478</v>
      </c>
      <c r="AF32" s="197">
        <v>4662</v>
      </c>
      <c r="AG32" s="197">
        <v>5312</v>
      </c>
      <c r="AH32" s="197">
        <v>5311</v>
      </c>
      <c r="AI32" s="197">
        <v>4483</v>
      </c>
      <c r="AJ32" s="81">
        <v>4585</v>
      </c>
      <c r="AK32" s="290">
        <v>4034</v>
      </c>
      <c r="AL32" s="290">
        <v>4820</v>
      </c>
      <c r="AM32" s="290">
        <v>4660</v>
      </c>
      <c r="AN32" s="290">
        <v>5910</v>
      </c>
      <c r="AO32" s="290">
        <v>5863</v>
      </c>
      <c r="AP32" s="290">
        <v>5788</v>
      </c>
      <c r="AQ32" s="63">
        <v>5222</v>
      </c>
      <c r="AR32" s="290">
        <v>5188</v>
      </c>
      <c r="AS32" s="290">
        <v>6174</v>
      </c>
      <c r="AT32" s="290">
        <v>7527</v>
      </c>
      <c r="AU32" s="290">
        <v>7032</v>
      </c>
      <c r="AV32" s="307">
        <v>5829</v>
      </c>
      <c r="AW32" s="290">
        <v>6943</v>
      </c>
      <c r="AX32" s="290">
        <v>8925</v>
      </c>
      <c r="AY32" s="290">
        <v>8438</v>
      </c>
      <c r="AZ32" s="290">
        <v>7699</v>
      </c>
      <c r="BA32" s="290">
        <v>7677</v>
      </c>
      <c r="BB32" s="290">
        <v>7384</v>
      </c>
      <c r="BC32" s="63">
        <v>6144</v>
      </c>
      <c r="BD32" s="290">
        <v>5445</v>
      </c>
      <c r="BE32" s="290"/>
      <c r="BF32" s="290"/>
      <c r="BG32" s="290"/>
      <c r="BH32" s="307"/>
      <c r="BI32" s="82">
        <f t="shared" si="84"/>
        <v>515</v>
      </c>
      <c r="BJ32" s="83">
        <f t="shared" si="84"/>
        <v>1247</v>
      </c>
      <c r="BK32" s="83">
        <f t="shared" si="84"/>
        <v>-475</v>
      </c>
      <c r="BL32" s="83">
        <f t="shared" si="84"/>
        <v>-1267</v>
      </c>
      <c r="BM32" s="83">
        <f t="shared" si="84"/>
        <v>-344</v>
      </c>
      <c r="BN32" s="83">
        <f t="shared" si="84"/>
        <v>-1112</v>
      </c>
      <c r="BO32" s="83">
        <f t="shared" si="84"/>
        <v>-1128</v>
      </c>
      <c r="BP32" s="83">
        <f t="shared" si="84"/>
        <v>-955</v>
      </c>
      <c r="BQ32" s="83">
        <f t="shared" si="84"/>
        <v>-1661</v>
      </c>
      <c r="BR32" s="403">
        <f t="shared" si="84"/>
        <v>-1338</v>
      </c>
      <c r="BS32" s="426">
        <f t="shared" si="85"/>
        <v>-2248</v>
      </c>
      <c r="BT32" s="83">
        <f t="shared" si="85"/>
        <v>-1580</v>
      </c>
      <c r="BU32" s="83">
        <f t="shared" si="85"/>
        <v>-1095</v>
      </c>
      <c r="BV32" s="83">
        <f t="shared" si="85"/>
        <v>-2233</v>
      </c>
      <c r="BW32" s="83">
        <f t="shared" si="85"/>
        <v>-1018</v>
      </c>
      <c r="BX32" s="240">
        <f t="shared" si="85"/>
        <v>-218</v>
      </c>
      <c r="BY32" s="240">
        <f t="shared" si="85"/>
        <v>-889</v>
      </c>
      <c r="BZ32" s="240">
        <f t="shared" si="85"/>
        <v>-441</v>
      </c>
      <c r="CA32" s="240">
        <f t="shared" si="85"/>
        <v>-502</v>
      </c>
      <c r="CB32" s="266">
        <f t="shared" si="85"/>
        <v>-1722</v>
      </c>
      <c r="CC32" s="266">
        <f t="shared" si="86"/>
        <v>-1885</v>
      </c>
      <c r="CD32" s="383">
        <f t="shared" si="86"/>
        <v>-1006</v>
      </c>
      <c r="CE32" s="352">
        <f t="shared" si="86"/>
        <v>-554</v>
      </c>
      <c r="CF32" s="266">
        <f t="shared" si="86"/>
        <v>-82</v>
      </c>
      <c r="CG32" s="266">
        <f t="shared" si="86"/>
        <v>-1137</v>
      </c>
      <c r="CH32" s="266">
        <f t="shared" si="86"/>
        <v>681</v>
      </c>
      <c r="CI32" s="266">
        <f t="shared" si="86"/>
        <v>921</v>
      </c>
      <c r="CJ32" s="266">
        <f t="shared" si="86"/>
        <v>889</v>
      </c>
      <c r="CK32" s="266">
        <f t="shared" si="86"/>
        <v>744</v>
      </c>
      <c r="CL32" s="266">
        <f t="shared" si="86"/>
        <v>526</v>
      </c>
      <c r="CM32" s="266">
        <f t="shared" si="87"/>
        <v>862</v>
      </c>
      <c r="CN32" s="266">
        <f t="shared" si="87"/>
        <v>2216</v>
      </c>
      <c r="CO32" s="266">
        <f t="shared" si="87"/>
        <v>2549</v>
      </c>
      <c r="CP32" s="383">
        <f t="shared" si="87"/>
        <v>1244</v>
      </c>
      <c r="CQ32" s="383">
        <f t="shared" si="87"/>
        <v>2909</v>
      </c>
      <c r="CR32" s="383">
        <f t="shared" si="87"/>
        <v>4105</v>
      </c>
      <c r="CS32" s="383">
        <f t="shared" si="87"/>
        <v>3778</v>
      </c>
      <c r="CT32" s="383">
        <f t="shared" si="87"/>
        <v>1789</v>
      </c>
      <c r="CU32" s="383">
        <f t="shared" si="87"/>
        <v>1814</v>
      </c>
      <c r="CV32" s="383">
        <f t="shared" si="87"/>
        <v>1596</v>
      </c>
      <c r="CW32" s="383">
        <f t="shared" si="87"/>
        <v>922</v>
      </c>
      <c r="CX32" s="383">
        <f t="shared" si="87"/>
        <v>257</v>
      </c>
      <c r="CY32" s="345"/>
      <c r="CZ32" s="63">
        <f>IF(ISERROR(GETPIVOTDATA("VALUE",'CSS WK pvt'!$I$2,"DT_FILE",CZ$8,"CD_CO",CZ$6,"TRIM_CAT",TRIM(B32),"TRIM_LINE",A30))=TRUE,0,GETPIVOTDATA("VALUE",'CSS WK pvt'!$I$2,"DT_FILE",CZ$8,"CD_CO",CZ$6,"TRIM_CAT",TRIM(B32),"TRIM_LINE",A30))</f>
        <v>5445</v>
      </c>
    </row>
    <row r="33" spans="1:104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197">
        <v>3980</v>
      </c>
      <c r="V33" s="197">
        <v>4630</v>
      </c>
      <c r="W33" s="197">
        <v>5071</v>
      </c>
      <c r="X33" s="81">
        <v>5149</v>
      </c>
      <c r="Y33" s="197">
        <v>4636</v>
      </c>
      <c r="Z33" s="197">
        <v>4379</v>
      </c>
      <c r="AA33" s="197">
        <v>4709</v>
      </c>
      <c r="AB33" s="197">
        <v>4500</v>
      </c>
      <c r="AC33" s="197">
        <v>4667</v>
      </c>
      <c r="AD33" s="197">
        <v>4934</v>
      </c>
      <c r="AE33" s="197">
        <v>4768</v>
      </c>
      <c r="AF33" s="197">
        <v>3751</v>
      </c>
      <c r="AG33" s="197">
        <v>4494</v>
      </c>
      <c r="AH33" s="197">
        <v>6492</v>
      </c>
      <c r="AI33" s="197">
        <v>7489</v>
      </c>
      <c r="AJ33" s="81">
        <v>6602</v>
      </c>
      <c r="AK33" s="290">
        <v>5888</v>
      </c>
      <c r="AL33" s="290">
        <v>5625</v>
      </c>
      <c r="AM33" s="290">
        <v>7446</v>
      </c>
      <c r="AN33" s="290">
        <v>6928</v>
      </c>
      <c r="AO33" s="290">
        <v>6013</v>
      </c>
      <c r="AP33" s="290">
        <v>6282</v>
      </c>
      <c r="AQ33" s="63">
        <v>6046</v>
      </c>
      <c r="AR33" s="290">
        <v>6306</v>
      </c>
      <c r="AS33" s="290">
        <v>5779</v>
      </c>
      <c r="AT33" s="290">
        <v>6203</v>
      </c>
      <c r="AU33" s="290">
        <v>5642</v>
      </c>
      <c r="AV33" s="307">
        <v>5391</v>
      </c>
      <c r="AW33" s="290">
        <v>4923</v>
      </c>
      <c r="AX33" s="290">
        <v>5100</v>
      </c>
      <c r="AY33" s="290">
        <v>6110</v>
      </c>
      <c r="AZ33" s="290">
        <v>5712</v>
      </c>
      <c r="BA33" s="290">
        <v>6342</v>
      </c>
      <c r="BB33" s="290">
        <v>5417</v>
      </c>
      <c r="BC33" s="63">
        <v>4962</v>
      </c>
      <c r="BD33" s="290">
        <v>4808</v>
      </c>
      <c r="BE33" s="290"/>
      <c r="BF33" s="290"/>
      <c r="BG33" s="290"/>
      <c r="BH33" s="307"/>
      <c r="BI33" s="82">
        <f t="shared" si="84"/>
        <v>1240</v>
      </c>
      <c r="BJ33" s="83">
        <f t="shared" si="84"/>
        <v>2653</v>
      </c>
      <c r="BK33" s="83">
        <f t="shared" si="84"/>
        <v>1282</v>
      </c>
      <c r="BL33" s="83">
        <f t="shared" si="84"/>
        <v>-47</v>
      </c>
      <c r="BM33" s="83">
        <f t="shared" si="84"/>
        <v>636</v>
      </c>
      <c r="BN33" s="83">
        <f t="shared" si="84"/>
        <v>-135</v>
      </c>
      <c r="BO33" s="83">
        <f t="shared" si="84"/>
        <v>-606</v>
      </c>
      <c r="BP33" s="83">
        <f t="shared" si="84"/>
        <v>-260</v>
      </c>
      <c r="BQ33" s="83">
        <f t="shared" si="84"/>
        <v>-327</v>
      </c>
      <c r="BR33" s="403">
        <f t="shared" si="84"/>
        <v>-503</v>
      </c>
      <c r="BS33" s="426">
        <f t="shared" si="85"/>
        <v>-983</v>
      </c>
      <c r="BT33" s="83">
        <f t="shared" si="85"/>
        <v>-241</v>
      </c>
      <c r="BU33" s="83">
        <f t="shared" si="85"/>
        <v>-830</v>
      </c>
      <c r="BV33" s="83">
        <f t="shared" si="85"/>
        <v>-4040</v>
      </c>
      <c r="BW33" s="83">
        <f t="shared" si="85"/>
        <v>-1825</v>
      </c>
      <c r="BX33" s="240">
        <f t="shared" si="85"/>
        <v>42</v>
      </c>
      <c r="BY33" s="240">
        <f t="shared" si="85"/>
        <v>192</v>
      </c>
      <c r="BZ33" s="240">
        <f t="shared" si="85"/>
        <v>-1487</v>
      </c>
      <c r="CA33" s="240">
        <f t="shared" si="85"/>
        <v>514</v>
      </c>
      <c r="CB33" s="266">
        <f t="shared" si="85"/>
        <v>1862</v>
      </c>
      <c r="CC33" s="266">
        <f t="shared" si="86"/>
        <v>2418</v>
      </c>
      <c r="CD33" s="383">
        <f t="shared" si="86"/>
        <v>1453</v>
      </c>
      <c r="CE33" s="352">
        <f t="shared" si="86"/>
        <v>1252</v>
      </c>
      <c r="CF33" s="266">
        <f t="shared" si="86"/>
        <v>1246</v>
      </c>
      <c r="CG33" s="266">
        <f t="shared" si="86"/>
        <v>2737</v>
      </c>
      <c r="CH33" s="266">
        <f t="shared" si="86"/>
        <v>2428</v>
      </c>
      <c r="CI33" s="266">
        <f t="shared" si="86"/>
        <v>1346</v>
      </c>
      <c r="CJ33" s="266">
        <f t="shared" si="86"/>
        <v>1348</v>
      </c>
      <c r="CK33" s="266">
        <f t="shared" si="86"/>
        <v>1278</v>
      </c>
      <c r="CL33" s="266">
        <f t="shared" si="86"/>
        <v>2555</v>
      </c>
      <c r="CM33" s="266">
        <f t="shared" si="87"/>
        <v>1285</v>
      </c>
      <c r="CN33" s="266">
        <f t="shared" si="87"/>
        <v>-289</v>
      </c>
      <c r="CO33" s="266">
        <f t="shared" si="87"/>
        <v>-1847</v>
      </c>
      <c r="CP33" s="383">
        <f t="shared" si="87"/>
        <v>-1211</v>
      </c>
      <c r="CQ33" s="383">
        <f t="shared" si="87"/>
        <v>-965</v>
      </c>
      <c r="CR33" s="383">
        <f t="shared" si="87"/>
        <v>-525</v>
      </c>
      <c r="CS33" s="383">
        <f t="shared" si="87"/>
        <v>-1336</v>
      </c>
      <c r="CT33" s="383">
        <f t="shared" si="87"/>
        <v>-1216</v>
      </c>
      <c r="CU33" s="383">
        <f t="shared" si="87"/>
        <v>329</v>
      </c>
      <c r="CV33" s="383">
        <f t="shared" si="87"/>
        <v>-865</v>
      </c>
      <c r="CW33" s="383">
        <f t="shared" si="87"/>
        <v>-1084</v>
      </c>
      <c r="CX33" s="383">
        <f t="shared" si="87"/>
        <v>-1498</v>
      </c>
      <c r="CY33" s="345"/>
      <c r="CZ33" s="63">
        <f>IF(ISERROR(GETPIVOTDATA("VALUE",'CSS WK pvt'!$I$2,"DT_FILE",CZ$8,"CD_CO",CZ$6,"TRIM_CAT",TRIM(B33),"TRIM_LINE",A30))=TRUE,0,GETPIVOTDATA("VALUE",'CSS WK pvt'!$I$2,"DT_FILE",CZ$8,"CD_CO",CZ$6,"TRIM_CAT",TRIM(B33),"TRIM_LINE",A30))</f>
        <v>4808</v>
      </c>
    </row>
    <row r="34" spans="1:104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197">
        <v>246</v>
      </c>
      <c r="V34" s="197">
        <v>273</v>
      </c>
      <c r="W34" s="197">
        <v>294</v>
      </c>
      <c r="X34" s="81">
        <v>289</v>
      </c>
      <c r="Y34" s="197">
        <v>316</v>
      </c>
      <c r="Z34" s="197">
        <v>310</v>
      </c>
      <c r="AA34" s="197">
        <v>312</v>
      </c>
      <c r="AB34" s="197">
        <v>278</v>
      </c>
      <c r="AC34" s="197">
        <v>230</v>
      </c>
      <c r="AD34" s="197">
        <v>259</v>
      </c>
      <c r="AE34" s="197">
        <v>279</v>
      </c>
      <c r="AF34" s="197">
        <v>229</v>
      </c>
      <c r="AG34" s="197">
        <v>263</v>
      </c>
      <c r="AH34" s="197">
        <v>322</v>
      </c>
      <c r="AI34" s="197">
        <v>516</v>
      </c>
      <c r="AJ34" s="81">
        <v>402</v>
      </c>
      <c r="AK34" s="290">
        <v>436</v>
      </c>
      <c r="AL34" s="290">
        <v>381</v>
      </c>
      <c r="AM34" s="290">
        <v>470</v>
      </c>
      <c r="AN34" s="290">
        <v>367</v>
      </c>
      <c r="AO34" s="290">
        <v>349</v>
      </c>
      <c r="AP34" s="290">
        <v>299</v>
      </c>
      <c r="AQ34" s="63">
        <v>308</v>
      </c>
      <c r="AR34" s="290">
        <v>295</v>
      </c>
      <c r="AS34" s="290">
        <v>279</v>
      </c>
      <c r="AT34" s="290">
        <v>326</v>
      </c>
      <c r="AU34" s="290">
        <v>394</v>
      </c>
      <c r="AV34" s="307">
        <v>369</v>
      </c>
      <c r="AW34" s="290">
        <v>321</v>
      </c>
      <c r="AX34" s="290">
        <v>273</v>
      </c>
      <c r="AY34" s="290">
        <v>310</v>
      </c>
      <c r="AZ34" s="290">
        <v>332</v>
      </c>
      <c r="BA34" s="290">
        <v>323</v>
      </c>
      <c r="BB34" s="290">
        <v>328</v>
      </c>
      <c r="BC34" s="63">
        <v>270</v>
      </c>
      <c r="BD34" s="290">
        <v>266</v>
      </c>
      <c r="BE34" s="290"/>
      <c r="BF34" s="290"/>
      <c r="BG34" s="290"/>
      <c r="BH34" s="307"/>
      <c r="BI34" s="82">
        <f t="shared" si="84"/>
        <v>46</v>
      </c>
      <c r="BJ34" s="83">
        <f t="shared" si="84"/>
        <v>242</v>
      </c>
      <c r="BK34" s="83">
        <f t="shared" si="84"/>
        <v>275</v>
      </c>
      <c r="BL34" s="83">
        <f t="shared" si="84"/>
        <v>127</v>
      </c>
      <c r="BM34" s="83">
        <f t="shared" si="84"/>
        <v>55</v>
      </c>
      <c r="BN34" s="83">
        <f t="shared" si="84"/>
        <v>-48</v>
      </c>
      <c r="BO34" s="83">
        <f t="shared" si="84"/>
        <v>-1</v>
      </c>
      <c r="BP34" s="83">
        <f t="shared" si="84"/>
        <v>-3</v>
      </c>
      <c r="BQ34" s="83">
        <f t="shared" si="84"/>
        <v>-18</v>
      </c>
      <c r="BR34" s="403">
        <f t="shared" si="84"/>
        <v>-69</v>
      </c>
      <c r="BS34" s="426">
        <f t="shared" si="85"/>
        <v>-50</v>
      </c>
      <c r="BT34" s="83">
        <f t="shared" si="85"/>
        <v>74</v>
      </c>
      <c r="BU34" s="83">
        <f t="shared" si="85"/>
        <v>7</v>
      </c>
      <c r="BV34" s="83">
        <f t="shared" si="85"/>
        <v>-303</v>
      </c>
      <c r="BW34" s="83">
        <f t="shared" si="85"/>
        <v>-322</v>
      </c>
      <c r="BX34" s="240">
        <f t="shared" si="85"/>
        <v>-126</v>
      </c>
      <c r="BY34" s="240">
        <f t="shared" si="85"/>
        <v>8</v>
      </c>
      <c r="BZ34" s="240">
        <f t="shared" si="85"/>
        <v>-40</v>
      </c>
      <c r="CA34" s="240">
        <f t="shared" si="85"/>
        <v>17</v>
      </c>
      <c r="CB34" s="266">
        <f t="shared" si="85"/>
        <v>49</v>
      </c>
      <c r="CC34" s="266">
        <f t="shared" si="86"/>
        <v>222</v>
      </c>
      <c r="CD34" s="383">
        <f t="shared" si="86"/>
        <v>113</v>
      </c>
      <c r="CE34" s="352">
        <f t="shared" si="86"/>
        <v>120</v>
      </c>
      <c r="CF34" s="266">
        <f t="shared" si="86"/>
        <v>71</v>
      </c>
      <c r="CG34" s="266">
        <f t="shared" si="86"/>
        <v>158</v>
      </c>
      <c r="CH34" s="266">
        <f t="shared" si="86"/>
        <v>89</v>
      </c>
      <c r="CI34" s="266">
        <f t="shared" si="86"/>
        <v>119</v>
      </c>
      <c r="CJ34" s="266">
        <f t="shared" si="86"/>
        <v>40</v>
      </c>
      <c r="CK34" s="266">
        <f t="shared" si="86"/>
        <v>29</v>
      </c>
      <c r="CL34" s="266">
        <f t="shared" si="86"/>
        <v>66</v>
      </c>
      <c r="CM34" s="266">
        <f t="shared" si="87"/>
        <v>16</v>
      </c>
      <c r="CN34" s="266">
        <f t="shared" si="87"/>
        <v>4</v>
      </c>
      <c r="CO34" s="266">
        <f t="shared" si="87"/>
        <v>-122</v>
      </c>
      <c r="CP34" s="383">
        <f t="shared" si="87"/>
        <v>-33</v>
      </c>
      <c r="CQ34" s="383">
        <f t="shared" si="87"/>
        <v>-115</v>
      </c>
      <c r="CR34" s="383">
        <f t="shared" si="87"/>
        <v>-108</v>
      </c>
      <c r="CS34" s="383">
        <f t="shared" si="87"/>
        <v>-160</v>
      </c>
      <c r="CT34" s="383">
        <f t="shared" si="87"/>
        <v>-35</v>
      </c>
      <c r="CU34" s="383">
        <f t="shared" si="87"/>
        <v>-26</v>
      </c>
      <c r="CV34" s="383">
        <f t="shared" si="87"/>
        <v>29</v>
      </c>
      <c r="CW34" s="383">
        <f t="shared" si="87"/>
        <v>-38</v>
      </c>
      <c r="CX34" s="383">
        <f t="shared" si="87"/>
        <v>-29</v>
      </c>
      <c r="CY34" s="345"/>
      <c r="CZ34" s="63">
        <f>IF(ISERROR(GETPIVOTDATA("VALUE",'CSS WK pvt'!$I$2,"DT_FILE",CZ$8,"CD_CO",CZ$6,"TRIM_CAT",TRIM(B34),"TRIM_LINE",A30))=TRUE,0,GETPIVOTDATA("VALUE",'CSS WK pvt'!$I$2,"DT_FILE",CZ$8,"CD_CO",CZ$6,"TRIM_CAT",TRIM(B34),"TRIM_LINE",A30))</f>
        <v>266</v>
      </c>
    </row>
    <row r="35" spans="1:104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197">
        <v>76</v>
      </c>
      <c r="V35" s="197">
        <v>80</v>
      </c>
      <c r="W35" s="197">
        <v>83</v>
      </c>
      <c r="X35" s="81">
        <v>107</v>
      </c>
      <c r="Y35" s="197">
        <v>92</v>
      </c>
      <c r="Z35" s="197">
        <v>110</v>
      </c>
      <c r="AA35" s="197">
        <v>91</v>
      </c>
      <c r="AB35" s="197">
        <v>79</v>
      </c>
      <c r="AC35" s="197">
        <v>71</v>
      </c>
      <c r="AD35" s="197">
        <v>76</v>
      </c>
      <c r="AE35" s="197">
        <v>66</v>
      </c>
      <c r="AF35" s="197">
        <v>66</v>
      </c>
      <c r="AG35" s="197">
        <v>65</v>
      </c>
      <c r="AH35" s="197">
        <v>96</v>
      </c>
      <c r="AI35" s="197">
        <v>184</v>
      </c>
      <c r="AJ35" s="81">
        <v>152</v>
      </c>
      <c r="AK35" s="290">
        <v>147</v>
      </c>
      <c r="AL35" s="290">
        <v>136</v>
      </c>
      <c r="AM35" s="290">
        <v>139</v>
      </c>
      <c r="AN35" s="290">
        <v>122</v>
      </c>
      <c r="AO35" s="290">
        <v>94</v>
      </c>
      <c r="AP35" s="290">
        <v>89</v>
      </c>
      <c r="AQ35" s="63">
        <v>77</v>
      </c>
      <c r="AR35" s="290">
        <v>100</v>
      </c>
      <c r="AS35" s="290">
        <v>99</v>
      </c>
      <c r="AT35" s="290">
        <v>119</v>
      </c>
      <c r="AU35" s="290">
        <v>122</v>
      </c>
      <c r="AV35" s="307">
        <v>93</v>
      </c>
      <c r="AW35" s="290">
        <v>92</v>
      </c>
      <c r="AX35" s="290">
        <v>93</v>
      </c>
      <c r="AY35" s="290">
        <v>86</v>
      </c>
      <c r="AZ35" s="290">
        <v>88</v>
      </c>
      <c r="BA35" s="290">
        <v>101</v>
      </c>
      <c r="BB35" s="290">
        <v>92</v>
      </c>
      <c r="BC35" s="63">
        <v>80</v>
      </c>
      <c r="BD35" s="290">
        <v>77</v>
      </c>
      <c r="BE35" s="290"/>
      <c r="BF35" s="290"/>
      <c r="BG35" s="290"/>
      <c r="BH35" s="307"/>
      <c r="BI35" s="82">
        <f t="shared" si="84"/>
        <v>15</v>
      </c>
      <c r="BJ35" s="83">
        <f t="shared" si="84"/>
        <v>54</v>
      </c>
      <c r="BK35" s="83">
        <f t="shared" si="84"/>
        <v>66</v>
      </c>
      <c r="BL35" s="83">
        <f t="shared" si="84"/>
        <v>51</v>
      </c>
      <c r="BM35" s="83">
        <f t="shared" si="84"/>
        <v>11</v>
      </c>
      <c r="BN35" s="83">
        <f t="shared" si="84"/>
        <v>-1</v>
      </c>
      <c r="BO35" s="83">
        <f t="shared" si="84"/>
        <v>1</v>
      </c>
      <c r="BP35" s="83">
        <f t="shared" si="84"/>
        <v>19</v>
      </c>
      <c r="BQ35" s="83">
        <f t="shared" si="84"/>
        <v>-12</v>
      </c>
      <c r="BR35" s="403">
        <f t="shared" si="84"/>
        <v>6</v>
      </c>
      <c r="BS35" s="426">
        <f t="shared" si="85"/>
        <v>-1</v>
      </c>
      <c r="BT35" s="83">
        <f t="shared" si="85"/>
        <v>40</v>
      </c>
      <c r="BU35" s="83">
        <f t="shared" si="85"/>
        <v>7</v>
      </c>
      <c r="BV35" s="83">
        <f t="shared" si="85"/>
        <v>-65</v>
      </c>
      <c r="BW35" s="83">
        <f t="shared" si="85"/>
        <v>-62</v>
      </c>
      <c r="BX35" s="240">
        <f t="shared" si="85"/>
        <v>-47</v>
      </c>
      <c r="BY35" s="240">
        <f t="shared" si="85"/>
        <v>-13</v>
      </c>
      <c r="BZ35" s="240">
        <f t="shared" si="85"/>
        <v>-12</v>
      </c>
      <c r="CA35" s="240">
        <f t="shared" si="85"/>
        <v>-11</v>
      </c>
      <c r="CB35" s="266">
        <f t="shared" si="85"/>
        <v>16</v>
      </c>
      <c r="CC35" s="266">
        <f t="shared" si="86"/>
        <v>101</v>
      </c>
      <c r="CD35" s="383">
        <f t="shared" si="86"/>
        <v>45</v>
      </c>
      <c r="CE35" s="352">
        <f t="shared" si="86"/>
        <v>55</v>
      </c>
      <c r="CF35" s="266">
        <f t="shared" si="86"/>
        <v>26</v>
      </c>
      <c r="CG35" s="266">
        <f t="shared" si="86"/>
        <v>48</v>
      </c>
      <c r="CH35" s="266">
        <f t="shared" si="86"/>
        <v>43</v>
      </c>
      <c r="CI35" s="266">
        <f t="shared" si="86"/>
        <v>23</v>
      </c>
      <c r="CJ35" s="266">
        <f t="shared" si="86"/>
        <v>13</v>
      </c>
      <c r="CK35" s="266">
        <f t="shared" si="86"/>
        <v>11</v>
      </c>
      <c r="CL35" s="266">
        <f t="shared" si="86"/>
        <v>34</v>
      </c>
      <c r="CM35" s="266">
        <f t="shared" si="87"/>
        <v>34</v>
      </c>
      <c r="CN35" s="266">
        <f t="shared" si="87"/>
        <v>23</v>
      </c>
      <c r="CO35" s="266">
        <f t="shared" si="87"/>
        <v>-62</v>
      </c>
      <c r="CP35" s="383">
        <f t="shared" si="87"/>
        <v>-59</v>
      </c>
      <c r="CQ35" s="383">
        <f t="shared" si="87"/>
        <v>-55</v>
      </c>
      <c r="CR35" s="383">
        <f t="shared" si="87"/>
        <v>-43</v>
      </c>
      <c r="CS35" s="383">
        <f t="shared" si="87"/>
        <v>-53</v>
      </c>
      <c r="CT35" s="383">
        <f t="shared" si="87"/>
        <v>-34</v>
      </c>
      <c r="CU35" s="383">
        <f t="shared" si="87"/>
        <v>7</v>
      </c>
      <c r="CV35" s="383">
        <f t="shared" si="87"/>
        <v>3</v>
      </c>
      <c r="CW35" s="383">
        <f t="shared" si="87"/>
        <v>3</v>
      </c>
      <c r="CX35" s="383">
        <f t="shared" si="87"/>
        <v>-23</v>
      </c>
      <c r="CY35" s="345"/>
      <c r="CZ35" s="63">
        <f>IF(ISERROR(GETPIVOTDATA("VALUE",'CSS WK pvt'!$I$2,"DT_FILE",CZ$8,"CD_CO",CZ$6,"TRIM_CAT",TRIM(B35),"TRIM_LINE",A30))=TRUE,0,GETPIVOTDATA("VALUE",'CSS WK pvt'!$I$2,"DT_FILE",CZ$8,"CD_CO",CZ$6,"TRIM_CAT",TRIM(B35),"TRIM_LINE",A30))</f>
        <v>77</v>
      </c>
    </row>
    <row r="36" spans="1:104" s="72" customFormat="1" x14ac:dyDescent="0.3">
      <c r="A36" s="147"/>
      <c r="B36" s="59" t="s">
        <v>42</v>
      </c>
      <c r="C36" s="136">
        <f t="shared" ref="C36:Q36" si="88">SUM(C31:C35)</f>
        <v>37303</v>
      </c>
      <c r="D36" s="137">
        <f t="shared" si="88"/>
        <v>40155</v>
      </c>
      <c r="E36" s="137">
        <f t="shared" si="88"/>
        <v>41999</v>
      </c>
      <c r="F36" s="137">
        <f t="shared" si="88"/>
        <v>39544</v>
      </c>
      <c r="G36" s="137">
        <f t="shared" si="88"/>
        <v>34687</v>
      </c>
      <c r="H36" s="137">
        <f t="shared" si="88"/>
        <v>38838</v>
      </c>
      <c r="I36" s="137">
        <f t="shared" si="88"/>
        <v>41685</v>
      </c>
      <c r="J36" s="137">
        <f t="shared" si="88"/>
        <v>49085</v>
      </c>
      <c r="K36" s="137">
        <f t="shared" si="88"/>
        <v>49751</v>
      </c>
      <c r="L36" s="138">
        <f t="shared" si="88"/>
        <v>43461</v>
      </c>
      <c r="M36" s="137">
        <f t="shared" si="88"/>
        <v>44348</v>
      </c>
      <c r="N36" s="137">
        <f t="shared" si="88"/>
        <v>40087</v>
      </c>
      <c r="O36" s="137">
        <f t="shared" si="88"/>
        <v>51559</v>
      </c>
      <c r="P36" s="137">
        <f t="shared" si="88"/>
        <v>60387</v>
      </c>
      <c r="Q36" s="137">
        <f t="shared" si="88"/>
        <v>47690</v>
      </c>
      <c r="R36" s="137">
        <v>40865</v>
      </c>
      <c r="S36" s="137">
        <v>35979</v>
      </c>
      <c r="T36" s="137">
        <v>36409</v>
      </c>
      <c r="U36" s="198">
        <v>41224</v>
      </c>
      <c r="V36" s="198">
        <v>50862</v>
      </c>
      <c r="W36" s="198">
        <f>SUM(W31+W32+W33+W34+W35)</f>
        <v>46082</v>
      </c>
      <c r="X36" s="138">
        <f>SUM(X31+X32+X33+X34+X35)</f>
        <v>38644</v>
      </c>
      <c r="Y36" s="198">
        <v>32081</v>
      </c>
      <c r="Z36" s="198">
        <v>32576</v>
      </c>
      <c r="AA36" s="198">
        <v>37473</v>
      </c>
      <c r="AB36" s="198">
        <v>36190</v>
      </c>
      <c r="AC36" s="198">
        <v>32423</v>
      </c>
      <c r="AD36" s="198">
        <v>31835</v>
      </c>
      <c r="AE36" s="198">
        <v>28413</v>
      </c>
      <c r="AF36" s="198">
        <v>29096</v>
      </c>
      <c r="AG36" s="198">
        <v>34760</v>
      </c>
      <c r="AH36" s="198">
        <v>40468</v>
      </c>
      <c r="AI36" s="198">
        <v>46415</v>
      </c>
      <c r="AJ36" s="138">
        <v>39499</v>
      </c>
      <c r="AK36" s="291">
        <v>33643</v>
      </c>
      <c r="AL36" s="291">
        <v>35385</v>
      </c>
      <c r="AM36" s="291">
        <v>37616</v>
      </c>
      <c r="AN36" s="291">
        <v>40169</v>
      </c>
      <c r="AO36" s="291">
        <v>38282</v>
      </c>
      <c r="AP36" s="291">
        <v>38735</v>
      </c>
      <c r="AQ36" s="84">
        <v>34070</v>
      </c>
      <c r="AR36" s="291">
        <v>34822</v>
      </c>
      <c r="AS36" s="291">
        <v>36812</v>
      </c>
      <c r="AT36" s="291">
        <v>44877</v>
      </c>
      <c r="AU36" s="291">
        <v>42298</v>
      </c>
      <c r="AV36" s="308">
        <v>36424</v>
      </c>
      <c r="AW36" s="291">
        <v>35560</v>
      </c>
      <c r="AX36" s="291">
        <v>44571</v>
      </c>
      <c r="AY36" s="291">
        <v>44805</v>
      </c>
      <c r="AZ36" s="291">
        <v>45766</v>
      </c>
      <c r="BA36" s="291">
        <v>46371</v>
      </c>
      <c r="BB36" s="291">
        <v>43984</v>
      </c>
      <c r="BC36" s="84">
        <v>36358</v>
      </c>
      <c r="BD36" s="291">
        <v>34597</v>
      </c>
      <c r="BE36" s="291"/>
      <c r="BF36" s="291"/>
      <c r="BG36" s="291"/>
      <c r="BH36" s="308"/>
      <c r="BI36" s="84">
        <f t="shared" ref="BI36:BM36" si="89">SUM(BI31:BI35)</f>
        <v>14256</v>
      </c>
      <c r="BJ36" s="139">
        <f t="shared" si="89"/>
        <v>20232</v>
      </c>
      <c r="BK36" s="139">
        <f t="shared" si="89"/>
        <v>5691</v>
      </c>
      <c r="BL36" s="139">
        <f t="shared" si="89"/>
        <v>1321</v>
      </c>
      <c r="BM36" s="139">
        <f t="shared" si="89"/>
        <v>1292</v>
      </c>
      <c r="BN36" s="139">
        <f t="shared" ref="BN36:BV36" si="90">SUM(BN31:BN35)</f>
        <v>-2429</v>
      </c>
      <c r="BO36" s="139">
        <f t="shared" si="90"/>
        <v>-461</v>
      </c>
      <c r="BP36" s="139">
        <f t="shared" si="90"/>
        <v>1777</v>
      </c>
      <c r="BQ36" s="139">
        <f t="shared" si="90"/>
        <v>-3669</v>
      </c>
      <c r="BR36" s="404">
        <f t="shared" si="90"/>
        <v>-4817</v>
      </c>
      <c r="BS36" s="427">
        <f t="shared" si="90"/>
        <v>-12267</v>
      </c>
      <c r="BT36" s="139">
        <f t="shared" si="90"/>
        <v>-7511</v>
      </c>
      <c r="BU36" s="139">
        <f t="shared" si="90"/>
        <v>-14086</v>
      </c>
      <c r="BV36" s="139">
        <f t="shared" si="90"/>
        <v>-24197</v>
      </c>
      <c r="BW36" s="139">
        <f t="shared" ref="BW36:BX36" si="91">SUM(BW31:BW35)</f>
        <v>-15267</v>
      </c>
      <c r="BX36" s="241">
        <f t="shared" si="91"/>
        <v>-9030</v>
      </c>
      <c r="BY36" s="241">
        <f t="shared" ref="BY36:BZ36" si="92">SUM(BY31:BY35)</f>
        <v>-7566</v>
      </c>
      <c r="BZ36" s="241">
        <f t="shared" si="92"/>
        <v>-7313</v>
      </c>
      <c r="CA36" s="241">
        <f t="shared" ref="CA36:CB36" si="93">SUM(CA31:CA35)</f>
        <v>-6464</v>
      </c>
      <c r="CB36" s="267">
        <f t="shared" si="93"/>
        <v>-10394</v>
      </c>
      <c r="CC36" s="267">
        <f t="shared" ref="CC36:CE36" si="94">SUM(CC31:CC35)</f>
        <v>333</v>
      </c>
      <c r="CD36" s="384">
        <f t="shared" si="94"/>
        <v>855</v>
      </c>
      <c r="CE36" s="353">
        <f t="shared" si="94"/>
        <v>1562</v>
      </c>
      <c r="CF36" s="267">
        <f t="shared" ref="CF36:CG36" si="95">SUM(CF31:CF35)</f>
        <v>2809</v>
      </c>
      <c r="CG36" s="267">
        <f t="shared" si="95"/>
        <v>143</v>
      </c>
      <c r="CH36" s="267">
        <f t="shared" ref="CH36" si="96">SUM(CH31:CH35)</f>
        <v>3979</v>
      </c>
      <c r="CI36" s="267">
        <f t="shared" ref="CI36" si="97">SUM(CI31:CI35)</f>
        <v>5859</v>
      </c>
      <c r="CJ36" s="267">
        <f t="shared" ref="CJ36" si="98">SUM(CJ31:CJ35)</f>
        <v>6900</v>
      </c>
      <c r="CK36" s="267">
        <f t="shared" ref="CK36" si="99">SUM(CK31:CK35)</f>
        <v>5657</v>
      </c>
      <c r="CL36" s="267">
        <f t="shared" ref="CL36" si="100">SUM(CL31:CL35)</f>
        <v>5726</v>
      </c>
      <c r="CM36" s="267">
        <f t="shared" ref="CM36" si="101">SUM(CM31:CM35)</f>
        <v>2052</v>
      </c>
      <c r="CN36" s="267">
        <f t="shared" ref="CN36" si="102">SUM(CN31:CN35)</f>
        <v>4409</v>
      </c>
      <c r="CO36" s="267">
        <f t="shared" ref="CO36" si="103">SUM(CO31:CO35)</f>
        <v>-4117</v>
      </c>
      <c r="CP36" s="384">
        <f t="shared" ref="CP36" si="104">SUM(CP31:CP35)</f>
        <v>-3075</v>
      </c>
      <c r="CQ36" s="384">
        <f t="shared" ref="CQ36" si="105">SUM(CQ31:CQ35)</f>
        <v>1917</v>
      </c>
      <c r="CR36" s="384">
        <f t="shared" ref="CR36" si="106">SUM(CR31:CR35)</f>
        <v>9186</v>
      </c>
      <c r="CS36" s="384">
        <f t="shared" ref="CS36" si="107">SUM(CS31:CS35)</f>
        <v>7189</v>
      </c>
      <c r="CT36" s="384">
        <f t="shared" ref="CT36" si="108">SUM(CT31:CT35)</f>
        <v>5597</v>
      </c>
      <c r="CU36" s="384">
        <f t="shared" ref="CU36" si="109">SUM(CU31:CU35)</f>
        <v>8089</v>
      </c>
      <c r="CV36" s="384">
        <f t="shared" ref="CV36" si="110">SUM(CV31:CV35)</f>
        <v>5249</v>
      </c>
      <c r="CW36" s="384">
        <f t="shared" ref="CW36:CX36" si="111">SUM(CW31:CW35)</f>
        <v>2288</v>
      </c>
      <c r="CX36" s="384">
        <f t="shared" si="111"/>
        <v>-225</v>
      </c>
      <c r="CY36" s="346"/>
      <c r="CZ36" s="84">
        <f>SUM(CZ31:CZ35)</f>
        <v>34597</v>
      </c>
    </row>
    <row r="37" spans="1:104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85"/>
      <c r="CX37" s="385"/>
      <c r="CY37" s="345"/>
      <c r="CZ37" s="89"/>
    </row>
    <row r="38" spans="1:104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197">
        <v>97999</v>
      </c>
      <c r="V38" s="197">
        <v>104640</v>
      </c>
      <c r="W38" s="197">
        <v>112141</v>
      </c>
      <c r="X38" s="81">
        <v>115885</v>
      </c>
      <c r="Y38" s="197">
        <v>111471</v>
      </c>
      <c r="Z38" s="197">
        <v>106116</v>
      </c>
      <c r="AA38" s="197">
        <v>99687</v>
      </c>
      <c r="AB38" s="197">
        <v>102460</v>
      </c>
      <c r="AC38" s="197">
        <v>97503</v>
      </c>
      <c r="AD38" s="197">
        <v>92072</v>
      </c>
      <c r="AE38" s="197">
        <v>85728</v>
      </c>
      <c r="AF38" s="197">
        <v>80446</v>
      </c>
      <c r="AG38" s="197">
        <v>77456</v>
      </c>
      <c r="AH38" s="197">
        <v>80504</v>
      </c>
      <c r="AI38" s="197">
        <v>85294</v>
      </c>
      <c r="AJ38" s="81">
        <v>87307</v>
      </c>
      <c r="AK38" s="290">
        <v>88793</v>
      </c>
      <c r="AL38" s="290">
        <v>85231</v>
      </c>
      <c r="AM38" s="290">
        <v>81832</v>
      </c>
      <c r="AN38" s="290">
        <v>77734</v>
      </c>
      <c r="AO38" s="290">
        <v>77882</v>
      </c>
      <c r="AP38" s="290">
        <v>76585</v>
      </c>
      <c r="AQ38" s="63">
        <v>77881</v>
      </c>
      <c r="AR38" s="290">
        <v>73149</v>
      </c>
      <c r="AS38" s="290">
        <v>71455</v>
      </c>
      <c r="AT38" s="290">
        <v>72856</v>
      </c>
      <c r="AU38" s="290">
        <v>76821</v>
      </c>
      <c r="AV38" s="307">
        <v>81583</v>
      </c>
      <c r="AW38" s="290">
        <v>75985</v>
      </c>
      <c r="AX38" s="290">
        <v>74218</v>
      </c>
      <c r="AY38" s="290">
        <v>76055</v>
      </c>
      <c r="AZ38" s="290">
        <v>81038</v>
      </c>
      <c r="BA38" s="290">
        <v>79474</v>
      </c>
      <c r="BB38" s="290">
        <v>80212</v>
      </c>
      <c r="BC38" s="63">
        <v>81129</v>
      </c>
      <c r="BD38" s="290">
        <v>77466</v>
      </c>
      <c r="BE38" s="290"/>
      <c r="BF38" s="290"/>
      <c r="BG38" s="290"/>
      <c r="BH38" s="307"/>
      <c r="BI38" s="82">
        <f t="shared" ref="BI38:BR42" si="112">O38-C38</f>
        <v>20586</v>
      </c>
      <c r="BJ38" s="83">
        <f t="shared" si="112"/>
        <v>30331</v>
      </c>
      <c r="BK38" s="83">
        <f t="shared" si="112"/>
        <v>40680</v>
      </c>
      <c r="BL38" s="83">
        <f t="shared" si="112"/>
        <v>40922</v>
      </c>
      <c r="BM38" s="83">
        <f t="shared" si="112"/>
        <v>37934</v>
      </c>
      <c r="BN38" s="83">
        <f t="shared" si="112"/>
        <v>38039</v>
      </c>
      <c r="BO38" s="83">
        <f t="shared" si="112"/>
        <v>38649</v>
      </c>
      <c r="BP38" s="83">
        <f t="shared" si="112"/>
        <v>43224</v>
      </c>
      <c r="BQ38" s="83">
        <f t="shared" si="112"/>
        <v>42944</v>
      </c>
      <c r="BR38" s="403">
        <f t="shared" si="112"/>
        <v>42800</v>
      </c>
      <c r="BS38" s="426">
        <f t="shared" ref="BS38:CB42" si="113">Y38-M38</f>
        <v>36136</v>
      </c>
      <c r="BT38" s="83">
        <f t="shared" si="113"/>
        <v>32723</v>
      </c>
      <c r="BU38" s="83">
        <f t="shared" si="113"/>
        <v>22698</v>
      </c>
      <c r="BV38" s="83">
        <f t="shared" si="113"/>
        <v>15910</v>
      </c>
      <c r="BW38" s="83">
        <f t="shared" si="113"/>
        <v>-405</v>
      </c>
      <c r="BX38" s="240">
        <f t="shared" si="113"/>
        <v>-8547</v>
      </c>
      <c r="BY38" s="240">
        <f t="shared" si="113"/>
        <v>-12530</v>
      </c>
      <c r="BZ38" s="240">
        <f t="shared" si="113"/>
        <v>-16817</v>
      </c>
      <c r="CA38" s="240">
        <f t="shared" si="113"/>
        <v>-20543</v>
      </c>
      <c r="CB38" s="266">
        <f t="shared" si="113"/>
        <v>-24136</v>
      </c>
      <c r="CC38" s="266">
        <f t="shared" ref="CC38:CL42" si="114">AI38-W38</f>
        <v>-26847</v>
      </c>
      <c r="CD38" s="383">
        <f t="shared" si="114"/>
        <v>-28578</v>
      </c>
      <c r="CE38" s="352">
        <f t="shared" si="114"/>
        <v>-22678</v>
      </c>
      <c r="CF38" s="266">
        <f t="shared" si="114"/>
        <v>-20885</v>
      </c>
      <c r="CG38" s="266">
        <f t="shared" si="114"/>
        <v>-17855</v>
      </c>
      <c r="CH38" s="266">
        <f t="shared" si="114"/>
        <v>-24726</v>
      </c>
      <c r="CI38" s="266">
        <f t="shared" si="114"/>
        <v>-19621</v>
      </c>
      <c r="CJ38" s="266">
        <f t="shared" si="114"/>
        <v>-15487</v>
      </c>
      <c r="CK38" s="266">
        <f t="shared" si="114"/>
        <v>-7847</v>
      </c>
      <c r="CL38" s="266">
        <f t="shared" si="114"/>
        <v>-7297</v>
      </c>
      <c r="CM38" s="266">
        <f t="shared" ref="CM38:CX42" si="115">AS38-AG38</f>
        <v>-6001</v>
      </c>
      <c r="CN38" s="266">
        <f t="shared" si="115"/>
        <v>-7648</v>
      </c>
      <c r="CO38" s="266">
        <f t="shared" si="115"/>
        <v>-8473</v>
      </c>
      <c r="CP38" s="383">
        <f t="shared" si="115"/>
        <v>-5724</v>
      </c>
      <c r="CQ38" s="383">
        <f t="shared" si="115"/>
        <v>-12808</v>
      </c>
      <c r="CR38" s="383">
        <f t="shared" si="115"/>
        <v>-11013</v>
      </c>
      <c r="CS38" s="383">
        <f t="shared" si="115"/>
        <v>-5777</v>
      </c>
      <c r="CT38" s="383">
        <f t="shared" si="115"/>
        <v>3304</v>
      </c>
      <c r="CU38" s="383">
        <f t="shared" si="115"/>
        <v>1592</v>
      </c>
      <c r="CV38" s="383">
        <f t="shared" si="115"/>
        <v>3627</v>
      </c>
      <c r="CW38" s="383">
        <f t="shared" si="115"/>
        <v>3248</v>
      </c>
      <c r="CX38" s="383">
        <f t="shared" si="115"/>
        <v>4317</v>
      </c>
      <c r="CY38" s="345"/>
      <c r="CZ38" s="63">
        <f>IF(ISERROR(GETPIVOTDATA("VALUE",'CSS WK pvt'!$I$2,"DT_FILE",CZ$8,"CD_CO",CZ$6,"TRIM_CAT",TRIM(B38),"TRIM_LINE",A37))=TRUE,0,GETPIVOTDATA("VALUE",'CSS WK pvt'!$I$2,"DT_FILE",CZ$8,"CD_CO",CZ$6,"TRIM_CAT",TRIM(B38),"TRIM_LINE",A37))</f>
        <v>77466</v>
      </c>
    </row>
    <row r="39" spans="1:104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197">
        <v>36788</v>
      </c>
      <c r="V39" s="197">
        <v>36605</v>
      </c>
      <c r="W39" s="197">
        <v>40944</v>
      </c>
      <c r="X39" s="81">
        <v>43778</v>
      </c>
      <c r="Y39" s="197">
        <v>42367</v>
      </c>
      <c r="Z39" s="197">
        <v>43694</v>
      </c>
      <c r="AA39" s="197">
        <v>43820</v>
      </c>
      <c r="AB39" s="197">
        <v>42768</v>
      </c>
      <c r="AC39" s="197">
        <v>43406</v>
      </c>
      <c r="AD39" s="197">
        <v>43487</v>
      </c>
      <c r="AE39" s="197">
        <v>42931</v>
      </c>
      <c r="AF39" s="197">
        <v>42045</v>
      </c>
      <c r="AG39" s="197">
        <v>40017</v>
      </c>
      <c r="AH39" s="197">
        <v>37953</v>
      </c>
      <c r="AI39" s="197">
        <v>32137</v>
      </c>
      <c r="AJ39" s="81">
        <v>37607</v>
      </c>
      <c r="AK39" s="290">
        <v>35086</v>
      </c>
      <c r="AL39" s="290">
        <v>33721</v>
      </c>
      <c r="AM39" s="290">
        <v>34206</v>
      </c>
      <c r="AN39" s="290">
        <v>37080</v>
      </c>
      <c r="AO39" s="290">
        <v>38182</v>
      </c>
      <c r="AP39" s="290">
        <v>38666</v>
      </c>
      <c r="AQ39" s="63">
        <v>37685</v>
      </c>
      <c r="AR39" s="290">
        <v>36288</v>
      </c>
      <c r="AS39" s="290">
        <v>37971</v>
      </c>
      <c r="AT39" s="290">
        <v>37439</v>
      </c>
      <c r="AU39" s="290">
        <v>39247</v>
      </c>
      <c r="AV39" s="307">
        <v>37846</v>
      </c>
      <c r="AW39" s="290">
        <v>41818</v>
      </c>
      <c r="AX39" s="290">
        <v>42021</v>
      </c>
      <c r="AY39" s="290">
        <v>44793</v>
      </c>
      <c r="AZ39" s="290">
        <v>45437</v>
      </c>
      <c r="BA39" s="290">
        <v>47342</v>
      </c>
      <c r="BB39" s="290">
        <v>47362</v>
      </c>
      <c r="BC39" s="63">
        <v>48095</v>
      </c>
      <c r="BD39" s="290">
        <v>45139</v>
      </c>
      <c r="BE39" s="290"/>
      <c r="BF39" s="290"/>
      <c r="BG39" s="290"/>
      <c r="BH39" s="307"/>
      <c r="BI39" s="82">
        <f t="shared" si="112"/>
        <v>6491</v>
      </c>
      <c r="BJ39" s="83">
        <f t="shared" si="112"/>
        <v>10195</v>
      </c>
      <c r="BK39" s="83">
        <f t="shared" si="112"/>
        <v>9951</v>
      </c>
      <c r="BL39" s="83">
        <f t="shared" si="112"/>
        <v>8890</v>
      </c>
      <c r="BM39" s="83">
        <f t="shared" si="112"/>
        <v>10614</v>
      </c>
      <c r="BN39" s="83">
        <f t="shared" si="112"/>
        <v>9592</v>
      </c>
      <c r="BO39" s="83">
        <f t="shared" si="112"/>
        <v>8352</v>
      </c>
      <c r="BP39" s="83">
        <f t="shared" si="112"/>
        <v>7394</v>
      </c>
      <c r="BQ39" s="83">
        <f t="shared" si="112"/>
        <v>9330</v>
      </c>
      <c r="BR39" s="403">
        <f t="shared" si="112"/>
        <v>10559</v>
      </c>
      <c r="BS39" s="426">
        <f t="shared" si="113"/>
        <v>7714</v>
      </c>
      <c r="BT39" s="83">
        <f t="shared" si="113"/>
        <v>9469</v>
      </c>
      <c r="BU39" s="83">
        <f t="shared" si="113"/>
        <v>9147</v>
      </c>
      <c r="BV39" s="83">
        <f t="shared" si="113"/>
        <v>4389</v>
      </c>
      <c r="BW39" s="83">
        <f t="shared" si="113"/>
        <v>5893</v>
      </c>
      <c r="BX39" s="240">
        <f t="shared" si="113"/>
        <v>6563</v>
      </c>
      <c r="BY39" s="240">
        <f t="shared" si="113"/>
        <v>4077</v>
      </c>
      <c r="BZ39" s="240">
        <f t="shared" si="113"/>
        <v>4219</v>
      </c>
      <c r="CA39" s="240">
        <f t="shared" si="113"/>
        <v>3229</v>
      </c>
      <c r="CB39" s="266">
        <f t="shared" si="113"/>
        <v>1348</v>
      </c>
      <c r="CC39" s="266">
        <f t="shared" si="114"/>
        <v>-8807</v>
      </c>
      <c r="CD39" s="383">
        <f t="shared" si="114"/>
        <v>-6171</v>
      </c>
      <c r="CE39" s="352">
        <f t="shared" si="114"/>
        <v>-7281</v>
      </c>
      <c r="CF39" s="266">
        <f t="shared" si="114"/>
        <v>-9973</v>
      </c>
      <c r="CG39" s="266">
        <f t="shared" si="114"/>
        <v>-9614</v>
      </c>
      <c r="CH39" s="266">
        <f t="shared" si="114"/>
        <v>-5688</v>
      </c>
      <c r="CI39" s="266">
        <f t="shared" si="114"/>
        <v>-5224</v>
      </c>
      <c r="CJ39" s="266">
        <f t="shared" si="114"/>
        <v>-4821</v>
      </c>
      <c r="CK39" s="266">
        <f t="shared" si="114"/>
        <v>-5246</v>
      </c>
      <c r="CL39" s="266">
        <f t="shared" si="114"/>
        <v>-5757</v>
      </c>
      <c r="CM39" s="266">
        <f t="shared" si="115"/>
        <v>-2046</v>
      </c>
      <c r="CN39" s="266">
        <f t="shared" si="115"/>
        <v>-514</v>
      </c>
      <c r="CO39" s="266">
        <f t="shared" si="115"/>
        <v>7110</v>
      </c>
      <c r="CP39" s="383">
        <f t="shared" si="115"/>
        <v>239</v>
      </c>
      <c r="CQ39" s="383">
        <f t="shared" si="115"/>
        <v>6732</v>
      </c>
      <c r="CR39" s="383">
        <f t="shared" si="115"/>
        <v>8300</v>
      </c>
      <c r="CS39" s="383">
        <f t="shared" si="115"/>
        <v>10587</v>
      </c>
      <c r="CT39" s="383">
        <f t="shared" si="115"/>
        <v>8357</v>
      </c>
      <c r="CU39" s="383">
        <f t="shared" si="115"/>
        <v>9160</v>
      </c>
      <c r="CV39" s="383">
        <f t="shared" si="115"/>
        <v>8696</v>
      </c>
      <c r="CW39" s="383">
        <f t="shared" si="115"/>
        <v>10410</v>
      </c>
      <c r="CX39" s="383">
        <f t="shared" si="115"/>
        <v>8851</v>
      </c>
      <c r="CY39" s="345"/>
      <c r="CZ39" s="63">
        <f>IF(ISERROR(GETPIVOTDATA("VALUE",'CSS WK pvt'!$I$2,"DT_FILE",CZ$8,"CD_CO",CZ$6,"TRIM_CAT",TRIM(B39),"TRIM_LINE",A37))=TRUE,0,GETPIVOTDATA("VALUE",'CSS WK pvt'!$I$2,"DT_FILE",CZ$8,"CD_CO",CZ$6,"TRIM_CAT",TRIM(B39),"TRIM_LINE",A37))</f>
        <v>45139</v>
      </c>
    </row>
    <row r="40" spans="1:104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197">
        <v>11408</v>
      </c>
      <c r="V40" s="197">
        <v>10083</v>
      </c>
      <c r="W40" s="197">
        <v>10313</v>
      </c>
      <c r="X40" s="81">
        <v>10738</v>
      </c>
      <c r="Y40" s="197">
        <v>10745</v>
      </c>
      <c r="Z40" s="197">
        <v>10383</v>
      </c>
      <c r="AA40" s="197">
        <v>9767</v>
      </c>
      <c r="AB40" s="197">
        <v>10121</v>
      </c>
      <c r="AC40" s="197">
        <v>9839</v>
      </c>
      <c r="AD40" s="197">
        <v>9915</v>
      </c>
      <c r="AE40" s="197">
        <v>10188</v>
      </c>
      <c r="AF40" s="197">
        <v>10187</v>
      </c>
      <c r="AG40" s="197">
        <v>9449</v>
      </c>
      <c r="AH40" s="197">
        <v>9605</v>
      </c>
      <c r="AI40" s="197">
        <v>9850</v>
      </c>
      <c r="AJ40" s="81">
        <v>10664</v>
      </c>
      <c r="AK40" s="290">
        <v>10701</v>
      </c>
      <c r="AL40" s="290">
        <v>10253</v>
      </c>
      <c r="AM40" s="290">
        <v>9899</v>
      </c>
      <c r="AN40" s="290">
        <v>10290</v>
      </c>
      <c r="AO40" s="290">
        <v>10369</v>
      </c>
      <c r="AP40" s="290">
        <v>10387</v>
      </c>
      <c r="AQ40" s="63">
        <v>10667</v>
      </c>
      <c r="AR40" s="290">
        <v>11099</v>
      </c>
      <c r="AS40" s="290">
        <v>10384</v>
      </c>
      <c r="AT40" s="290">
        <v>10614</v>
      </c>
      <c r="AU40" s="290">
        <v>9447</v>
      </c>
      <c r="AV40" s="307">
        <v>9707</v>
      </c>
      <c r="AW40" s="290">
        <v>9436</v>
      </c>
      <c r="AX40" s="290">
        <v>9082</v>
      </c>
      <c r="AY40" s="290">
        <v>9148</v>
      </c>
      <c r="AZ40" s="290">
        <v>9581</v>
      </c>
      <c r="BA40" s="290">
        <v>9766</v>
      </c>
      <c r="BB40" s="290">
        <v>9979</v>
      </c>
      <c r="BC40" s="63">
        <v>9960</v>
      </c>
      <c r="BD40" s="290">
        <v>9972</v>
      </c>
      <c r="BE40" s="290"/>
      <c r="BF40" s="290"/>
      <c r="BG40" s="290"/>
      <c r="BH40" s="307"/>
      <c r="BI40" s="82">
        <f t="shared" si="112"/>
        <v>1813</v>
      </c>
      <c r="BJ40" s="83">
        <f t="shared" si="112"/>
        <v>4152</v>
      </c>
      <c r="BK40" s="83">
        <f t="shared" si="112"/>
        <v>6260</v>
      </c>
      <c r="BL40" s="83">
        <f t="shared" si="112"/>
        <v>6523</v>
      </c>
      <c r="BM40" s="83">
        <f t="shared" si="112"/>
        <v>6110</v>
      </c>
      <c r="BN40" s="83">
        <f t="shared" si="112"/>
        <v>5417</v>
      </c>
      <c r="BO40" s="83">
        <f t="shared" si="112"/>
        <v>4749</v>
      </c>
      <c r="BP40" s="83">
        <f t="shared" si="112"/>
        <v>3432</v>
      </c>
      <c r="BQ40" s="83">
        <f t="shared" si="112"/>
        <v>3373</v>
      </c>
      <c r="BR40" s="403">
        <f t="shared" si="112"/>
        <v>3639</v>
      </c>
      <c r="BS40" s="426">
        <f t="shared" si="113"/>
        <v>3341</v>
      </c>
      <c r="BT40" s="83">
        <f t="shared" si="113"/>
        <v>3489</v>
      </c>
      <c r="BU40" s="83">
        <f t="shared" si="113"/>
        <v>2322</v>
      </c>
      <c r="BV40" s="83">
        <f t="shared" si="113"/>
        <v>221</v>
      </c>
      <c r="BW40" s="83">
        <f t="shared" si="113"/>
        <v>-2895</v>
      </c>
      <c r="BX40" s="240">
        <f t="shared" si="113"/>
        <v>-3258</v>
      </c>
      <c r="BY40" s="240">
        <f t="shared" si="113"/>
        <v>-2744</v>
      </c>
      <c r="BZ40" s="240">
        <f t="shared" si="113"/>
        <v>-1854</v>
      </c>
      <c r="CA40" s="240">
        <f t="shared" si="113"/>
        <v>-1959</v>
      </c>
      <c r="CB40" s="266">
        <f t="shared" si="113"/>
        <v>-478</v>
      </c>
      <c r="CC40" s="266">
        <f t="shared" si="114"/>
        <v>-463</v>
      </c>
      <c r="CD40" s="383">
        <f t="shared" si="114"/>
        <v>-74</v>
      </c>
      <c r="CE40" s="352">
        <f t="shared" si="114"/>
        <v>-44</v>
      </c>
      <c r="CF40" s="266">
        <f t="shared" si="114"/>
        <v>-130</v>
      </c>
      <c r="CG40" s="266">
        <f t="shared" si="114"/>
        <v>132</v>
      </c>
      <c r="CH40" s="266">
        <f t="shared" si="114"/>
        <v>169</v>
      </c>
      <c r="CI40" s="266">
        <f t="shared" si="114"/>
        <v>530</v>
      </c>
      <c r="CJ40" s="266">
        <f t="shared" si="114"/>
        <v>472</v>
      </c>
      <c r="CK40" s="266">
        <f t="shared" si="114"/>
        <v>479</v>
      </c>
      <c r="CL40" s="266">
        <f t="shared" si="114"/>
        <v>912</v>
      </c>
      <c r="CM40" s="266">
        <f t="shared" si="115"/>
        <v>935</v>
      </c>
      <c r="CN40" s="266">
        <f t="shared" si="115"/>
        <v>1009</v>
      </c>
      <c r="CO40" s="266">
        <f t="shared" si="115"/>
        <v>-403</v>
      </c>
      <c r="CP40" s="383">
        <f t="shared" si="115"/>
        <v>-957</v>
      </c>
      <c r="CQ40" s="383">
        <f t="shared" si="115"/>
        <v>-1265</v>
      </c>
      <c r="CR40" s="383">
        <f t="shared" si="115"/>
        <v>-1171</v>
      </c>
      <c r="CS40" s="383">
        <f t="shared" si="115"/>
        <v>-751</v>
      </c>
      <c r="CT40" s="383">
        <f t="shared" si="115"/>
        <v>-709</v>
      </c>
      <c r="CU40" s="383">
        <f t="shared" si="115"/>
        <v>-603</v>
      </c>
      <c r="CV40" s="383">
        <f t="shared" si="115"/>
        <v>-408</v>
      </c>
      <c r="CW40" s="383">
        <f t="shared" si="115"/>
        <v>-707</v>
      </c>
      <c r="CX40" s="383">
        <f t="shared" si="115"/>
        <v>-1127</v>
      </c>
      <c r="CY40" s="345"/>
      <c r="CZ40" s="63">
        <f>IF(ISERROR(GETPIVOTDATA("VALUE",'CSS WK pvt'!$I$2,"DT_FILE",CZ$8,"CD_CO",CZ$6,"TRIM_CAT",TRIM(B40),"TRIM_LINE",A37))=TRUE,0,GETPIVOTDATA("VALUE",'CSS WK pvt'!$I$2,"DT_FILE",CZ$8,"CD_CO",CZ$6,"TRIM_CAT",TRIM(B40),"TRIM_LINE",A37))</f>
        <v>9972</v>
      </c>
    </row>
    <row r="41" spans="1:104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197">
        <v>572</v>
      </c>
      <c r="V41" s="197">
        <v>537</v>
      </c>
      <c r="W41" s="197">
        <v>533</v>
      </c>
      <c r="X41" s="81">
        <v>557</v>
      </c>
      <c r="Y41" s="197">
        <v>564</v>
      </c>
      <c r="Z41" s="197">
        <v>562</v>
      </c>
      <c r="AA41" s="197">
        <v>485</v>
      </c>
      <c r="AB41" s="197">
        <v>499</v>
      </c>
      <c r="AC41" s="197">
        <v>439</v>
      </c>
      <c r="AD41" s="197">
        <v>433</v>
      </c>
      <c r="AE41" s="197">
        <v>430</v>
      </c>
      <c r="AF41" s="197">
        <v>422</v>
      </c>
      <c r="AG41" s="197">
        <v>382</v>
      </c>
      <c r="AH41" s="197">
        <v>430</v>
      </c>
      <c r="AI41" s="197">
        <v>465</v>
      </c>
      <c r="AJ41" s="81">
        <v>476</v>
      </c>
      <c r="AK41" s="290">
        <v>563</v>
      </c>
      <c r="AL41" s="290">
        <v>512</v>
      </c>
      <c r="AM41" s="290">
        <v>452</v>
      </c>
      <c r="AN41" s="290">
        <v>462</v>
      </c>
      <c r="AO41" s="290">
        <v>492</v>
      </c>
      <c r="AP41" s="290">
        <v>475</v>
      </c>
      <c r="AQ41" s="63">
        <v>453</v>
      </c>
      <c r="AR41" s="290">
        <v>471</v>
      </c>
      <c r="AS41" s="290">
        <v>465</v>
      </c>
      <c r="AT41" s="290">
        <v>475</v>
      </c>
      <c r="AU41" s="290">
        <v>464</v>
      </c>
      <c r="AV41" s="307">
        <v>485</v>
      </c>
      <c r="AW41" s="290">
        <v>467</v>
      </c>
      <c r="AX41" s="290">
        <v>440</v>
      </c>
      <c r="AY41" s="290">
        <v>418</v>
      </c>
      <c r="AZ41" s="290">
        <v>432</v>
      </c>
      <c r="BA41" s="290">
        <v>421</v>
      </c>
      <c r="BB41" s="290">
        <v>443</v>
      </c>
      <c r="BC41" s="63">
        <v>480</v>
      </c>
      <c r="BD41" s="290">
        <v>453</v>
      </c>
      <c r="BE41" s="290"/>
      <c r="BF41" s="290"/>
      <c r="BG41" s="290"/>
      <c r="BH41" s="307"/>
      <c r="BI41" s="82">
        <f t="shared" si="112"/>
        <v>66</v>
      </c>
      <c r="BJ41" s="83">
        <f t="shared" si="112"/>
        <v>182</v>
      </c>
      <c r="BK41" s="83">
        <f t="shared" si="112"/>
        <v>384</v>
      </c>
      <c r="BL41" s="83">
        <f t="shared" si="112"/>
        <v>421</v>
      </c>
      <c r="BM41" s="83">
        <f t="shared" si="112"/>
        <v>367</v>
      </c>
      <c r="BN41" s="83">
        <f t="shared" si="112"/>
        <v>367</v>
      </c>
      <c r="BO41" s="83">
        <f t="shared" si="112"/>
        <v>252</v>
      </c>
      <c r="BP41" s="83">
        <f t="shared" si="112"/>
        <v>227</v>
      </c>
      <c r="BQ41" s="83">
        <f t="shared" si="112"/>
        <v>205</v>
      </c>
      <c r="BR41" s="403">
        <f t="shared" si="112"/>
        <v>222</v>
      </c>
      <c r="BS41" s="426">
        <f t="shared" si="113"/>
        <v>230</v>
      </c>
      <c r="BT41" s="83">
        <f t="shared" si="113"/>
        <v>206</v>
      </c>
      <c r="BU41" s="83">
        <f t="shared" si="113"/>
        <v>115</v>
      </c>
      <c r="BV41" s="83">
        <f t="shared" si="113"/>
        <v>14</v>
      </c>
      <c r="BW41" s="83">
        <f t="shared" si="113"/>
        <v>-251</v>
      </c>
      <c r="BX41" s="240">
        <f t="shared" si="113"/>
        <v>-303</v>
      </c>
      <c r="BY41" s="240">
        <f t="shared" si="113"/>
        <v>-242</v>
      </c>
      <c r="BZ41" s="240">
        <f t="shared" si="113"/>
        <v>-252</v>
      </c>
      <c r="CA41" s="240">
        <f t="shared" si="113"/>
        <v>-190</v>
      </c>
      <c r="CB41" s="266">
        <f t="shared" si="113"/>
        <v>-107</v>
      </c>
      <c r="CC41" s="266">
        <f t="shared" si="114"/>
        <v>-68</v>
      </c>
      <c r="CD41" s="383">
        <f t="shared" si="114"/>
        <v>-81</v>
      </c>
      <c r="CE41" s="352">
        <f t="shared" si="114"/>
        <v>-1</v>
      </c>
      <c r="CF41" s="266">
        <f t="shared" si="114"/>
        <v>-50</v>
      </c>
      <c r="CG41" s="266">
        <f t="shared" si="114"/>
        <v>-33</v>
      </c>
      <c r="CH41" s="266">
        <f t="shared" si="114"/>
        <v>-37</v>
      </c>
      <c r="CI41" s="266">
        <f t="shared" si="114"/>
        <v>53</v>
      </c>
      <c r="CJ41" s="266">
        <f t="shared" si="114"/>
        <v>42</v>
      </c>
      <c r="CK41" s="266">
        <f t="shared" si="114"/>
        <v>23</v>
      </c>
      <c r="CL41" s="266">
        <f t="shared" si="114"/>
        <v>49</v>
      </c>
      <c r="CM41" s="266">
        <f t="shared" si="115"/>
        <v>83</v>
      </c>
      <c r="CN41" s="266">
        <f t="shared" si="115"/>
        <v>45</v>
      </c>
      <c r="CO41" s="266">
        <f t="shared" si="115"/>
        <v>-1</v>
      </c>
      <c r="CP41" s="383">
        <f t="shared" si="115"/>
        <v>9</v>
      </c>
      <c r="CQ41" s="383">
        <f t="shared" si="115"/>
        <v>-96</v>
      </c>
      <c r="CR41" s="383">
        <f t="shared" si="115"/>
        <v>-72</v>
      </c>
      <c r="CS41" s="383">
        <f t="shared" si="115"/>
        <v>-34</v>
      </c>
      <c r="CT41" s="383">
        <f t="shared" si="115"/>
        <v>-30</v>
      </c>
      <c r="CU41" s="383">
        <f t="shared" si="115"/>
        <v>-71</v>
      </c>
      <c r="CV41" s="383">
        <f t="shared" si="115"/>
        <v>-32</v>
      </c>
      <c r="CW41" s="383">
        <f t="shared" si="115"/>
        <v>27</v>
      </c>
      <c r="CX41" s="383">
        <f t="shared" si="115"/>
        <v>-18</v>
      </c>
      <c r="CY41" s="345"/>
      <c r="CZ41" s="63">
        <f>IF(ISERROR(GETPIVOTDATA("VALUE",'CSS WK pvt'!$I$2,"DT_FILE",CZ$8,"CD_CO",CZ$6,"TRIM_CAT",TRIM(B41),"TRIM_LINE",A37))=TRUE,0,GETPIVOTDATA("VALUE",'CSS WK pvt'!$I$2,"DT_FILE",CZ$8,"CD_CO",CZ$6,"TRIM_CAT",TRIM(B41),"TRIM_LINE",A37))</f>
        <v>453</v>
      </c>
    </row>
    <row r="42" spans="1:104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197">
        <v>129</v>
      </c>
      <c r="V42" s="197">
        <v>125</v>
      </c>
      <c r="W42" s="197">
        <v>117</v>
      </c>
      <c r="X42" s="81">
        <v>122</v>
      </c>
      <c r="Y42" s="197">
        <v>135</v>
      </c>
      <c r="Z42" s="197">
        <v>128</v>
      </c>
      <c r="AA42" s="197">
        <v>116</v>
      </c>
      <c r="AB42" s="197">
        <v>119</v>
      </c>
      <c r="AC42" s="197">
        <v>119</v>
      </c>
      <c r="AD42" s="197">
        <v>121</v>
      </c>
      <c r="AE42" s="197">
        <v>121</v>
      </c>
      <c r="AF42" s="197">
        <v>116</v>
      </c>
      <c r="AG42" s="197">
        <v>107</v>
      </c>
      <c r="AH42" s="197">
        <v>115</v>
      </c>
      <c r="AI42" s="197">
        <v>134</v>
      </c>
      <c r="AJ42" s="81">
        <v>150</v>
      </c>
      <c r="AK42" s="290">
        <v>212</v>
      </c>
      <c r="AL42" s="290">
        <v>159</v>
      </c>
      <c r="AM42" s="290">
        <v>159</v>
      </c>
      <c r="AN42" s="290">
        <v>137</v>
      </c>
      <c r="AO42" s="290">
        <v>150</v>
      </c>
      <c r="AP42" s="290">
        <v>145</v>
      </c>
      <c r="AQ42" s="63">
        <v>151</v>
      </c>
      <c r="AR42" s="290">
        <v>134</v>
      </c>
      <c r="AS42" s="290">
        <v>147</v>
      </c>
      <c r="AT42" s="290">
        <v>151</v>
      </c>
      <c r="AU42" s="290">
        <v>156</v>
      </c>
      <c r="AV42" s="307">
        <v>160</v>
      </c>
      <c r="AW42" s="290">
        <v>146</v>
      </c>
      <c r="AX42" s="290">
        <v>146</v>
      </c>
      <c r="AY42" s="290">
        <v>152</v>
      </c>
      <c r="AZ42" s="290">
        <v>132</v>
      </c>
      <c r="BA42" s="290">
        <v>138</v>
      </c>
      <c r="BB42" s="290">
        <v>138</v>
      </c>
      <c r="BC42" s="63">
        <v>146</v>
      </c>
      <c r="BD42" s="290">
        <v>147</v>
      </c>
      <c r="BE42" s="290"/>
      <c r="BF42" s="290"/>
      <c r="BG42" s="290"/>
      <c r="BH42" s="307"/>
      <c r="BI42" s="82">
        <f t="shared" si="112"/>
        <v>16</v>
      </c>
      <c r="BJ42" s="83">
        <f t="shared" si="112"/>
        <v>43</v>
      </c>
      <c r="BK42" s="83">
        <f t="shared" si="112"/>
        <v>88</v>
      </c>
      <c r="BL42" s="83">
        <f t="shared" si="112"/>
        <v>114</v>
      </c>
      <c r="BM42" s="83">
        <f t="shared" si="112"/>
        <v>90</v>
      </c>
      <c r="BN42" s="83">
        <f t="shared" si="112"/>
        <v>78</v>
      </c>
      <c r="BO42" s="83">
        <f t="shared" si="112"/>
        <v>43</v>
      </c>
      <c r="BP42" s="83">
        <f t="shared" si="112"/>
        <v>44</v>
      </c>
      <c r="BQ42" s="83">
        <f t="shared" si="112"/>
        <v>33</v>
      </c>
      <c r="BR42" s="403">
        <f t="shared" si="112"/>
        <v>29</v>
      </c>
      <c r="BS42" s="426">
        <f t="shared" si="113"/>
        <v>24</v>
      </c>
      <c r="BT42" s="83">
        <f t="shared" si="113"/>
        <v>35</v>
      </c>
      <c r="BU42" s="83">
        <f t="shared" si="113"/>
        <v>17</v>
      </c>
      <c r="BV42" s="83">
        <f t="shared" si="113"/>
        <v>-7</v>
      </c>
      <c r="BW42" s="83">
        <f t="shared" si="113"/>
        <v>-53</v>
      </c>
      <c r="BX42" s="240">
        <f t="shared" si="113"/>
        <v>-64</v>
      </c>
      <c r="BY42" s="240">
        <f t="shared" si="113"/>
        <v>-44</v>
      </c>
      <c r="BZ42" s="240">
        <f t="shared" si="113"/>
        <v>-42</v>
      </c>
      <c r="CA42" s="240">
        <f t="shared" si="113"/>
        <v>-22</v>
      </c>
      <c r="CB42" s="266">
        <f t="shared" si="113"/>
        <v>-10</v>
      </c>
      <c r="CC42" s="266">
        <f t="shared" si="114"/>
        <v>17</v>
      </c>
      <c r="CD42" s="383">
        <f t="shared" si="114"/>
        <v>28</v>
      </c>
      <c r="CE42" s="352">
        <f t="shared" si="114"/>
        <v>77</v>
      </c>
      <c r="CF42" s="266">
        <f t="shared" si="114"/>
        <v>31</v>
      </c>
      <c r="CG42" s="266">
        <f t="shared" si="114"/>
        <v>43</v>
      </c>
      <c r="CH42" s="266">
        <f t="shared" si="114"/>
        <v>18</v>
      </c>
      <c r="CI42" s="266">
        <f t="shared" si="114"/>
        <v>31</v>
      </c>
      <c r="CJ42" s="266">
        <f t="shared" si="114"/>
        <v>24</v>
      </c>
      <c r="CK42" s="266">
        <f t="shared" si="114"/>
        <v>30</v>
      </c>
      <c r="CL42" s="266">
        <f t="shared" si="114"/>
        <v>18</v>
      </c>
      <c r="CM42" s="266">
        <f t="shared" si="115"/>
        <v>40</v>
      </c>
      <c r="CN42" s="266">
        <f t="shared" si="115"/>
        <v>36</v>
      </c>
      <c r="CO42" s="266">
        <f t="shared" si="115"/>
        <v>22</v>
      </c>
      <c r="CP42" s="383">
        <f t="shared" si="115"/>
        <v>10</v>
      </c>
      <c r="CQ42" s="383">
        <f t="shared" si="115"/>
        <v>-66</v>
      </c>
      <c r="CR42" s="383">
        <f t="shared" si="115"/>
        <v>-13</v>
      </c>
      <c r="CS42" s="383">
        <f t="shared" si="115"/>
        <v>-7</v>
      </c>
      <c r="CT42" s="383">
        <f t="shared" si="115"/>
        <v>-5</v>
      </c>
      <c r="CU42" s="383">
        <f t="shared" si="115"/>
        <v>-12</v>
      </c>
      <c r="CV42" s="383">
        <f t="shared" si="115"/>
        <v>-7</v>
      </c>
      <c r="CW42" s="383">
        <f t="shared" si="115"/>
        <v>-5</v>
      </c>
      <c r="CX42" s="383">
        <f t="shared" si="115"/>
        <v>13</v>
      </c>
      <c r="CY42" s="345"/>
      <c r="CZ42" s="63">
        <f>IF(ISERROR(GETPIVOTDATA("VALUE",'CSS WK pvt'!$I$2,"DT_FILE",CZ$8,"CD_CO",CZ$6,"TRIM_CAT",TRIM(B42),"TRIM_LINE",A37))=TRUE,0,GETPIVOTDATA("VALUE",'CSS WK pvt'!$I$2,"DT_FILE",CZ$8,"CD_CO",CZ$6,"TRIM_CAT",TRIM(B42),"TRIM_LINE",A37))</f>
        <v>147</v>
      </c>
    </row>
    <row r="43" spans="1:104" s="72" customFormat="1" ht="15" thickBot="1" x14ac:dyDescent="0.35">
      <c r="A43" s="147"/>
      <c r="B43" s="66" t="s">
        <v>42</v>
      </c>
      <c r="C43" s="67">
        <f t="shared" ref="C43:Q43" si="116">SUM(C38:C42)</f>
        <v>90604</v>
      </c>
      <c r="D43" s="68">
        <f t="shared" si="116"/>
        <v>90537</v>
      </c>
      <c r="E43" s="68">
        <f t="shared" si="116"/>
        <v>91654</v>
      </c>
      <c r="F43" s="68">
        <f t="shared" si="116"/>
        <v>94767</v>
      </c>
      <c r="G43" s="68">
        <f t="shared" si="116"/>
        <v>95766</v>
      </c>
      <c r="H43" s="68">
        <f t="shared" si="116"/>
        <v>94469</v>
      </c>
      <c r="I43" s="68">
        <f t="shared" si="116"/>
        <v>94851</v>
      </c>
      <c r="J43" s="68">
        <f t="shared" si="116"/>
        <v>97669</v>
      </c>
      <c r="K43" s="68">
        <f t="shared" si="116"/>
        <v>108163</v>
      </c>
      <c r="L43" s="69">
        <f t="shared" si="116"/>
        <v>113831</v>
      </c>
      <c r="M43" s="68">
        <f t="shared" si="116"/>
        <v>117837</v>
      </c>
      <c r="N43" s="68">
        <f t="shared" si="116"/>
        <v>114961</v>
      </c>
      <c r="O43" s="68">
        <f t="shared" si="116"/>
        <v>119576</v>
      </c>
      <c r="P43" s="68">
        <f t="shared" si="116"/>
        <v>135440</v>
      </c>
      <c r="Q43" s="68">
        <f t="shared" si="116"/>
        <v>149017</v>
      </c>
      <c r="R43" s="68">
        <v>151637</v>
      </c>
      <c r="S43" s="68">
        <v>150881</v>
      </c>
      <c r="T43" s="68">
        <v>147962</v>
      </c>
      <c r="U43" s="195">
        <v>146896</v>
      </c>
      <c r="V43" s="195">
        <v>151990</v>
      </c>
      <c r="W43" s="195">
        <f>SUM(W38+W39+W40+W41+W42)</f>
        <v>164048</v>
      </c>
      <c r="X43" s="69">
        <f>SUM(X38+X39+X40+X41+X42)</f>
        <v>171080</v>
      </c>
      <c r="Y43" s="195">
        <v>165282</v>
      </c>
      <c r="Z43" s="195">
        <v>160883</v>
      </c>
      <c r="AA43" s="195">
        <v>153875</v>
      </c>
      <c r="AB43" s="195">
        <v>155967</v>
      </c>
      <c r="AC43" s="195">
        <v>151306</v>
      </c>
      <c r="AD43" s="195">
        <v>146028</v>
      </c>
      <c r="AE43" s="195">
        <v>139398</v>
      </c>
      <c r="AF43" s="195">
        <v>133216</v>
      </c>
      <c r="AG43" s="195">
        <v>127411</v>
      </c>
      <c r="AH43" s="195">
        <v>128607</v>
      </c>
      <c r="AI43" s="195">
        <v>127880</v>
      </c>
      <c r="AJ43" s="69">
        <v>136204</v>
      </c>
      <c r="AK43" s="288">
        <v>135355</v>
      </c>
      <c r="AL43" s="288">
        <v>129876</v>
      </c>
      <c r="AM43" s="288">
        <v>126548</v>
      </c>
      <c r="AN43" s="288">
        <v>125703</v>
      </c>
      <c r="AO43" s="288">
        <v>127075</v>
      </c>
      <c r="AP43" s="288">
        <v>126258</v>
      </c>
      <c r="AQ43" s="70">
        <v>126837</v>
      </c>
      <c r="AR43" s="288">
        <v>121141</v>
      </c>
      <c r="AS43" s="288">
        <v>120422</v>
      </c>
      <c r="AT43" s="288">
        <v>121535</v>
      </c>
      <c r="AU43" s="288">
        <v>126135</v>
      </c>
      <c r="AV43" s="305">
        <v>129781</v>
      </c>
      <c r="AW43" s="288">
        <v>127852</v>
      </c>
      <c r="AX43" s="288">
        <v>125907</v>
      </c>
      <c r="AY43" s="288">
        <v>130566</v>
      </c>
      <c r="AZ43" s="288">
        <v>136620</v>
      </c>
      <c r="BA43" s="288">
        <v>137141</v>
      </c>
      <c r="BB43" s="288">
        <v>138134</v>
      </c>
      <c r="BC43" s="70">
        <v>139810</v>
      </c>
      <c r="BD43" s="288">
        <v>133177</v>
      </c>
      <c r="BE43" s="288"/>
      <c r="BF43" s="288"/>
      <c r="BG43" s="288"/>
      <c r="BH43" s="305"/>
      <c r="BI43" s="70">
        <f t="shared" ref="BI43:BM43" si="117">SUM(BI38:BI42)</f>
        <v>28972</v>
      </c>
      <c r="BJ43" s="71">
        <f t="shared" si="117"/>
        <v>44903</v>
      </c>
      <c r="BK43" s="71">
        <f t="shared" si="117"/>
        <v>57363</v>
      </c>
      <c r="BL43" s="71">
        <f t="shared" si="117"/>
        <v>56870</v>
      </c>
      <c r="BM43" s="71">
        <f t="shared" si="117"/>
        <v>55115</v>
      </c>
      <c r="BN43" s="71">
        <f t="shared" ref="BN43:BV43" si="118">SUM(BN38:BN42)</f>
        <v>53493</v>
      </c>
      <c r="BO43" s="71">
        <f t="shared" si="118"/>
        <v>52045</v>
      </c>
      <c r="BP43" s="71">
        <f t="shared" si="118"/>
        <v>54321</v>
      </c>
      <c r="BQ43" s="71">
        <f t="shared" si="118"/>
        <v>55885</v>
      </c>
      <c r="BR43" s="401">
        <f t="shared" si="118"/>
        <v>57249</v>
      </c>
      <c r="BS43" s="424">
        <f t="shared" si="118"/>
        <v>47445</v>
      </c>
      <c r="BT43" s="71">
        <f t="shared" si="118"/>
        <v>45922</v>
      </c>
      <c r="BU43" s="71">
        <f t="shared" si="118"/>
        <v>34299</v>
      </c>
      <c r="BV43" s="71">
        <f t="shared" si="118"/>
        <v>20527</v>
      </c>
      <c r="BW43" s="71">
        <f t="shared" ref="BW43:BX43" si="119">SUM(BW38:BW42)</f>
        <v>2289</v>
      </c>
      <c r="BX43" s="238">
        <f t="shared" si="119"/>
        <v>-5609</v>
      </c>
      <c r="BY43" s="238">
        <f t="shared" ref="BY43:BZ43" si="120">SUM(BY38:BY42)</f>
        <v>-11483</v>
      </c>
      <c r="BZ43" s="238">
        <f t="shared" si="120"/>
        <v>-14746</v>
      </c>
      <c r="CA43" s="238">
        <f t="shared" ref="CA43:CB43" si="121">SUM(CA38:CA42)</f>
        <v>-19485</v>
      </c>
      <c r="CB43" s="264">
        <f t="shared" si="121"/>
        <v>-23383</v>
      </c>
      <c r="CC43" s="264">
        <f t="shared" ref="CC43:CE43" si="122">SUM(CC38:CC42)</f>
        <v>-36168</v>
      </c>
      <c r="CD43" s="381">
        <f t="shared" si="122"/>
        <v>-34876</v>
      </c>
      <c r="CE43" s="350">
        <f t="shared" si="122"/>
        <v>-29927</v>
      </c>
      <c r="CF43" s="264">
        <f t="shared" ref="CF43:CG43" si="123">SUM(CF38:CF42)</f>
        <v>-31007</v>
      </c>
      <c r="CG43" s="264">
        <f t="shared" si="123"/>
        <v>-27327</v>
      </c>
      <c r="CH43" s="264">
        <f t="shared" ref="CH43" si="124">SUM(CH38:CH42)</f>
        <v>-30264</v>
      </c>
      <c r="CI43" s="264">
        <f t="shared" ref="CI43" si="125">SUM(CI38:CI42)</f>
        <v>-24231</v>
      </c>
      <c r="CJ43" s="264">
        <f t="shared" ref="CJ43" si="126">SUM(CJ38:CJ42)</f>
        <v>-19770</v>
      </c>
      <c r="CK43" s="264">
        <f t="shared" ref="CK43" si="127">SUM(CK38:CK42)</f>
        <v>-12561</v>
      </c>
      <c r="CL43" s="264">
        <f t="shared" ref="CL43" si="128">SUM(CL38:CL42)</f>
        <v>-12075</v>
      </c>
      <c r="CM43" s="264">
        <f t="shared" ref="CM43" si="129">SUM(CM38:CM42)</f>
        <v>-6989</v>
      </c>
      <c r="CN43" s="264">
        <f t="shared" ref="CN43" si="130">SUM(CN38:CN42)</f>
        <v>-7072</v>
      </c>
      <c r="CO43" s="264">
        <f t="shared" ref="CO43" si="131">SUM(CO38:CO42)</f>
        <v>-1745</v>
      </c>
      <c r="CP43" s="381">
        <f t="shared" ref="CP43" si="132">SUM(CP38:CP42)</f>
        <v>-6423</v>
      </c>
      <c r="CQ43" s="381">
        <f t="shared" ref="CQ43" si="133">SUM(CQ38:CQ42)</f>
        <v>-7503</v>
      </c>
      <c r="CR43" s="381">
        <f t="shared" ref="CR43" si="134">SUM(CR38:CR42)</f>
        <v>-3969</v>
      </c>
      <c r="CS43" s="381">
        <f t="shared" ref="CS43" si="135">SUM(CS38:CS42)</f>
        <v>4018</v>
      </c>
      <c r="CT43" s="381">
        <f t="shared" ref="CT43" si="136">SUM(CT38:CT42)</f>
        <v>10917</v>
      </c>
      <c r="CU43" s="381">
        <f t="shared" ref="CU43" si="137">SUM(CU38:CU42)</f>
        <v>10066</v>
      </c>
      <c r="CV43" s="381">
        <f t="shared" ref="CV43" si="138">SUM(CV38:CV42)</f>
        <v>11876</v>
      </c>
      <c r="CW43" s="381">
        <f t="shared" ref="CW43:CX43" si="139">SUM(CW38:CW42)</f>
        <v>12973</v>
      </c>
      <c r="CX43" s="381">
        <f t="shared" si="139"/>
        <v>12036</v>
      </c>
      <c r="CY43" s="346"/>
      <c r="CZ43" s="70">
        <f>SUM(CZ38:CZ42)</f>
        <v>133177</v>
      </c>
    </row>
    <row r="44" spans="1:104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86"/>
      <c r="CX44" s="386"/>
      <c r="CY44" s="347"/>
      <c r="CZ44" s="94"/>
    </row>
    <row r="45" spans="1:104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1">
        <v>41929668</v>
      </c>
      <c r="V45" s="201">
        <v>31346427</v>
      </c>
      <c r="W45" s="201">
        <v>25863881</v>
      </c>
      <c r="X45" s="41">
        <v>27340046</v>
      </c>
      <c r="Y45" s="201">
        <v>30848276</v>
      </c>
      <c r="Z45" s="201">
        <v>37026649</v>
      </c>
      <c r="AA45" s="201">
        <v>34075042</v>
      </c>
      <c r="AB45" s="201">
        <v>33033556</v>
      </c>
      <c r="AC45" s="201">
        <v>26038821</v>
      </c>
      <c r="AD45" s="201">
        <v>22573265</v>
      </c>
      <c r="AE45" s="201">
        <v>24592684</v>
      </c>
      <c r="AF45" s="201">
        <v>28706044</v>
      </c>
      <c r="AG45" s="201">
        <v>29266104</v>
      </c>
      <c r="AH45" s="201">
        <v>32136852</v>
      </c>
      <c r="AI45" s="201">
        <v>23767030</v>
      </c>
      <c r="AJ45" s="41">
        <v>23629809</v>
      </c>
      <c r="AK45" s="294">
        <v>31212203</v>
      </c>
      <c r="AL45" s="294">
        <v>34295439</v>
      </c>
      <c r="AM45" s="294">
        <v>36482706</v>
      </c>
      <c r="AN45" s="294">
        <v>30431784</v>
      </c>
      <c r="AO45" s="294">
        <v>26829825</v>
      </c>
      <c r="AP45" s="294">
        <v>22978847</v>
      </c>
      <c r="AQ45" s="63">
        <v>24306466</v>
      </c>
      <c r="AR45" s="294">
        <v>29234517</v>
      </c>
      <c r="AS45" s="294">
        <v>37576348</v>
      </c>
      <c r="AT45" s="294">
        <v>31970122</v>
      </c>
      <c r="AU45" s="294">
        <v>21722722</v>
      </c>
      <c r="AV45" s="311">
        <v>30688702</v>
      </c>
      <c r="AW45" s="294">
        <v>42691199</v>
      </c>
      <c r="AX45" s="294">
        <v>46193228</v>
      </c>
      <c r="AY45" s="294">
        <v>45651102</v>
      </c>
      <c r="AZ45" s="294">
        <v>45017392</v>
      </c>
      <c r="BA45" s="294">
        <v>38498647</v>
      </c>
      <c r="BB45" s="294">
        <v>31308667</v>
      </c>
      <c r="BC45" s="63">
        <v>26694663</v>
      </c>
      <c r="BD45" s="294">
        <v>33996400</v>
      </c>
      <c r="BE45" s="294"/>
      <c r="BF45" s="294"/>
      <c r="BG45" s="294"/>
      <c r="BH45" s="311"/>
      <c r="BI45" s="42">
        <f t="shared" ref="BI45:BR49" si="140">O45-C45</f>
        <v>8010819.0400000028</v>
      </c>
      <c r="BJ45" s="43">
        <f t="shared" si="140"/>
        <v>5424555.8399999999</v>
      </c>
      <c r="BK45" s="43">
        <f t="shared" si="140"/>
        <v>9254098.2600000016</v>
      </c>
      <c r="BL45" s="43">
        <f t="shared" si="140"/>
        <v>9693475.0300000012</v>
      </c>
      <c r="BM45" s="43">
        <f t="shared" si="140"/>
        <v>8571651.6600000001</v>
      </c>
      <c r="BN45" s="43">
        <f t="shared" si="140"/>
        <v>9341116.8099999987</v>
      </c>
      <c r="BO45" s="43">
        <f t="shared" si="140"/>
        <v>12453204.84</v>
      </c>
      <c r="BP45" s="43">
        <f t="shared" si="140"/>
        <v>6250236.1400000006</v>
      </c>
      <c r="BQ45" s="43">
        <f t="shared" si="140"/>
        <v>4747090.0500000007</v>
      </c>
      <c r="BR45" s="407">
        <f t="shared" si="140"/>
        <v>4877439.3999999985</v>
      </c>
      <c r="BS45" s="430">
        <f t="shared" ref="BS45:CB49" si="141">Y45-M45</f>
        <v>4750913.870000001</v>
      </c>
      <c r="BT45" s="43">
        <f t="shared" si="141"/>
        <v>3021969.4099999964</v>
      </c>
      <c r="BU45" s="43">
        <f t="shared" si="141"/>
        <v>760555.05999999866</v>
      </c>
      <c r="BV45" s="43">
        <f t="shared" si="141"/>
        <v>1412385</v>
      </c>
      <c r="BW45" s="43">
        <f t="shared" si="141"/>
        <v>-4583373</v>
      </c>
      <c r="BX45" s="244">
        <f t="shared" si="141"/>
        <v>-4244052</v>
      </c>
      <c r="BY45" s="244">
        <f t="shared" si="141"/>
        <v>-2690907</v>
      </c>
      <c r="BZ45" s="244">
        <f t="shared" si="141"/>
        <v>-5895447</v>
      </c>
      <c r="CA45" s="244">
        <f t="shared" si="141"/>
        <v>-12663564</v>
      </c>
      <c r="CB45" s="270">
        <f t="shared" si="141"/>
        <v>790425</v>
      </c>
      <c r="CC45" s="270">
        <f t="shared" ref="CC45:CL49" si="142">AI45-W45</f>
        <v>-2096851</v>
      </c>
      <c r="CD45" s="387">
        <f t="shared" si="142"/>
        <v>-3710237</v>
      </c>
      <c r="CE45" s="356">
        <f t="shared" si="142"/>
        <v>363927</v>
      </c>
      <c r="CF45" s="270">
        <f t="shared" si="142"/>
        <v>-2731210</v>
      </c>
      <c r="CG45" s="270">
        <f t="shared" si="142"/>
        <v>2407664</v>
      </c>
      <c r="CH45" s="270">
        <f t="shared" si="142"/>
        <v>-2601772</v>
      </c>
      <c r="CI45" s="270">
        <f t="shared" si="142"/>
        <v>791004</v>
      </c>
      <c r="CJ45" s="270">
        <f t="shared" si="142"/>
        <v>405582</v>
      </c>
      <c r="CK45" s="270">
        <f t="shared" si="142"/>
        <v>-286218</v>
      </c>
      <c r="CL45" s="270">
        <f t="shared" si="142"/>
        <v>528473</v>
      </c>
      <c r="CM45" s="270">
        <f t="shared" ref="CM45:CX49" si="143">AS45-AG45</f>
        <v>8310244</v>
      </c>
      <c r="CN45" s="270">
        <f t="shared" si="143"/>
        <v>-166730</v>
      </c>
      <c r="CO45" s="270">
        <f t="shared" si="143"/>
        <v>-2044308</v>
      </c>
      <c r="CP45" s="387">
        <f t="shared" si="143"/>
        <v>7058893</v>
      </c>
      <c r="CQ45" s="387">
        <f t="shared" si="143"/>
        <v>11478996</v>
      </c>
      <c r="CR45" s="387">
        <f t="shared" si="143"/>
        <v>11897789</v>
      </c>
      <c r="CS45" s="387">
        <f t="shared" si="143"/>
        <v>9168396</v>
      </c>
      <c r="CT45" s="387">
        <f t="shared" si="143"/>
        <v>14585608</v>
      </c>
      <c r="CU45" s="387">
        <f t="shared" si="143"/>
        <v>11668822</v>
      </c>
      <c r="CV45" s="387">
        <f t="shared" si="143"/>
        <v>8329820</v>
      </c>
      <c r="CW45" s="387">
        <f t="shared" si="143"/>
        <v>2388197</v>
      </c>
      <c r="CX45" s="387">
        <f t="shared" si="143"/>
        <v>4761883</v>
      </c>
      <c r="CY45" s="347"/>
      <c r="CZ45" s="63">
        <f>IF(ISERROR(GETPIVOTDATA("VALUE",'CSS WK pvt'!$I$2,"DT_FILE",CZ$8,"CD_CO",CZ$6,"TRIM_CAT",TRIM(B45),"TRIM_LINE",A44))=TRUE,0,GETPIVOTDATA("VALUE",'CSS WK pvt'!$I$2,"DT_FILE",CZ$8,"CD_CO",CZ$6,"TRIM_CAT",TRIM(B45),"TRIM_LINE",A44))</f>
        <v>33996400</v>
      </c>
    </row>
    <row r="46" spans="1:104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1">
        <v>7252073</v>
      </c>
      <c r="V46" s="201">
        <v>5667437</v>
      </c>
      <c r="W46" s="201">
        <v>4965419</v>
      </c>
      <c r="X46" s="41">
        <v>5588836</v>
      </c>
      <c r="Y46" s="201">
        <v>6612589</v>
      </c>
      <c r="Z46" s="201">
        <v>8374522</v>
      </c>
      <c r="AA46" s="201">
        <v>8225069</v>
      </c>
      <c r="AB46" s="201">
        <v>7760260</v>
      </c>
      <c r="AC46" s="201">
        <v>6521357</v>
      </c>
      <c r="AD46" s="201">
        <v>5792599</v>
      </c>
      <c r="AE46" s="201">
        <v>6333628</v>
      </c>
      <c r="AF46" s="201">
        <v>7208252</v>
      </c>
      <c r="AG46" s="201">
        <v>6788137</v>
      </c>
      <c r="AH46" s="201">
        <v>6797621</v>
      </c>
      <c r="AI46" s="201">
        <v>4191199</v>
      </c>
      <c r="AJ46" s="41">
        <v>5479181</v>
      </c>
      <c r="AK46" s="294">
        <v>6995280</v>
      </c>
      <c r="AL46" s="294">
        <v>7171728</v>
      </c>
      <c r="AM46" s="294">
        <v>8410659</v>
      </c>
      <c r="AN46" s="294">
        <v>8226364</v>
      </c>
      <c r="AO46" s="294">
        <v>7230175</v>
      </c>
      <c r="AP46" s="294">
        <v>6304375</v>
      </c>
      <c r="AQ46" s="63">
        <v>6020951</v>
      </c>
      <c r="AR46" s="294">
        <v>7278711</v>
      </c>
      <c r="AS46" s="294">
        <v>9069803</v>
      </c>
      <c r="AT46" s="294">
        <v>7853466</v>
      </c>
      <c r="AU46" s="294">
        <v>5640001</v>
      </c>
      <c r="AV46" s="311">
        <v>7561938</v>
      </c>
      <c r="AW46" s="294">
        <v>12574890</v>
      </c>
      <c r="AX46" s="294">
        <v>13604161</v>
      </c>
      <c r="AY46" s="294">
        <v>14252339</v>
      </c>
      <c r="AZ46" s="294">
        <v>13449201</v>
      </c>
      <c r="BA46" s="294">
        <v>12200584</v>
      </c>
      <c r="BB46" s="294">
        <v>9510595</v>
      </c>
      <c r="BC46" s="63">
        <v>8035673</v>
      </c>
      <c r="BD46" s="294">
        <v>9229416</v>
      </c>
      <c r="BE46" s="294"/>
      <c r="BF46" s="294"/>
      <c r="BG46" s="294"/>
      <c r="BH46" s="311"/>
      <c r="BI46" s="42">
        <f t="shared" si="140"/>
        <v>196265.45999999996</v>
      </c>
      <c r="BJ46" s="43">
        <f t="shared" si="140"/>
        <v>160392.03000000026</v>
      </c>
      <c r="BK46" s="43">
        <f t="shared" si="140"/>
        <v>662886.86000000034</v>
      </c>
      <c r="BL46" s="43">
        <f t="shared" si="140"/>
        <v>903895.15000000037</v>
      </c>
      <c r="BM46" s="43">
        <f t="shared" si="140"/>
        <v>1246923.2300000004</v>
      </c>
      <c r="BN46" s="43">
        <f t="shared" si="140"/>
        <v>1219778.2800000003</v>
      </c>
      <c r="BO46" s="43">
        <f t="shared" si="140"/>
        <v>834992.54</v>
      </c>
      <c r="BP46" s="43">
        <f t="shared" si="140"/>
        <v>120460.59999999963</v>
      </c>
      <c r="BQ46" s="43">
        <f t="shared" si="140"/>
        <v>388097.08999999985</v>
      </c>
      <c r="BR46" s="407">
        <f t="shared" si="140"/>
        <v>556634.90000000037</v>
      </c>
      <c r="BS46" s="430">
        <f t="shared" si="141"/>
        <v>611913.53000000026</v>
      </c>
      <c r="BT46" s="43">
        <f t="shared" si="141"/>
        <v>882446.76999999955</v>
      </c>
      <c r="BU46" s="43">
        <f t="shared" si="141"/>
        <v>1584951.9000000004</v>
      </c>
      <c r="BV46" s="43">
        <f t="shared" si="141"/>
        <v>929278</v>
      </c>
      <c r="BW46" s="43">
        <f t="shared" si="141"/>
        <v>467654</v>
      </c>
      <c r="BX46" s="244">
        <f t="shared" si="141"/>
        <v>600723</v>
      </c>
      <c r="BY46" s="244">
        <f t="shared" si="141"/>
        <v>575961</v>
      </c>
      <c r="BZ46" s="244">
        <f t="shared" si="141"/>
        <v>484726</v>
      </c>
      <c r="CA46" s="244">
        <f t="shared" si="141"/>
        <v>-463936</v>
      </c>
      <c r="CB46" s="270">
        <f t="shared" si="141"/>
        <v>1130184</v>
      </c>
      <c r="CC46" s="270">
        <f t="shared" si="142"/>
        <v>-774220</v>
      </c>
      <c r="CD46" s="387">
        <f t="shared" si="142"/>
        <v>-109655</v>
      </c>
      <c r="CE46" s="356">
        <f t="shared" si="142"/>
        <v>382691</v>
      </c>
      <c r="CF46" s="270">
        <f t="shared" si="142"/>
        <v>-1202794</v>
      </c>
      <c r="CG46" s="270">
        <f t="shared" si="142"/>
        <v>185590</v>
      </c>
      <c r="CH46" s="270">
        <f t="shared" si="142"/>
        <v>466104</v>
      </c>
      <c r="CI46" s="270">
        <f t="shared" si="142"/>
        <v>708818</v>
      </c>
      <c r="CJ46" s="270">
        <f t="shared" si="142"/>
        <v>511776</v>
      </c>
      <c r="CK46" s="270">
        <f t="shared" si="142"/>
        <v>-312677</v>
      </c>
      <c r="CL46" s="270">
        <f t="shared" si="142"/>
        <v>70459</v>
      </c>
      <c r="CM46" s="270">
        <f t="shared" si="143"/>
        <v>2281666</v>
      </c>
      <c r="CN46" s="270">
        <f t="shared" si="143"/>
        <v>1055845</v>
      </c>
      <c r="CO46" s="270">
        <f t="shared" si="143"/>
        <v>1448802</v>
      </c>
      <c r="CP46" s="387">
        <f t="shared" si="143"/>
        <v>2082757</v>
      </c>
      <c r="CQ46" s="387">
        <f t="shared" si="143"/>
        <v>5579610</v>
      </c>
      <c r="CR46" s="387">
        <f t="shared" si="143"/>
        <v>6432433</v>
      </c>
      <c r="CS46" s="387">
        <f t="shared" si="143"/>
        <v>5841680</v>
      </c>
      <c r="CT46" s="387">
        <f t="shared" si="143"/>
        <v>5222837</v>
      </c>
      <c r="CU46" s="387">
        <f t="shared" si="143"/>
        <v>4970409</v>
      </c>
      <c r="CV46" s="387">
        <f t="shared" si="143"/>
        <v>3206220</v>
      </c>
      <c r="CW46" s="387">
        <f t="shared" si="143"/>
        <v>2014722</v>
      </c>
      <c r="CX46" s="387">
        <f t="shared" si="143"/>
        <v>1950705</v>
      </c>
      <c r="CY46" s="347"/>
      <c r="CZ46" s="63">
        <f>IF(ISERROR(GETPIVOTDATA("VALUE",'CSS WK pvt'!$I$2,"DT_FILE",CZ$8,"CD_CO",CZ$6,"TRIM_CAT",TRIM(B46),"TRIM_LINE",A44))=TRUE,0,GETPIVOTDATA("VALUE",'CSS WK pvt'!$I$2,"DT_FILE",CZ$8,"CD_CO",CZ$6,"TRIM_CAT",TRIM(B46),"TRIM_LINE",A44))</f>
        <v>9229416</v>
      </c>
    </row>
    <row r="47" spans="1:104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1">
        <v>5342444</v>
      </c>
      <c r="V47" s="201">
        <v>4761417</v>
      </c>
      <c r="W47" s="201">
        <v>5106212</v>
      </c>
      <c r="X47" s="41">
        <v>5269616</v>
      </c>
      <c r="Y47" s="201">
        <v>5909939</v>
      </c>
      <c r="Z47" s="201">
        <v>6702556</v>
      </c>
      <c r="AA47" s="201">
        <v>5716937</v>
      </c>
      <c r="AB47" s="201">
        <v>6291050</v>
      </c>
      <c r="AC47" s="201">
        <v>5279845</v>
      </c>
      <c r="AD47" s="201">
        <v>5209437</v>
      </c>
      <c r="AE47" s="201">
        <v>5411050</v>
      </c>
      <c r="AF47" s="201">
        <v>5558875</v>
      </c>
      <c r="AG47" s="201">
        <v>5925225</v>
      </c>
      <c r="AH47" s="201">
        <v>7073698</v>
      </c>
      <c r="AI47" s="201">
        <v>6424553</v>
      </c>
      <c r="AJ47" s="41">
        <v>5968905</v>
      </c>
      <c r="AK47" s="294">
        <v>8851510</v>
      </c>
      <c r="AL47" s="294">
        <v>8155123</v>
      </c>
      <c r="AM47" s="294">
        <v>7920686</v>
      </c>
      <c r="AN47" s="294">
        <v>6552184</v>
      </c>
      <c r="AO47" s="294">
        <v>6155093</v>
      </c>
      <c r="AP47" s="294">
        <v>5616414</v>
      </c>
      <c r="AQ47" s="63">
        <v>5571690</v>
      </c>
      <c r="AR47" s="294">
        <v>6135222</v>
      </c>
      <c r="AS47" s="294">
        <v>7360814</v>
      </c>
      <c r="AT47" s="294">
        <v>6790371</v>
      </c>
      <c r="AU47" s="294">
        <v>5205449</v>
      </c>
      <c r="AV47" s="311">
        <v>6747500</v>
      </c>
      <c r="AW47" s="294">
        <v>7780796</v>
      </c>
      <c r="AX47" s="294">
        <v>8555476</v>
      </c>
      <c r="AY47" s="294">
        <v>8843750</v>
      </c>
      <c r="AZ47" s="294">
        <v>8880355</v>
      </c>
      <c r="BA47" s="294">
        <v>8019944</v>
      </c>
      <c r="BB47" s="294">
        <v>7244851</v>
      </c>
      <c r="BC47" s="63">
        <v>5998616</v>
      </c>
      <c r="BD47" s="294">
        <v>6702337</v>
      </c>
      <c r="BE47" s="294"/>
      <c r="BF47" s="294"/>
      <c r="BG47" s="294"/>
      <c r="BH47" s="311"/>
      <c r="BI47" s="42">
        <f t="shared" si="140"/>
        <v>932287.71999999974</v>
      </c>
      <c r="BJ47" s="43">
        <f t="shared" si="140"/>
        <v>2576572.2300000004</v>
      </c>
      <c r="BK47" s="43">
        <f t="shared" si="140"/>
        <v>1704197.4900000002</v>
      </c>
      <c r="BL47" s="43">
        <f t="shared" si="140"/>
        <v>1736725.2400000002</v>
      </c>
      <c r="BM47" s="43">
        <f t="shared" si="140"/>
        <v>947985.79999999981</v>
      </c>
      <c r="BN47" s="43">
        <f t="shared" si="140"/>
        <v>915628.54</v>
      </c>
      <c r="BO47" s="43">
        <f t="shared" si="140"/>
        <v>423841.50999999978</v>
      </c>
      <c r="BP47" s="43">
        <f t="shared" si="140"/>
        <v>273473.30999999959</v>
      </c>
      <c r="BQ47" s="43">
        <f t="shared" si="140"/>
        <v>682808.15000000037</v>
      </c>
      <c r="BR47" s="407">
        <f t="shared" si="140"/>
        <v>415775.91999999993</v>
      </c>
      <c r="BS47" s="430">
        <f t="shared" si="141"/>
        <v>1126080.7400000002</v>
      </c>
      <c r="BT47" s="43">
        <f t="shared" si="141"/>
        <v>1033836.0899999999</v>
      </c>
      <c r="BU47" s="43">
        <f t="shared" si="141"/>
        <v>-700185.91000000015</v>
      </c>
      <c r="BV47" s="43">
        <f t="shared" si="141"/>
        <v>-2201967</v>
      </c>
      <c r="BW47" s="43">
        <f t="shared" si="141"/>
        <v>-829916</v>
      </c>
      <c r="BX47" s="244">
        <f t="shared" si="141"/>
        <v>-12638</v>
      </c>
      <c r="BY47" s="244">
        <f t="shared" si="141"/>
        <v>428557</v>
      </c>
      <c r="BZ47" s="244">
        <f t="shared" si="141"/>
        <v>46597</v>
      </c>
      <c r="CA47" s="244">
        <f t="shared" si="141"/>
        <v>582781</v>
      </c>
      <c r="CB47" s="270">
        <f t="shared" si="141"/>
        <v>2312281</v>
      </c>
      <c r="CC47" s="270">
        <f t="shared" si="142"/>
        <v>1318341</v>
      </c>
      <c r="CD47" s="387">
        <f t="shared" si="142"/>
        <v>699289</v>
      </c>
      <c r="CE47" s="356">
        <f t="shared" si="142"/>
        <v>2941571</v>
      </c>
      <c r="CF47" s="270">
        <f t="shared" si="142"/>
        <v>1452567</v>
      </c>
      <c r="CG47" s="270">
        <f t="shared" si="142"/>
        <v>2203749</v>
      </c>
      <c r="CH47" s="270">
        <f t="shared" si="142"/>
        <v>261134</v>
      </c>
      <c r="CI47" s="270">
        <f t="shared" si="142"/>
        <v>875248</v>
      </c>
      <c r="CJ47" s="270">
        <f t="shared" si="142"/>
        <v>406977</v>
      </c>
      <c r="CK47" s="270">
        <f t="shared" si="142"/>
        <v>160640</v>
      </c>
      <c r="CL47" s="270">
        <f t="shared" si="142"/>
        <v>576347</v>
      </c>
      <c r="CM47" s="270">
        <f t="shared" si="143"/>
        <v>1435589</v>
      </c>
      <c r="CN47" s="270">
        <f t="shared" si="143"/>
        <v>-283327</v>
      </c>
      <c r="CO47" s="270">
        <f t="shared" si="143"/>
        <v>-1219104</v>
      </c>
      <c r="CP47" s="387">
        <f t="shared" si="143"/>
        <v>778595</v>
      </c>
      <c r="CQ47" s="387">
        <f t="shared" si="143"/>
        <v>-1070714</v>
      </c>
      <c r="CR47" s="387">
        <f t="shared" si="143"/>
        <v>400353</v>
      </c>
      <c r="CS47" s="387">
        <f t="shared" si="143"/>
        <v>923064</v>
      </c>
      <c r="CT47" s="387">
        <f t="shared" si="143"/>
        <v>2328171</v>
      </c>
      <c r="CU47" s="387">
        <f t="shared" si="143"/>
        <v>1864851</v>
      </c>
      <c r="CV47" s="387">
        <f t="shared" si="143"/>
        <v>1628437</v>
      </c>
      <c r="CW47" s="387">
        <f t="shared" si="143"/>
        <v>426926</v>
      </c>
      <c r="CX47" s="387">
        <f t="shared" si="143"/>
        <v>567115</v>
      </c>
      <c r="CY47" s="347"/>
      <c r="CZ47" s="63">
        <f>IF(ISERROR(GETPIVOTDATA("VALUE",'CSS WK pvt'!$I$2,"DT_FILE",CZ$8,"CD_CO",CZ$6,"TRIM_CAT",TRIM(B47),"TRIM_LINE",A44))=TRUE,0,GETPIVOTDATA("VALUE",'CSS WK pvt'!$I$2,"DT_FILE",CZ$8,"CD_CO",CZ$6,"TRIM_CAT",TRIM(B47),"TRIM_LINE",A44))</f>
        <v>6702337</v>
      </c>
    </row>
    <row r="48" spans="1:104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1">
        <v>4839266</v>
      </c>
      <c r="V48" s="201">
        <v>4430372</v>
      </c>
      <c r="W48" s="201">
        <v>4466819</v>
      </c>
      <c r="X48" s="41">
        <v>4546171</v>
      </c>
      <c r="Y48" s="201">
        <v>5256920</v>
      </c>
      <c r="Z48" s="201">
        <v>6231040</v>
      </c>
      <c r="AA48" s="201">
        <v>5090833</v>
      </c>
      <c r="AB48" s="201">
        <v>4561429</v>
      </c>
      <c r="AC48" s="201">
        <v>4172125</v>
      </c>
      <c r="AD48" s="201">
        <v>4718265</v>
      </c>
      <c r="AE48" s="201">
        <v>5164425</v>
      </c>
      <c r="AF48" s="201">
        <v>4411771</v>
      </c>
      <c r="AG48" s="201">
        <v>4724749</v>
      </c>
      <c r="AH48" s="201">
        <v>7450911</v>
      </c>
      <c r="AI48" s="201">
        <v>7167917</v>
      </c>
      <c r="AJ48" s="41">
        <v>6040035</v>
      </c>
      <c r="AK48" s="294">
        <v>7877126</v>
      </c>
      <c r="AL48" s="294">
        <v>7079139</v>
      </c>
      <c r="AM48" s="294">
        <v>6719233</v>
      </c>
      <c r="AN48" s="294">
        <v>5321790</v>
      </c>
      <c r="AO48" s="294">
        <v>5171876</v>
      </c>
      <c r="AP48" s="294">
        <v>4758195</v>
      </c>
      <c r="AQ48" s="63">
        <v>5014372</v>
      </c>
      <c r="AR48" s="294">
        <v>5151413</v>
      </c>
      <c r="AS48" s="294">
        <v>6145749</v>
      </c>
      <c r="AT48" s="294">
        <v>6883642</v>
      </c>
      <c r="AU48" s="294">
        <v>6484665</v>
      </c>
      <c r="AV48" s="311">
        <v>5645394</v>
      </c>
      <c r="AW48" s="294">
        <v>5432041</v>
      </c>
      <c r="AX48" s="294">
        <v>6021139</v>
      </c>
      <c r="AY48" s="294">
        <v>6405088</v>
      </c>
      <c r="AZ48" s="294">
        <v>6221712</v>
      </c>
      <c r="BA48" s="294">
        <v>7125582</v>
      </c>
      <c r="BB48" s="294">
        <v>5987045</v>
      </c>
      <c r="BC48" s="63">
        <v>5635655</v>
      </c>
      <c r="BD48" s="294">
        <v>5884892</v>
      </c>
      <c r="BE48" s="294"/>
      <c r="BF48" s="294"/>
      <c r="BG48" s="294"/>
      <c r="BH48" s="311"/>
      <c r="BI48" s="42">
        <f t="shared" si="140"/>
        <v>1005061.8099999996</v>
      </c>
      <c r="BJ48" s="43">
        <f t="shared" si="140"/>
        <v>3004831.0300000003</v>
      </c>
      <c r="BK48" s="43">
        <f t="shared" si="140"/>
        <v>2589953.54</v>
      </c>
      <c r="BL48" s="43">
        <f t="shared" si="140"/>
        <v>1746017.15</v>
      </c>
      <c r="BM48" s="43">
        <f t="shared" si="140"/>
        <v>671707.89000000013</v>
      </c>
      <c r="BN48" s="43">
        <f t="shared" si="140"/>
        <v>1084724.33</v>
      </c>
      <c r="BO48" s="43">
        <f t="shared" si="140"/>
        <v>1068354.81</v>
      </c>
      <c r="BP48" s="43">
        <f t="shared" si="140"/>
        <v>741307.41999999993</v>
      </c>
      <c r="BQ48" s="43">
        <f t="shared" si="140"/>
        <v>768095.96</v>
      </c>
      <c r="BR48" s="407">
        <f t="shared" si="140"/>
        <v>423782.18999999994</v>
      </c>
      <c r="BS48" s="430">
        <f t="shared" si="141"/>
        <v>1526029.4300000002</v>
      </c>
      <c r="BT48" s="43">
        <f t="shared" si="141"/>
        <v>1744228.6900000004</v>
      </c>
      <c r="BU48" s="43">
        <f t="shared" si="141"/>
        <v>151158.5700000003</v>
      </c>
      <c r="BV48" s="43">
        <f t="shared" si="141"/>
        <v>-3002166</v>
      </c>
      <c r="BW48" s="43">
        <f t="shared" si="141"/>
        <v>-1382643</v>
      </c>
      <c r="BX48" s="244">
        <f t="shared" si="141"/>
        <v>-103552</v>
      </c>
      <c r="BY48" s="244">
        <f t="shared" si="141"/>
        <v>1082795</v>
      </c>
      <c r="BZ48" s="244">
        <f t="shared" si="141"/>
        <v>-347952</v>
      </c>
      <c r="CA48" s="244">
        <f t="shared" si="141"/>
        <v>-114517</v>
      </c>
      <c r="CB48" s="270">
        <f t="shared" si="141"/>
        <v>3020539</v>
      </c>
      <c r="CC48" s="270">
        <f t="shared" si="142"/>
        <v>2701098</v>
      </c>
      <c r="CD48" s="387">
        <f t="shared" si="142"/>
        <v>1493864</v>
      </c>
      <c r="CE48" s="356">
        <f t="shared" si="142"/>
        <v>2620206</v>
      </c>
      <c r="CF48" s="270">
        <f t="shared" si="142"/>
        <v>848099</v>
      </c>
      <c r="CG48" s="270">
        <f t="shared" si="142"/>
        <v>1628400</v>
      </c>
      <c r="CH48" s="270">
        <f t="shared" si="142"/>
        <v>760361</v>
      </c>
      <c r="CI48" s="270">
        <f t="shared" si="142"/>
        <v>999751</v>
      </c>
      <c r="CJ48" s="270">
        <f t="shared" si="142"/>
        <v>39930</v>
      </c>
      <c r="CK48" s="270">
        <f t="shared" si="142"/>
        <v>-150053</v>
      </c>
      <c r="CL48" s="270">
        <f t="shared" si="142"/>
        <v>739642</v>
      </c>
      <c r="CM48" s="270">
        <f t="shared" si="143"/>
        <v>1421000</v>
      </c>
      <c r="CN48" s="270">
        <f t="shared" si="143"/>
        <v>-567269</v>
      </c>
      <c r="CO48" s="270">
        <f t="shared" si="143"/>
        <v>-683252</v>
      </c>
      <c r="CP48" s="387">
        <f t="shared" si="143"/>
        <v>-394641</v>
      </c>
      <c r="CQ48" s="387">
        <f t="shared" si="143"/>
        <v>-2445085</v>
      </c>
      <c r="CR48" s="387">
        <f t="shared" si="143"/>
        <v>-1058000</v>
      </c>
      <c r="CS48" s="387">
        <f t="shared" si="143"/>
        <v>-314145</v>
      </c>
      <c r="CT48" s="387">
        <f t="shared" si="143"/>
        <v>899922</v>
      </c>
      <c r="CU48" s="387">
        <f t="shared" si="143"/>
        <v>1953706</v>
      </c>
      <c r="CV48" s="387">
        <f t="shared" si="143"/>
        <v>1228850</v>
      </c>
      <c r="CW48" s="387">
        <f t="shared" si="143"/>
        <v>621283</v>
      </c>
      <c r="CX48" s="387">
        <f t="shared" si="143"/>
        <v>733479</v>
      </c>
      <c r="CY48" s="347"/>
      <c r="CZ48" s="63">
        <f>IF(ISERROR(GETPIVOTDATA("VALUE",'CSS WK pvt'!$I$2,"DT_FILE",CZ$8,"CD_CO",CZ$6,"TRIM_CAT",TRIM(B48),"TRIM_LINE",A44))=TRUE,0,GETPIVOTDATA("VALUE",'CSS WK pvt'!$I$2,"DT_FILE",CZ$8,"CD_CO",CZ$6,"TRIM_CAT",TRIM(B48),"TRIM_LINE",A44))</f>
        <v>5884892</v>
      </c>
    </row>
    <row r="49" spans="1:104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1">
        <v>6605989</v>
      </c>
      <c r="V49" s="201">
        <v>6268677</v>
      </c>
      <c r="W49" s="201">
        <v>7992038</v>
      </c>
      <c r="X49" s="41">
        <v>6618800</v>
      </c>
      <c r="Y49" s="201">
        <v>8669743</v>
      </c>
      <c r="Z49" s="201">
        <v>8999710</v>
      </c>
      <c r="AA49" s="201">
        <v>5717821</v>
      </c>
      <c r="AB49" s="201">
        <v>6410125</v>
      </c>
      <c r="AC49" s="201">
        <v>5484094</v>
      </c>
      <c r="AD49" s="201">
        <v>6285232</v>
      </c>
      <c r="AE49" s="201">
        <v>8007713</v>
      </c>
      <c r="AF49" s="201">
        <v>6412542</v>
      </c>
      <c r="AG49" s="201">
        <v>7058307</v>
      </c>
      <c r="AH49" s="201">
        <v>14112081</v>
      </c>
      <c r="AI49" s="201">
        <v>14309453</v>
      </c>
      <c r="AJ49" s="41">
        <v>9438913</v>
      </c>
      <c r="AK49" s="294">
        <v>14917947</v>
      </c>
      <c r="AL49" s="294">
        <v>13068501</v>
      </c>
      <c r="AM49" s="294">
        <v>11888804</v>
      </c>
      <c r="AN49" s="294">
        <v>7756329</v>
      </c>
      <c r="AO49" s="294">
        <v>6754632</v>
      </c>
      <c r="AP49" s="294">
        <v>6785153</v>
      </c>
      <c r="AQ49" s="63">
        <v>8577611</v>
      </c>
      <c r="AR49" s="294">
        <v>7519468</v>
      </c>
      <c r="AS49" s="294">
        <v>9549255</v>
      </c>
      <c r="AT49" s="294">
        <v>11161519</v>
      </c>
      <c r="AU49" s="294">
        <v>9584838</v>
      </c>
      <c r="AV49" s="311">
        <v>12418607</v>
      </c>
      <c r="AW49" s="294">
        <v>11140493</v>
      </c>
      <c r="AX49" s="294">
        <v>10137075</v>
      </c>
      <c r="AY49" s="294">
        <v>10018127</v>
      </c>
      <c r="AZ49" s="294">
        <v>9061413</v>
      </c>
      <c r="BA49" s="294">
        <v>8917907</v>
      </c>
      <c r="BB49" s="294">
        <v>9987049</v>
      </c>
      <c r="BC49" s="63">
        <v>8987992</v>
      </c>
      <c r="BD49" s="294">
        <v>9562975</v>
      </c>
      <c r="BE49" s="294"/>
      <c r="BF49" s="294"/>
      <c r="BG49" s="294"/>
      <c r="BH49" s="311"/>
      <c r="BI49" s="42">
        <f t="shared" si="140"/>
        <v>1231592.67</v>
      </c>
      <c r="BJ49" s="43">
        <f t="shared" si="140"/>
        <v>1642116.8399999999</v>
      </c>
      <c r="BK49" s="43">
        <f t="shared" si="140"/>
        <v>3056370.7800000003</v>
      </c>
      <c r="BL49" s="43">
        <f t="shared" si="140"/>
        <v>3119447.61</v>
      </c>
      <c r="BM49" s="43">
        <f t="shared" si="140"/>
        <v>1106733.3499999996</v>
      </c>
      <c r="BN49" s="43">
        <f t="shared" si="140"/>
        <v>2681678.58</v>
      </c>
      <c r="BO49" s="43">
        <f t="shared" si="140"/>
        <v>1286897.3700000001</v>
      </c>
      <c r="BP49" s="43">
        <f t="shared" si="140"/>
        <v>2185823.4300000002</v>
      </c>
      <c r="BQ49" s="43">
        <f t="shared" si="140"/>
        <v>2112725.6100000003</v>
      </c>
      <c r="BR49" s="407">
        <f t="shared" si="140"/>
        <v>1511152.6600000001</v>
      </c>
      <c r="BS49" s="430">
        <f t="shared" si="141"/>
        <v>2210783.9800000004</v>
      </c>
      <c r="BT49" s="43">
        <f t="shared" si="141"/>
        <v>3407973.1900000004</v>
      </c>
      <c r="BU49" s="43">
        <f t="shared" si="141"/>
        <v>-1800792.9000000004</v>
      </c>
      <c r="BV49" s="43">
        <f t="shared" si="141"/>
        <v>-802241</v>
      </c>
      <c r="BW49" s="43">
        <f t="shared" si="141"/>
        <v>-2622223</v>
      </c>
      <c r="BX49" s="244">
        <f t="shared" si="141"/>
        <v>-502166</v>
      </c>
      <c r="BY49" s="244">
        <f t="shared" si="141"/>
        <v>2183347</v>
      </c>
      <c r="BZ49" s="244">
        <f t="shared" si="141"/>
        <v>-1135368</v>
      </c>
      <c r="CA49" s="244">
        <f t="shared" si="141"/>
        <v>452318</v>
      </c>
      <c r="CB49" s="270">
        <f t="shared" si="141"/>
        <v>7843404</v>
      </c>
      <c r="CC49" s="270">
        <f t="shared" si="142"/>
        <v>6317415</v>
      </c>
      <c r="CD49" s="387">
        <f t="shared" si="142"/>
        <v>2820113</v>
      </c>
      <c r="CE49" s="356">
        <f t="shared" si="142"/>
        <v>6248204</v>
      </c>
      <c r="CF49" s="270">
        <f t="shared" si="142"/>
        <v>4068791</v>
      </c>
      <c r="CG49" s="270">
        <f t="shared" si="142"/>
        <v>6170983</v>
      </c>
      <c r="CH49" s="270">
        <f t="shared" si="142"/>
        <v>1346204</v>
      </c>
      <c r="CI49" s="270">
        <f t="shared" si="142"/>
        <v>1270538</v>
      </c>
      <c r="CJ49" s="270">
        <f t="shared" si="142"/>
        <v>499921</v>
      </c>
      <c r="CK49" s="270">
        <f t="shared" si="142"/>
        <v>569898</v>
      </c>
      <c r="CL49" s="270">
        <f t="shared" si="142"/>
        <v>1106926</v>
      </c>
      <c r="CM49" s="270">
        <f t="shared" si="143"/>
        <v>2490948</v>
      </c>
      <c r="CN49" s="270">
        <f t="shared" si="143"/>
        <v>-2950562</v>
      </c>
      <c r="CO49" s="270">
        <f t="shared" si="143"/>
        <v>-4724615</v>
      </c>
      <c r="CP49" s="387">
        <f t="shared" si="143"/>
        <v>2979694</v>
      </c>
      <c r="CQ49" s="387">
        <f t="shared" si="143"/>
        <v>-3777454</v>
      </c>
      <c r="CR49" s="387">
        <f t="shared" si="143"/>
        <v>-2931426</v>
      </c>
      <c r="CS49" s="387">
        <f t="shared" si="143"/>
        <v>-1870677</v>
      </c>
      <c r="CT49" s="387">
        <f t="shared" si="143"/>
        <v>1305084</v>
      </c>
      <c r="CU49" s="387">
        <f t="shared" si="143"/>
        <v>2163275</v>
      </c>
      <c r="CV49" s="387">
        <f t="shared" si="143"/>
        <v>3201896</v>
      </c>
      <c r="CW49" s="387">
        <f t="shared" si="143"/>
        <v>410381</v>
      </c>
      <c r="CX49" s="387">
        <f t="shared" si="143"/>
        <v>2043507</v>
      </c>
      <c r="CY49" s="347"/>
      <c r="CZ49" s="63">
        <f>IF(ISERROR(GETPIVOTDATA("VALUE",'CSS WK pvt'!$I$2,"DT_FILE",CZ$8,"CD_CO",CZ$6,"TRIM_CAT",TRIM(B49),"TRIM_LINE",A44))=TRUE,0,GETPIVOTDATA("VALUE",'CSS WK pvt'!$I$2,"DT_FILE",CZ$8,"CD_CO",CZ$6,"TRIM_CAT",TRIM(B49),"TRIM_LINE",A44))</f>
        <v>9562975</v>
      </c>
    </row>
    <row r="50" spans="1:104" s="130" customFormat="1" x14ac:dyDescent="0.3">
      <c r="A50" s="147"/>
      <c r="B50" s="38" t="s">
        <v>42</v>
      </c>
      <c r="C50" s="140">
        <f t="shared" ref="C50:Q50" si="144">SUM(C45:C49)</f>
        <v>47453988.579999998</v>
      </c>
      <c r="D50" s="141">
        <f t="shared" si="144"/>
        <v>48912663.030000001</v>
      </c>
      <c r="E50" s="141">
        <f t="shared" si="144"/>
        <v>39179236.07</v>
      </c>
      <c r="F50" s="141">
        <f t="shared" si="144"/>
        <v>31640922.82</v>
      </c>
      <c r="G50" s="141">
        <f t="shared" si="144"/>
        <v>35384745.07</v>
      </c>
      <c r="H50" s="141">
        <f t="shared" si="144"/>
        <v>43902001.460000001</v>
      </c>
      <c r="I50" s="141">
        <f t="shared" si="144"/>
        <v>49902148.93</v>
      </c>
      <c r="J50" s="141">
        <f t="shared" si="144"/>
        <v>42903029.099999994</v>
      </c>
      <c r="K50" s="141">
        <f t="shared" si="144"/>
        <v>39695552.140000001</v>
      </c>
      <c r="L50" s="142">
        <f t="shared" si="144"/>
        <v>41578683.930000007</v>
      </c>
      <c r="M50" s="141">
        <f t="shared" si="144"/>
        <v>47071745.450000003</v>
      </c>
      <c r="N50" s="141">
        <f t="shared" si="144"/>
        <v>57244022.850000009</v>
      </c>
      <c r="O50" s="141">
        <f t="shared" si="144"/>
        <v>58830015.280000001</v>
      </c>
      <c r="P50" s="141">
        <f t="shared" si="144"/>
        <v>61721131</v>
      </c>
      <c r="Q50" s="141">
        <f t="shared" si="144"/>
        <v>56446743</v>
      </c>
      <c r="R50" s="141">
        <v>48840483</v>
      </c>
      <c r="S50" s="141">
        <v>47929747</v>
      </c>
      <c r="T50" s="141">
        <v>59144928</v>
      </c>
      <c r="U50" s="202">
        <v>65969440</v>
      </c>
      <c r="V50" s="202">
        <v>52474330</v>
      </c>
      <c r="W50" s="202">
        <f>SUM(W45+W46+W47+W48+W49)</f>
        <v>48394369</v>
      </c>
      <c r="X50" s="142">
        <f>SUM(X45+X46+X47+X48+X49)</f>
        <v>49363469</v>
      </c>
      <c r="Y50" s="202">
        <v>57297467</v>
      </c>
      <c r="Z50" s="202">
        <v>67334477</v>
      </c>
      <c r="AA50" s="202">
        <v>58825702</v>
      </c>
      <c r="AB50" s="202">
        <v>58056420</v>
      </c>
      <c r="AC50" s="202">
        <v>47496242</v>
      </c>
      <c r="AD50" s="202">
        <v>44578798</v>
      </c>
      <c r="AE50" s="202">
        <v>49509500</v>
      </c>
      <c r="AF50" s="202">
        <v>52297484</v>
      </c>
      <c r="AG50" s="202">
        <v>53762522</v>
      </c>
      <c r="AH50" s="202">
        <v>67571163</v>
      </c>
      <c r="AI50" s="202">
        <v>55860152</v>
      </c>
      <c r="AJ50" s="142">
        <v>50556843</v>
      </c>
      <c r="AK50" s="295">
        <v>69854066</v>
      </c>
      <c r="AL50" s="295">
        <v>69769930</v>
      </c>
      <c r="AM50" s="295">
        <v>71422088</v>
      </c>
      <c r="AN50" s="295">
        <v>58288451</v>
      </c>
      <c r="AO50" s="295">
        <v>52141601</v>
      </c>
      <c r="AP50" s="295">
        <v>46442984</v>
      </c>
      <c r="AQ50" s="44">
        <v>49491090</v>
      </c>
      <c r="AR50" s="295">
        <v>55319331</v>
      </c>
      <c r="AS50" s="295">
        <v>69701969</v>
      </c>
      <c r="AT50" s="295">
        <v>64659120</v>
      </c>
      <c r="AU50" s="295">
        <v>48637675</v>
      </c>
      <c r="AV50" s="312">
        <v>63062141</v>
      </c>
      <c r="AW50" s="295">
        <v>79619419</v>
      </c>
      <c r="AX50" s="295">
        <v>84511079</v>
      </c>
      <c r="AY50" s="295">
        <v>85170406</v>
      </c>
      <c r="AZ50" s="295">
        <v>82630073</v>
      </c>
      <c r="BA50" s="295">
        <v>74762664</v>
      </c>
      <c r="BB50" s="295">
        <v>64038207</v>
      </c>
      <c r="BC50" s="44">
        <v>55352599</v>
      </c>
      <c r="BD50" s="295">
        <v>65376020</v>
      </c>
      <c r="BE50" s="295"/>
      <c r="BF50" s="295"/>
      <c r="BG50" s="295"/>
      <c r="BH50" s="312"/>
      <c r="BI50" s="44">
        <f t="shared" ref="BI50:BM50" si="145">SUM(BI45:BI49)</f>
        <v>11376026.700000001</v>
      </c>
      <c r="BJ50" s="143">
        <f t="shared" si="145"/>
        <v>12808467.970000001</v>
      </c>
      <c r="BK50" s="143">
        <f t="shared" si="145"/>
        <v>17267506.930000003</v>
      </c>
      <c r="BL50" s="143">
        <f t="shared" si="145"/>
        <v>17199560.180000003</v>
      </c>
      <c r="BM50" s="143">
        <f t="shared" si="145"/>
        <v>12545001.930000002</v>
      </c>
      <c r="BN50" s="143">
        <f t="shared" ref="BN50:BV50" si="146">SUM(BN45:BN49)</f>
        <v>15242926.539999999</v>
      </c>
      <c r="BO50" s="143">
        <f t="shared" si="146"/>
        <v>16067291.07</v>
      </c>
      <c r="BP50" s="143">
        <f t="shared" si="146"/>
        <v>9571300.9000000004</v>
      </c>
      <c r="BQ50" s="143">
        <f t="shared" si="146"/>
        <v>8698816.8600000013</v>
      </c>
      <c r="BR50" s="408">
        <f t="shared" si="146"/>
        <v>7784785.0699999984</v>
      </c>
      <c r="BS50" s="431">
        <f t="shared" si="146"/>
        <v>10225721.550000003</v>
      </c>
      <c r="BT50" s="143">
        <f t="shared" si="146"/>
        <v>10090454.149999997</v>
      </c>
      <c r="BU50" s="143">
        <f t="shared" si="146"/>
        <v>-4313.2800000011921</v>
      </c>
      <c r="BV50" s="143">
        <f t="shared" si="146"/>
        <v>-3664711</v>
      </c>
      <c r="BW50" s="143">
        <f t="shared" ref="BW50:BX50" si="147">SUM(BW45:BW49)</f>
        <v>-8950501</v>
      </c>
      <c r="BX50" s="245">
        <f t="shared" si="147"/>
        <v>-4261685</v>
      </c>
      <c r="BY50" s="245">
        <f t="shared" ref="BY50:BZ50" si="148">SUM(BY45:BY49)</f>
        <v>1579753</v>
      </c>
      <c r="BZ50" s="245">
        <f t="shared" si="148"/>
        <v>-6847444</v>
      </c>
      <c r="CA50" s="245">
        <f t="shared" ref="CA50:CB50" si="149">SUM(CA45:CA49)</f>
        <v>-12206918</v>
      </c>
      <c r="CB50" s="271">
        <f t="shared" si="149"/>
        <v>15096833</v>
      </c>
      <c r="CC50" s="271">
        <f t="shared" ref="CC50:CE50" si="150">SUM(CC45:CC49)</f>
        <v>7465783</v>
      </c>
      <c r="CD50" s="388">
        <f t="shared" si="150"/>
        <v>1193374</v>
      </c>
      <c r="CE50" s="357">
        <f t="shared" si="150"/>
        <v>12556599</v>
      </c>
      <c r="CF50" s="271">
        <f t="shared" ref="CF50:CG50" si="151">SUM(CF45:CF49)</f>
        <v>2435453</v>
      </c>
      <c r="CG50" s="271">
        <f t="shared" si="151"/>
        <v>12596386</v>
      </c>
      <c r="CH50" s="271">
        <f t="shared" ref="CH50" si="152">SUM(CH45:CH49)</f>
        <v>232031</v>
      </c>
      <c r="CI50" s="271">
        <f t="shared" ref="CI50" si="153">SUM(CI45:CI49)</f>
        <v>4645359</v>
      </c>
      <c r="CJ50" s="271">
        <f t="shared" ref="CJ50" si="154">SUM(CJ45:CJ49)</f>
        <v>1864186</v>
      </c>
      <c r="CK50" s="271">
        <f t="shared" ref="CK50" si="155">SUM(CK45:CK49)</f>
        <v>-18410</v>
      </c>
      <c r="CL50" s="271">
        <f t="shared" ref="CL50" si="156">SUM(CL45:CL49)</f>
        <v>3021847</v>
      </c>
      <c r="CM50" s="271">
        <f t="shared" ref="CM50" si="157">SUM(CM45:CM49)</f>
        <v>15939447</v>
      </c>
      <c r="CN50" s="271">
        <f t="shared" ref="CN50" si="158">SUM(CN45:CN49)</f>
        <v>-2912043</v>
      </c>
      <c r="CO50" s="271">
        <f t="shared" ref="CO50" si="159">SUM(CO45:CO49)</f>
        <v>-7222477</v>
      </c>
      <c r="CP50" s="388">
        <f t="shared" ref="CP50" si="160">SUM(CP45:CP49)</f>
        <v>12505298</v>
      </c>
      <c r="CQ50" s="388">
        <f t="shared" ref="CQ50" si="161">SUM(CQ45:CQ49)</f>
        <v>9765353</v>
      </c>
      <c r="CR50" s="388">
        <f t="shared" ref="CR50" si="162">SUM(CR45:CR49)</f>
        <v>14741149</v>
      </c>
      <c r="CS50" s="388">
        <f t="shared" ref="CS50" si="163">SUM(CS45:CS49)</f>
        <v>13748318</v>
      </c>
      <c r="CT50" s="388">
        <f t="shared" ref="CT50" si="164">SUM(CT45:CT49)</f>
        <v>24341622</v>
      </c>
      <c r="CU50" s="388">
        <f t="shared" ref="CU50" si="165">SUM(CU45:CU49)</f>
        <v>22621063</v>
      </c>
      <c r="CV50" s="388">
        <f t="shared" ref="CV50" si="166">SUM(CV45:CV49)</f>
        <v>17595223</v>
      </c>
      <c r="CW50" s="388">
        <f t="shared" ref="CW50:CX50" si="167">SUM(CW45:CW49)</f>
        <v>5861509</v>
      </c>
      <c r="CX50" s="388">
        <f t="shared" si="167"/>
        <v>10056689</v>
      </c>
      <c r="CY50" s="348"/>
      <c r="CZ50" s="44">
        <f>SUM(CZ45:CZ49)</f>
        <v>65376020</v>
      </c>
    </row>
    <row r="51" spans="1:104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89"/>
      <c r="CX51" s="389"/>
      <c r="CY51" s="347"/>
      <c r="CZ51" s="49"/>
    </row>
    <row r="52" spans="1:104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1">
        <v>22429362</v>
      </c>
      <c r="V52" s="201">
        <v>28643592</v>
      </c>
      <c r="W52" s="201">
        <v>22824603</v>
      </c>
      <c r="X52" s="41">
        <v>17545242</v>
      </c>
      <c r="Y52" s="201">
        <v>16473145</v>
      </c>
      <c r="Z52" s="201">
        <v>19811257</v>
      </c>
      <c r="AA52" s="201">
        <v>24453599</v>
      </c>
      <c r="AB52" s="201">
        <v>24085714</v>
      </c>
      <c r="AC52" s="201">
        <v>21509328</v>
      </c>
      <c r="AD52" s="201">
        <v>17832902</v>
      </c>
      <c r="AE52" s="201">
        <v>12796980</v>
      </c>
      <c r="AF52" s="201">
        <v>13792061</v>
      </c>
      <c r="AG52" s="201">
        <v>16920993</v>
      </c>
      <c r="AH52" s="201">
        <v>18107559</v>
      </c>
      <c r="AI52" s="201">
        <v>20652856</v>
      </c>
      <c r="AJ52" s="41">
        <v>15136091</v>
      </c>
      <c r="AK52" s="294">
        <v>14400480</v>
      </c>
      <c r="AL52" s="294">
        <v>18886217</v>
      </c>
      <c r="AM52" s="294">
        <v>19686285</v>
      </c>
      <c r="AN52" s="294">
        <v>21694004</v>
      </c>
      <c r="AO52" s="294">
        <v>19119289</v>
      </c>
      <c r="AP52" s="294">
        <v>16662732</v>
      </c>
      <c r="AQ52" s="63">
        <v>13212321</v>
      </c>
      <c r="AR52" s="294">
        <v>13086658</v>
      </c>
      <c r="AS52" s="294">
        <v>14715560</v>
      </c>
      <c r="AT52" s="294">
        <v>20334452</v>
      </c>
      <c r="AU52" s="294">
        <v>18018876</v>
      </c>
      <c r="AV52" s="311">
        <v>14065451</v>
      </c>
      <c r="AW52" s="294">
        <v>16614977</v>
      </c>
      <c r="AX52" s="294">
        <v>26171792</v>
      </c>
      <c r="AY52" s="294">
        <v>26447427</v>
      </c>
      <c r="AZ52" s="294">
        <v>29139695</v>
      </c>
      <c r="BA52" s="294">
        <v>27557014</v>
      </c>
      <c r="BB52" s="294">
        <v>24425928</v>
      </c>
      <c r="BC52" s="63">
        <v>17621952</v>
      </c>
      <c r="BD52" s="294">
        <v>14717138</v>
      </c>
      <c r="BE52" s="294"/>
      <c r="BF52" s="294"/>
      <c r="BG52" s="294"/>
      <c r="BH52" s="311"/>
      <c r="BI52" s="42">
        <f t="shared" ref="BI52:BR56" si="168">O52-C52</f>
        <v>6420312.9400000013</v>
      </c>
      <c r="BJ52" s="43">
        <f t="shared" si="168"/>
        <v>7801708.0999999996</v>
      </c>
      <c r="BK52" s="43">
        <f t="shared" si="168"/>
        <v>6468262.0099999998</v>
      </c>
      <c r="BL52" s="43">
        <f t="shared" si="168"/>
        <v>8517386.8300000001</v>
      </c>
      <c r="BM52" s="43">
        <f t="shared" si="168"/>
        <v>7167591.9100000001</v>
      </c>
      <c r="BN52" s="43">
        <f t="shared" si="168"/>
        <v>6759450.7599999998</v>
      </c>
      <c r="BO52" s="43">
        <f t="shared" si="168"/>
        <v>10580940.92</v>
      </c>
      <c r="BP52" s="43">
        <f t="shared" si="168"/>
        <v>13544552.880000001</v>
      </c>
      <c r="BQ52" s="43">
        <f t="shared" si="168"/>
        <v>9325173.2799999993</v>
      </c>
      <c r="BR52" s="407">
        <f t="shared" si="168"/>
        <v>6405649.7599999998</v>
      </c>
      <c r="BS52" s="430">
        <f t="shared" ref="BS52:CB56" si="169">Y52-M52</f>
        <v>3905708.1300000008</v>
      </c>
      <c r="BT52" s="43">
        <f t="shared" si="169"/>
        <v>4382727.51</v>
      </c>
      <c r="BU52" s="43">
        <f t="shared" si="169"/>
        <v>4504277.1499999985</v>
      </c>
      <c r="BV52" s="43">
        <f t="shared" si="169"/>
        <v>2278769</v>
      </c>
      <c r="BW52" s="43">
        <f t="shared" si="169"/>
        <v>978303</v>
      </c>
      <c r="BX52" s="244">
        <f t="shared" si="169"/>
        <v>-2260058</v>
      </c>
      <c r="BY52" s="244">
        <f t="shared" si="169"/>
        <v>-3991695</v>
      </c>
      <c r="BZ52" s="244">
        <f t="shared" si="169"/>
        <v>-2720102</v>
      </c>
      <c r="CA52" s="244">
        <f t="shared" si="169"/>
        <v>-5508369</v>
      </c>
      <c r="CB52" s="270">
        <f t="shared" si="169"/>
        <v>-10536033</v>
      </c>
      <c r="CC52" s="270">
        <f t="shared" ref="CC52:CL56" si="170">AI52-W52</f>
        <v>-2171747</v>
      </c>
      <c r="CD52" s="387">
        <f t="shared" si="170"/>
        <v>-2409151</v>
      </c>
      <c r="CE52" s="356">
        <f t="shared" si="170"/>
        <v>-2072665</v>
      </c>
      <c r="CF52" s="270">
        <f t="shared" si="170"/>
        <v>-925040</v>
      </c>
      <c r="CG52" s="270">
        <f t="shared" si="170"/>
        <v>-4767314</v>
      </c>
      <c r="CH52" s="270">
        <f t="shared" si="170"/>
        <v>-2391710</v>
      </c>
      <c r="CI52" s="270">
        <f t="shared" si="170"/>
        <v>-2390039</v>
      </c>
      <c r="CJ52" s="270">
        <f t="shared" si="170"/>
        <v>-1170170</v>
      </c>
      <c r="CK52" s="270">
        <f t="shared" si="170"/>
        <v>415341</v>
      </c>
      <c r="CL52" s="270">
        <f t="shared" si="170"/>
        <v>-705403</v>
      </c>
      <c r="CM52" s="270">
        <f t="shared" ref="CM52:CX56" si="171">AS52-AG52</f>
        <v>-2205433</v>
      </c>
      <c r="CN52" s="270">
        <f t="shared" si="171"/>
        <v>2226893</v>
      </c>
      <c r="CO52" s="270">
        <f t="shared" si="171"/>
        <v>-2633980</v>
      </c>
      <c r="CP52" s="387">
        <f t="shared" si="171"/>
        <v>-1070640</v>
      </c>
      <c r="CQ52" s="387">
        <f t="shared" si="171"/>
        <v>2214497</v>
      </c>
      <c r="CR52" s="387">
        <f t="shared" si="171"/>
        <v>7285575</v>
      </c>
      <c r="CS52" s="387">
        <f t="shared" si="171"/>
        <v>6761142</v>
      </c>
      <c r="CT52" s="387">
        <f t="shared" si="171"/>
        <v>7445691</v>
      </c>
      <c r="CU52" s="387">
        <f t="shared" si="171"/>
        <v>8437725</v>
      </c>
      <c r="CV52" s="387">
        <f t="shared" si="171"/>
        <v>7763196</v>
      </c>
      <c r="CW52" s="387">
        <f t="shared" si="171"/>
        <v>4409631</v>
      </c>
      <c r="CX52" s="387">
        <f t="shared" si="171"/>
        <v>1630480</v>
      </c>
      <c r="CY52" s="347"/>
      <c r="CZ52" s="63">
        <f>IF(ISERROR(GETPIVOTDATA("VALUE",'CSS WK pvt'!$I$2,"DT_FILE",CZ$8,"CD_CO",CZ$6,"TRIM_CAT",TRIM(B52),"TRIM_LINE",A51))=TRUE,0,GETPIVOTDATA("VALUE",'CSS WK pvt'!$I$2,"DT_FILE",CZ$8,"CD_CO",CZ$6,"TRIM_CAT",TRIM(B52),"TRIM_LINE",A51))</f>
        <v>14717138</v>
      </c>
    </row>
    <row r="53" spans="1:104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1">
        <v>5461884</v>
      </c>
      <c r="V53" s="201">
        <v>6406352</v>
      </c>
      <c r="W53" s="201">
        <v>5556105</v>
      </c>
      <c r="X53" s="41">
        <v>4483215</v>
      </c>
      <c r="Y53" s="201">
        <v>4361810</v>
      </c>
      <c r="Z53" s="201">
        <v>5556105</v>
      </c>
      <c r="AA53" s="201">
        <v>7325887</v>
      </c>
      <c r="AB53" s="201">
        <v>7110796</v>
      </c>
      <c r="AC53" s="201">
        <v>6844521</v>
      </c>
      <c r="AD53" s="201">
        <v>5948945</v>
      </c>
      <c r="AE53" s="201">
        <v>4739723</v>
      </c>
      <c r="AF53" s="201">
        <v>5037760</v>
      </c>
      <c r="AG53" s="201">
        <v>5900410</v>
      </c>
      <c r="AH53" s="201">
        <v>5502166</v>
      </c>
      <c r="AI53" s="201">
        <v>5116532</v>
      </c>
      <c r="AJ53" s="41">
        <v>4718894</v>
      </c>
      <c r="AK53" s="294">
        <v>4464873</v>
      </c>
      <c r="AL53" s="294">
        <v>5898732</v>
      </c>
      <c r="AM53" s="294">
        <v>6122212</v>
      </c>
      <c r="AN53" s="294">
        <v>7752048</v>
      </c>
      <c r="AO53" s="294">
        <v>7155521</v>
      </c>
      <c r="AP53" s="294">
        <v>6230657</v>
      </c>
      <c r="AQ53" s="63">
        <v>4853339</v>
      </c>
      <c r="AR53" s="294">
        <v>4657206</v>
      </c>
      <c r="AS53" s="294">
        <v>5552231</v>
      </c>
      <c r="AT53" s="294">
        <v>7069897</v>
      </c>
      <c r="AU53" s="294">
        <v>6314860</v>
      </c>
      <c r="AV53" s="311">
        <v>4939190</v>
      </c>
      <c r="AW53" s="294">
        <v>6790523</v>
      </c>
      <c r="AX53" s="294">
        <v>10779636</v>
      </c>
      <c r="AY53" s="294">
        <v>11379228</v>
      </c>
      <c r="AZ53" s="294">
        <v>12004898</v>
      </c>
      <c r="BA53" s="294">
        <v>11933716</v>
      </c>
      <c r="BB53" s="294">
        <v>10564183</v>
      </c>
      <c r="BC53" s="63">
        <v>7388997</v>
      </c>
      <c r="BD53" s="294">
        <v>6164797</v>
      </c>
      <c r="BE53" s="294"/>
      <c r="BF53" s="294"/>
      <c r="BG53" s="294"/>
      <c r="BH53" s="311"/>
      <c r="BI53" s="42">
        <f t="shared" si="168"/>
        <v>730150.68000000063</v>
      </c>
      <c r="BJ53" s="43">
        <f t="shared" si="168"/>
        <v>946032.87999999989</v>
      </c>
      <c r="BK53" s="43">
        <f t="shared" si="168"/>
        <v>399796.05999999959</v>
      </c>
      <c r="BL53" s="43">
        <f t="shared" si="168"/>
        <v>888871.12000000011</v>
      </c>
      <c r="BM53" s="43">
        <f t="shared" si="168"/>
        <v>1350118.8399999999</v>
      </c>
      <c r="BN53" s="43">
        <f t="shared" si="168"/>
        <v>1049581.69</v>
      </c>
      <c r="BO53" s="43">
        <f t="shared" si="168"/>
        <v>1473556.2799999998</v>
      </c>
      <c r="BP53" s="43">
        <f t="shared" si="168"/>
        <v>1527681.08</v>
      </c>
      <c r="BQ53" s="43">
        <f t="shared" si="168"/>
        <v>1268043.2999999998</v>
      </c>
      <c r="BR53" s="407">
        <f t="shared" si="168"/>
        <v>923790.35000000009</v>
      </c>
      <c r="BS53" s="430">
        <f t="shared" si="169"/>
        <v>300554.66000000015</v>
      </c>
      <c r="BT53" s="43">
        <f t="shared" si="169"/>
        <v>548282.37999999989</v>
      </c>
      <c r="BU53" s="43">
        <f t="shared" si="169"/>
        <v>1587384.6799999997</v>
      </c>
      <c r="BV53" s="43">
        <f t="shared" si="169"/>
        <v>991218</v>
      </c>
      <c r="BW53" s="43">
        <f t="shared" si="169"/>
        <v>1407973</v>
      </c>
      <c r="BX53" s="244">
        <f t="shared" si="169"/>
        <v>910662</v>
      </c>
      <c r="BY53" s="244">
        <f t="shared" si="169"/>
        <v>-36809</v>
      </c>
      <c r="BZ53" s="244">
        <f t="shared" si="169"/>
        <v>549360</v>
      </c>
      <c r="CA53" s="244">
        <f t="shared" si="169"/>
        <v>438526</v>
      </c>
      <c r="CB53" s="270">
        <f t="shared" si="169"/>
        <v>-904186</v>
      </c>
      <c r="CC53" s="270">
        <f t="shared" si="170"/>
        <v>-439573</v>
      </c>
      <c r="CD53" s="387">
        <f t="shared" si="170"/>
        <v>235679</v>
      </c>
      <c r="CE53" s="356">
        <f t="shared" si="170"/>
        <v>103063</v>
      </c>
      <c r="CF53" s="270">
        <f t="shared" si="170"/>
        <v>342627</v>
      </c>
      <c r="CG53" s="270">
        <f t="shared" si="170"/>
        <v>-1203675</v>
      </c>
      <c r="CH53" s="270">
        <f t="shared" si="170"/>
        <v>641252</v>
      </c>
      <c r="CI53" s="270">
        <f t="shared" si="170"/>
        <v>311000</v>
      </c>
      <c r="CJ53" s="270">
        <f t="shared" si="170"/>
        <v>281712</v>
      </c>
      <c r="CK53" s="270">
        <f t="shared" si="170"/>
        <v>113616</v>
      </c>
      <c r="CL53" s="270">
        <f t="shared" si="170"/>
        <v>-380554</v>
      </c>
      <c r="CM53" s="270">
        <f t="shared" si="171"/>
        <v>-348179</v>
      </c>
      <c r="CN53" s="270">
        <f t="shared" si="171"/>
        <v>1567731</v>
      </c>
      <c r="CO53" s="270">
        <f t="shared" si="171"/>
        <v>1198328</v>
      </c>
      <c r="CP53" s="387">
        <f t="shared" si="171"/>
        <v>220296</v>
      </c>
      <c r="CQ53" s="387">
        <f t="shared" si="171"/>
        <v>2325650</v>
      </c>
      <c r="CR53" s="387">
        <f t="shared" si="171"/>
        <v>4880904</v>
      </c>
      <c r="CS53" s="387">
        <f t="shared" si="171"/>
        <v>5257016</v>
      </c>
      <c r="CT53" s="387">
        <f t="shared" si="171"/>
        <v>4252850</v>
      </c>
      <c r="CU53" s="387">
        <f t="shared" si="171"/>
        <v>4778195</v>
      </c>
      <c r="CV53" s="387">
        <f t="shared" si="171"/>
        <v>4333526</v>
      </c>
      <c r="CW53" s="387">
        <f t="shared" si="171"/>
        <v>2535658</v>
      </c>
      <c r="CX53" s="387">
        <f t="shared" si="171"/>
        <v>1507591</v>
      </c>
      <c r="CY53" s="347"/>
      <c r="CZ53" s="63">
        <f>IF(ISERROR(GETPIVOTDATA("VALUE",'CSS WK pvt'!$I$2,"DT_FILE",CZ$8,"CD_CO",CZ$6,"TRIM_CAT",TRIM(B53),"TRIM_LINE",A51))=TRUE,0,GETPIVOTDATA("VALUE",'CSS WK pvt'!$I$2,"DT_FILE",CZ$8,"CD_CO",CZ$6,"TRIM_CAT",TRIM(B53),"TRIM_LINE",A51))</f>
        <v>6164797</v>
      </c>
    </row>
    <row r="54" spans="1:104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1">
        <v>2617953</v>
      </c>
      <c r="V54" s="201">
        <v>2635662</v>
      </c>
      <c r="W54" s="201">
        <v>2623968</v>
      </c>
      <c r="X54" s="41">
        <v>2334420</v>
      </c>
      <c r="Y54" s="201">
        <v>2313772</v>
      </c>
      <c r="Z54" s="201">
        <v>2579662</v>
      </c>
      <c r="AA54" s="201">
        <v>2736818</v>
      </c>
      <c r="AB54" s="201">
        <v>2756433</v>
      </c>
      <c r="AC54" s="201">
        <v>3115108</v>
      </c>
      <c r="AD54" s="201">
        <v>2777324</v>
      </c>
      <c r="AE54" s="201">
        <v>2235518</v>
      </c>
      <c r="AF54" s="201">
        <v>2346725</v>
      </c>
      <c r="AG54" s="201">
        <v>2626950</v>
      </c>
      <c r="AH54" s="201">
        <v>2864931</v>
      </c>
      <c r="AI54" s="201">
        <v>3409366</v>
      </c>
      <c r="AJ54" s="41">
        <v>2625249</v>
      </c>
      <c r="AK54" s="294">
        <v>2705509</v>
      </c>
      <c r="AL54" s="294">
        <v>2958966</v>
      </c>
      <c r="AM54" s="294">
        <v>3112384</v>
      </c>
      <c r="AN54" s="294">
        <v>3568316</v>
      </c>
      <c r="AO54" s="294">
        <v>3152742</v>
      </c>
      <c r="AP54" s="294">
        <v>2938033</v>
      </c>
      <c r="AQ54" s="63">
        <v>2407968</v>
      </c>
      <c r="AR54" s="294">
        <v>2421326</v>
      </c>
      <c r="AS54" s="294">
        <v>2519788</v>
      </c>
      <c r="AT54" s="294">
        <v>2994668</v>
      </c>
      <c r="AU54" s="294">
        <v>2913441</v>
      </c>
      <c r="AV54" s="311">
        <v>2471047</v>
      </c>
      <c r="AW54" s="294">
        <v>2545335</v>
      </c>
      <c r="AX54" s="294">
        <v>3472488</v>
      </c>
      <c r="AY54" s="294">
        <v>3812911</v>
      </c>
      <c r="AZ54" s="294">
        <v>4149711</v>
      </c>
      <c r="BA54" s="294">
        <v>4318977</v>
      </c>
      <c r="BB54" s="294">
        <v>3836261</v>
      </c>
      <c r="BC54" s="63">
        <v>3088097</v>
      </c>
      <c r="BD54" s="294">
        <v>2613002</v>
      </c>
      <c r="BE54" s="294"/>
      <c r="BF54" s="294"/>
      <c r="BG54" s="294"/>
      <c r="BH54" s="311"/>
      <c r="BI54" s="42">
        <f t="shared" si="168"/>
        <v>762560.2100000002</v>
      </c>
      <c r="BJ54" s="43">
        <f t="shared" si="168"/>
        <v>1936411.89</v>
      </c>
      <c r="BK54" s="43">
        <f t="shared" si="168"/>
        <v>2211000.21</v>
      </c>
      <c r="BL54" s="43">
        <f t="shared" si="168"/>
        <v>1474343.87</v>
      </c>
      <c r="BM54" s="43">
        <f t="shared" si="168"/>
        <v>1258651.6599999999</v>
      </c>
      <c r="BN54" s="43">
        <f t="shared" si="168"/>
        <v>1115610.6299999999</v>
      </c>
      <c r="BO54" s="43">
        <f t="shared" si="168"/>
        <v>1049962.76</v>
      </c>
      <c r="BP54" s="43">
        <f t="shared" si="168"/>
        <v>1007252.75</v>
      </c>
      <c r="BQ54" s="43">
        <f t="shared" si="168"/>
        <v>830448.53</v>
      </c>
      <c r="BR54" s="407">
        <f t="shared" si="168"/>
        <v>805630.28</v>
      </c>
      <c r="BS54" s="430">
        <f t="shared" si="169"/>
        <v>668233.83000000007</v>
      </c>
      <c r="BT54" s="43">
        <f t="shared" si="169"/>
        <v>906284.8899999999</v>
      </c>
      <c r="BU54" s="43">
        <f t="shared" si="169"/>
        <v>383677.64999999991</v>
      </c>
      <c r="BV54" s="43">
        <f t="shared" si="169"/>
        <v>-1050214</v>
      </c>
      <c r="BW54" s="43">
        <f t="shared" si="169"/>
        <v>-971816</v>
      </c>
      <c r="BX54" s="244">
        <f t="shared" si="169"/>
        <v>-358072</v>
      </c>
      <c r="BY54" s="244">
        <f t="shared" si="169"/>
        <v>-392291</v>
      </c>
      <c r="BZ54" s="244">
        <f t="shared" si="169"/>
        <v>-201084</v>
      </c>
      <c r="CA54" s="244">
        <f t="shared" si="169"/>
        <v>8997</v>
      </c>
      <c r="CB54" s="270">
        <f t="shared" si="169"/>
        <v>229269</v>
      </c>
      <c r="CC54" s="270">
        <f t="shared" si="170"/>
        <v>785398</v>
      </c>
      <c r="CD54" s="387">
        <f t="shared" si="170"/>
        <v>290829</v>
      </c>
      <c r="CE54" s="356">
        <f t="shared" si="170"/>
        <v>391737</v>
      </c>
      <c r="CF54" s="270">
        <f t="shared" si="170"/>
        <v>379304</v>
      </c>
      <c r="CG54" s="270">
        <f t="shared" si="170"/>
        <v>375566</v>
      </c>
      <c r="CH54" s="270">
        <f t="shared" si="170"/>
        <v>811883</v>
      </c>
      <c r="CI54" s="270">
        <f t="shared" si="170"/>
        <v>37634</v>
      </c>
      <c r="CJ54" s="270">
        <f t="shared" si="170"/>
        <v>160709</v>
      </c>
      <c r="CK54" s="270">
        <f t="shared" si="170"/>
        <v>172450</v>
      </c>
      <c r="CL54" s="270">
        <f t="shared" si="170"/>
        <v>74601</v>
      </c>
      <c r="CM54" s="270">
        <f t="shared" si="171"/>
        <v>-107162</v>
      </c>
      <c r="CN54" s="270">
        <f t="shared" si="171"/>
        <v>129737</v>
      </c>
      <c r="CO54" s="270">
        <f t="shared" si="171"/>
        <v>-495925</v>
      </c>
      <c r="CP54" s="387">
        <f t="shared" si="171"/>
        <v>-154202</v>
      </c>
      <c r="CQ54" s="387">
        <f t="shared" si="171"/>
        <v>-160174</v>
      </c>
      <c r="CR54" s="387">
        <f t="shared" si="171"/>
        <v>513522</v>
      </c>
      <c r="CS54" s="387">
        <f t="shared" si="171"/>
        <v>700527</v>
      </c>
      <c r="CT54" s="387">
        <f t="shared" si="171"/>
        <v>581395</v>
      </c>
      <c r="CU54" s="387">
        <f t="shared" si="171"/>
        <v>1166235</v>
      </c>
      <c r="CV54" s="387">
        <f t="shared" si="171"/>
        <v>898228</v>
      </c>
      <c r="CW54" s="387">
        <f t="shared" si="171"/>
        <v>680129</v>
      </c>
      <c r="CX54" s="387">
        <f t="shared" si="171"/>
        <v>191676</v>
      </c>
      <c r="CY54" s="347"/>
      <c r="CZ54" s="63">
        <f>IF(ISERROR(GETPIVOTDATA("VALUE",'CSS WK pvt'!$I$2,"DT_FILE",CZ$8,"CD_CO",CZ$6,"TRIM_CAT",TRIM(B54),"TRIM_LINE",A51))=TRUE,0,GETPIVOTDATA("VALUE",'CSS WK pvt'!$I$2,"DT_FILE",CZ$8,"CD_CO",CZ$6,"TRIM_CAT",TRIM(B54),"TRIM_LINE",A51))</f>
        <v>2613002</v>
      </c>
    </row>
    <row r="55" spans="1:104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1">
        <v>1938869</v>
      </c>
      <c r="V55" s="201">
        <v>1983688</v>
      </c>
      <c r="W55" s="201">
        <v>1828936</v>
      </c>
      <c r="X55" s="41">
        <v>1641040</v>
      </c>
      <c r="Y55" s="201">
        <v>1658440</v>
      </c>
      <c r="Z55" s="201">
        <v>1876468</v>
      </c>
      <c r="AA55" s="201">
        <v>2027135</v>
      </c>
      <c r="AB55" s="201">
        <v>1961378</v>
      </c>
      <c r="AC55" s="201">
        <v>1805625</v>
      </c>
      <c r="AD55" s="201">
        <v>1971464</v>
      </c>
      <c r="AE55" s="201">
        <v>1933240</v>
      </c>
      <c r="AF55" s="201">
        <v>1684910</v>
      </c>
      <c r="AG55" s="201">
        <v>1923402</v>
      </c>
      <c r="AH55" s="201">
        <v>2172916</v>
      </c>
      <c r="AI55" s="201">
        <v>2887790</v>
      </c>
      <c r="AJ55" s="41">
        <v>2209885</v>
      </c>
      <c r="AK55" s="294">
        <v>2913458</v>
      </c>
      <c r="AL55" s="294">
        <v>2255292</v>
      </c>
      <c r="AM55" s="294">
        <v>2249184</v>
      </c>
      <c r="AN55" s="294">
        <v>2144727</v>
      </c>
      <c r="AO55" s="294">
        <v>2253411</v>
      </c>
      <c r="AP55" s="294">
        <v>2197803</v>
      </c>
      <c r="AQ55" s="63">
        <v>1755795</v>
      </c>
      <c r="AR55" s="294">
        <v>1844764</v>
      </c>
      <c r="AS55" s="294">
        <v>2296831</v>
      </c>
      <c r="AT55" s="294">
        <v>2209179</v>
      </c>
      <c r="AU55" s="294">
        <v>2970115</v>
      </c>
      <c r="AV55" s="311">
        <v>2538612</v>
      </c>
      <c r="AW55" s="294">
        <v>1891309</v>
      </c>
      <c r="AX55" s="294">
        <v>2285707</v>
      </c>
      <c r="AY55" s="294">
        <v>2191721</v>
      </c>
      <c r="AZ55" s="294">
        <v>2591943</v>
      </c>
      <c r="BA55" s="294">
        <v>2938926</v>
      </c>
      <c r="BB55" s="294">
        <v>3148239</v>
      </c>
      <c r="BC55" s="63">
        <v>2429652</v>
      </c>
      <c r="BD55" s="294">
        <v>2282609</v>
      </c>
      <c r="BE55" s="294"/>
      <c r="BF55" s="294"/>
      <c r="BG55" s="294"/>
      <c r="BH55" s="311"/>
      <c r="BI55" s="42">
        <f t="shared" si="168"/>
        <v>445796.02</v>
      </c>
      <c r="BJ55" s="43">
        <f t="shared" si="168"/>
        <v>1403218.58</v>
      </c>
      <c r="BK55" s="43">
        <f t="shared" si="168"/>
        <v>1824896.91</v>
      </c>
      <c r="BL55" s="43">
        <f t="shared" si="168"/>
        <v>1348331.86</v>
      </c>
      <c r="BM55" s="43">
        <f t="shared" si="168"/>
        <v>952411.96</v>
      </c>
      <c r="BN55" s="43">
        <f t="shared" si="168"/>
        <v>798396.83000000007</v>
      </c>
      <c r="BO55" s="43">
        <f t="shared" si="168"/>
        <v>871460.81</v>
      </c>
      <c r="BP55" s="43">
        <f t="shared" si="168"/>
        <v>835149.8</v>
      </c>
      <c r="BQ55" s="43">
        <f t="shared" si="168"/>
        <v>606569.84000000008</v>
      </c>
      <c r="BR55" s="407">
        <f t="shared" si="168"/>
        <v>545454.68999999994</v>
      </c>
      <c r="BS55" s="430">
        <f t="shared" si="169"/>
        <v>625777.27</v>
      </c>
      <c r="BT55" s="43">
        <f t="shared" si="169"/>
        <v>760754.46</v>
      </c>
      <c r="BU55" s="43">
        <f t="shared" si="169"/>
        <v>572988.49</v>
      </c>
      <c r="BV55" s="43">
        <f t="shared" si="169"/>
        <v>-487269</v>
      </c>
      <c r="BW55" s="43">
        <f t="shared" si="169"/>
        <v>-1114280</v>
      </c>
      <c r="BX55" s="244">
        <f t="shared" si="169"/>
        <v>-435796</v>
      </c>
      <c r="BY55" s="244">
        <f t="shared" si="169"/>
        <v>-37264</v>
      </c>
      <c r="BZ55" s="244">
        <f t="shared" si="169"/>
        <v>-209867</v>
      </c>
      <c r="CA55" s="244">
        <f t="shared" si="169"/>
        <v>-15467</v>
      </c>
      <c r="CB55" s="270">
        <f t="shared" si="169"/>
        <v>189228</v>
      </c>
      <c r="CC55" s="270">
        <f t="shared" si="170"/>
        <v>1058854</v>
      </c>
      <c r="CD55" s="387">
        <f t="shared" si="170"/>
        <v>568845</v>
      </c>
      <c r="CE55" s="356">
        <f t="shared" si="170"/>
        <v>1255018</v>
      </c>
      <c r="CF55" s="270">
        <f t="shared" si="170"/>
        <v>378824</v>
      </c>
      <c r="CG55" s="270">
        <f t="shared" si="170"/>
        <v>222049</v>
      </c>
      <c r="CH55" s="270">
        <f t="shared" si="170"/>
        <v>183349</v>
      </c>
      <c r="CI55" s="270">
        <f t="shared" si="170"/>
        <v>447786</v>
      </c>
      <c r="CJ55" s="270">
        <f t="shared" si="170"/>
        <v>226339</v>
      </c>
      <c r="CK55" s="270">
        <f t="shared" si="170"/>
        <v>-177445</v>
      </c>
      <c r="CL55" s="270">
        <f t="shared" si="170"/>
        <v>159854</v>
      </c>
      <c r="CM55" s="270">
        <f t="shared" si="171"/>
        <v>373429</v>
      </c>
      <c r="CN55" s="270">
        <f t="shared" si="171"/>
        <v>36263</v>
      </c>
      <c r="CO55" s="270">
        <f t="shared" si="171"/>
        <v>82325</v>
      </c>
      <c r="CP55" s="387">
        <f t="shared" si="171"/>
        <v>328727</v>
      </c>
      <c r="CQ55" s="387">
        <f t="shared" si="171"/>
        <v>-1022149</v>
      </c>
      <c r="CR55" s="387">
        <f t="shared" si="171"/>
        <v>30415</v>
      </c>
      <c r="CS55" s="387">
        <f t="shared" si="171"/>
        <v>-57463</v>
      </c>
      <c r="CT55" s="387">
        <f t="shared" si="171"/>
        <v>447216</v>
      </c>
      <c r="CU55" s="387">
        <f t="shared" si="171"/>
        <v>685515</v>
      </c>
      <c r="CV55" s="387">
        <f t="shared" si="171"/>
        <v>950436</v>
      </c>
      <c r="CW55" s="387">
        <f t="shared" si="171"/>
        <v>673857</v>
      </c>
      <c r="CX55" s="387">
        <f t="shared" si="171"/>
        <v>437845</v>
      </c>
      <c r="CY55" s="347"/>
      <c r="CZ55" s="63">
        <f>IF(ISERROR(GETPIVOTDATA("VALUE",'CSS WK pvt'!$I$2,"DT_FILE",CZ$8,"CD_CO",CZ$6,"TRIM_CAT",TRIM(B55),"TRIM_LINE",A51))=TRUE,0,GETPIVOTDATA("VALUE",'CSS WK pvt'!$I$2,"DT_FILE",CZ$8,"CD_CO",CZ$6,"TRIM_CAT",TRIM(B55),"TRIM_LINE",A51))</f>
        <v>2282609</v>
      </c>
    </row>
    <row r="56" spans="1:104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1">
        <v>2118361</v>
      </c>
      <c r="V56" s="201">
        <v>2144130</v>
      </c>
      <c r="W56" s="201">
        <v>1990728</v>
      </c>
      <c r="X56" s="41">
        <v>2086631</v>
      </c>
      <c r="Y56" s="201">
        <v>1941457</v>
      </c>
      <c r="Z56" s="201">
        <v>1914915</v>
      </c>
      <c r="AA56" s="201">
        <v>1953044</v>
      </c>
      <c r="AB56" s="201">
        <v>1845084</v>
      </c>
      <c r="AC56" s="201">
        <v>1678799</v>
      </c>
      <c r="AD56" s="201">
        <v>1680352</v>
      </c>
      <c r="AE56" s="201">
        <v>1682458</v>
      </c>
      <c r="AF56" s="201">
        <v>1771168</v>
      </c>
      <c r="AG56" s="201">
        <v>2041281</v>
      </c>
      <c r="AH56" s="201">
        <v>2890408</v>
      </c>
      <c r="AI56" s="201">
        <v>3978603</v>
      </c>
      <c r="AJ56" s="41">
        <v>2974425</v>
      </c>
      <c r="AK56" s="294">
        <v>4557064</v>
      </c>
      <c r="AL56" s="294">
        <v>4069856</v>
      </c>
      <c r="AM56" s="294">
        <v>3134832</v>
      </c>
      <c r="AN56" s="294">
        <v>3434974</v>
      </c>
      <c r="AO56" s="294">
        <v>2685792</v>
      </c>
      <c r="AP56" s="294">
        <v>2711983</v>
      </c>
      <c r="AQ56" s="63">
        <v>2602255</v>
      </c>
      <c r="AR56" s="294">
        <v>2465516</v>
      </c>
      <c r="AS56" s="294">
        <v>3173091</v>
      </c>
      <c r="AT56" s="294">
        <v>4560280</v>
      </c>
      <c r="AU56" s="294">
        <v>4542503</v>
      </c>
      <c r="AV56" s="311">
        <v>5370761</v>
      </c>
      <c r="AW56" s="294">
        <v>6370840</v>
      </c>
      <c r="AX56" s="294">
        <v>5491582</v>
      </c>
      <c r="AY56" s="294">
        <v>5118967</v>
      </c>
      <c r="AZ56" s="294">
        <v>5160044</v>
      </c>
      <c r="BA56" s="294">
        <v>4977249</v>
      </c>
      <c r="BB56" s="294">
        <v>4154436</v>
      </c>
      <c r="BC56" s="63">
        <v>4490114</v>
      </c>
      <c r="BD56" s="294">
        <v>4234341</v>
      </c>
      <c r="BE56" s="294"/>
      <c r="BF56" s="294"/>
      <c r="BG56" s="294"/>
      <c r="BH56" s="311"/>
      <c r="BI56" s="42">
        <f t="shared" si="168"/>
        <v>-235323.24</v>
      </c>
      <c r="BJ56" s="43">
        <f t="shared" si="168"/>
        <v>558086.96</v>
      </c>
      <c r="BK56" s="43">
        <f t="shared" si="168"/>
        <v>1648076.54</v>
      </c>
      <c r="BL56" s="43">
        <f t="shared" si="168"/>
        <v>1564895.66</v>
      </c>
      <c r="BM56" s="43">
        <f t="shared" si="168"/>
        <v>1159007.7</v>
      </c>
      <c r="BN56" s="43">
        <f t="shared" si="168"/>
        <v>736811.90999999992</v>
      </c>
      <c r="BO56" s="43">
        <f t="shared" si="168"/>
        <v>780658.44</v>
      </c>
      <c r="BP56" s="43">
        <f t="shared" si="168"/>
        <v>1388284.92</v>
      </c>
      <c r="BQ56" s="43">
        <f t="shared" si="168"/>
        <v>840888.37999999989</v>
      </c>
      <c r="BR56" s="407">
        <f t="shared" si="168"/>
        <v>859186.05</v>
      </c>
      <c r="BS56" s="430">
        <f t="shared" si="169"/>
        <v>418464.35000000009</v>
      </c>
      <c r="BT56" s="43">
        <f t="shared" si="169"/>
        <v>-538785.75</v>
      </c>
      <c r="BU56" s="43">
        <f t="shared" si="169"/>
        <v>535595.78</v>
      </c>
      <c r="BV56" s="43">
        <f t="shared" si="169"/>
        <v>-954084</v>
      </c>
      <c r="BW56" s="43">
        <f t="shared" si="169"/>
        <v>-1177828</v>
      </c>
      <c r="BX56" s="244">
        <f t="shared" si="169"/>
        <v>-1622701</v>
      </c>
      <c r="BY56" s="244">
        <f t="shared" si="169"/>
        <v>-608467</v>
      </c>
      <c r="BZ56" s="244">
        <f t="shared" si="169"/>
        <v>-306993</v>
      </c>
      <c r="CA56" s="244">
        <f t="shared" si="169"/>
        <v>-77080</v>
      </c>
      <c r="CB56" s="270">
        <f t="shared" si="169"/>
        <v>746278</v>
      </c>
      <c r="CC56" s="270">
        <f t="shared" si="170"/>
        <v>1987875</v>
      </c>
      <c r="CD56" s="387">
        <f t="shared" si="170"/>
        <v>887794</v>
      </c>
      <c r="CE56" s="356">
        <f t="shared" si="170"/>
        <v>2615607</v>
      </c>
      <c r="CF56" s="270">
        <f t="shared" si="170"/>
        <v>2154941</v>
      </c>
      <c r="CG56" s="270">
        <f t="shared" si="170"/>
        <v>1181788</v>
      </c>
      <c r="CH56" s="270">
        <f t="shared" si="170"/>
        <v>1589890</v>
      </c>
      <c r="CI56" s="270">
        <f t="shared" si="170"/>
        <v>1006993</v>
      </c>
      <c r="CJ56" s="270">
        <f t="shared" si="170"/>
        <v>1031631</v>
      </c>
      <c r="CK56" s="270">
        <f t="shared" si="170"/>
        <v>919797</v>
      </c>
      <c r="CL56" s="270">
        <f t="shared" si="170"/>
        <v>694348</v>
      </c>
      <c r="CM56" s="270">
        <f t="shared" si="171"/>
        <v>1131810</v>
      </c>
      <c r="CN56" s="270">
        <f t="shared" si="171"/>
        <v>1669872</v>
      </c>
      <c r="CO56" s="270">
        <f t="shared" si="171"/>
        <v>563900</v>
      </c>
      <c r="CP56" s="387">
        <f t="shared" si="171"/>
        <v>2396336</v>
      </c>
      <c r="CQ56" s="387">
        <f t="shared" si="171"/>
        <v>1813776</v>
      </c>
      <c r="CR56" s="387">
        <f t="shared" si="171"/>
        <v>1421726</v>
      </c>
      <c r="CS56" s="387">
        <f t="shared" si="171"/>
        <v>1984135</v>
      </c>
      <c r="CT56" s="387">
        <f t="shared" si="171"/>
        <v>1725070</v>
      </c>
      <c r="CU56" s="387">
        <f t="shared" si="171"/>
        <v>2291457</v>
      </c>
      <c r="CV56" s="387">
        <f t="shared" si="171"/>
        <v>1442453</v>
      </c>
      <c r="CW56" s="387">
        <f t="shared" si="171"/>
        <v>1887859</v>
      </c>
      <c r="CX56" s="387">
        <f t="shared" si="171"/>
        <v>1768825</v>
      </c>
      <c r="CY56" s="347"/>
      <c r="CZ56" s="63">
        <f>IF(ISERROR(GETPIVOTDATA("VALUE",'CSS WK pvt'!$I$2,"DT_FILE",CZ$8,"CD_CO",CZ$6,"TRIM_CAT",TRIM(B56),"TRIM_LINE",A51))=TRUE,0,GETPIVOTDATA("VALUE",'CSS WK pvt'!$I$2,"DT_FILE",CZ$8,"CD_CO",CZ$6,"TRIM_CAT",TRIM(B56),"TRIM_LINE",A51))</f>
        <v>4234341</v>
      </c>
    </row>
    <row r="57" spans="1:104" s="130" customFormat="1" x14ac:dyDescent="0.3">
      <c r="A57" s="147"/>
      <c r="B57" s="38" t="s">
        <v>42</v>
      </c>
      <c r="C57" s="140">
        <f t="shared" ref="C57:Q57" si="172">SUM(C52:C56)</f>
        <v>22789062.640000001</v>
      </c>
      <c r="D57" s="141">
        <f t="shared" si="172"/>
        <v>24335526.59</v>
      </c>
      <c r="E57" s="141">
        <f t="shared" si="172"/>
        <v>23278997.27</v>
      </c>
      <c r="F57" s="141">
        <f t="shared" si="172"/>
        <v>20183122.66</v>
      </c>
      <c r="G57" s="141">
        <f t="shared" si="172"/>
        <v>16566662.93</v>
      </c>
      <c r="H57" s="141">
        <f t="shared" si="172"/>
        <v>17061458.180000003</v>
      </c>
      <c r="I57" s="141">
        <f t="shared" si="172"/>
        <v>19809849.789999999</v>
      </c>
      <c r="J57" s="141">
        <f t="shared" si="172"/>
        <v>23510502.569999997</v>
      </c>
      <c r="K57" s="141">
        <f t="shared" si="172"/>
        <v>21953216.670000002</v>
      </c>
      <c r="L57" s="142">
        <f t="shared" si="172"/>
        <v>18550836.870000001</v>
      </c>
      <c r="M57" s="141">
        <f t="shared" si="172"/>
        <v>20829885.759999998</v>
      </c>
      <c r="N57" s="141">
        <f t="shared" si="172"/>
        <v>25679143.509999998</v>
      </c>
      <c r="O57" s="141">
        <f t="shared" si="172"/>
        <v>30912559.250000004</v>
      </c>
      <c r="P57" s="141">
        <f t="shared" si="172"/>
        <v>36980985</v>
      </c>
      <c r="Q57" s="141">
        <f t="shared" si="172"/>
        <v>35831029</v>
      </c>
      <c r="R57" s="141">
        <v>33976952</v>
      </c>
      <c r="S57" s="141">
        <v>28454445</v>
      </c>
      <c r="T57" s="141">
        <v>27521310</v>
      </c>
      <c r="U57" s="202">
        <v>34566429</v>
      </c>
      <c r="V57" s="202">
        <v>41813424</v>
      </c>
      <c r="W57" s="202">
        <f>SUM(W52+W53+W54+W55+W56)</f>
        <v>34824340</v>
      </c>
      <c r="X57" s="142">
        <f>SUM(X52+X53+X54+X55+X56)</f>
        <v>28090548</v>
      </c>
      <c r="Y57" s="202">
        <v>26748624</v>
      </c>
      <c r="Z57" s="202">
        <v>31738407</v>
      </c>
      <c r="AA57" s="202">
        <v>38496483</v>
      </c>
      <c r="AB57" s="202">
        <v>37759405</v>
      </c>
      <c r="AC57" s="202">
        <v>34953381</v>
      </c>
      <c r="AD57" s="202">
        <v>30210987</v>
      </c>
      <c r="AE57" s="202">
        <v>23387919</v>
      </c>
      <c r="AF57" s="202">
        <v>24632624</v>
      </c>
      <c r="AG57" s="202">
        <v>29413036</v>
      </c>
      <c r="AH57" s="202">
        <v>31537980</v>
      </c>
      <c r="AI57" s="202">
        <v>36045147</v>
      </c>
      <c r="AJ57" s="142">
        <v>27664544</v>
      </c>
      <c r="AK57" s="295">
        <v>29041384</v>
      </c>
      <c r="AL57" s="295">
        <v>34069063</v>
      </c>
      <c r="AM57" s="295">
        <v>34304897</v>
      </c>
      <c r="AN57" s="295">
        <v>38594069</v>
      </c>
      <c r="AO57" s="295">
        <v>34366755</v>
      </c>
      <c r="AP57" s="295">
        <v>30741208</v>
      </c>
      <c r="AQ57" s="44">
        <v>24831678</v>
      </c>
      <c r="AR57" s="295">
        <v>24475470</v>
      </c>
      <c r="AS57" s="295">
        <v>28257501</v>
      </c>
      <c r="AT57" s="295">
        <v>37168476</v>
      </c>
      <c r="AU57" s="295">
        <v>34759795</v>
      </c>
      <c r="AV57" s="312">
        <v>29385061</v>
      </c>
      <c r="AW57" s="295">
        <v>34212984</v>
      </c>
      <c r="AX57" s="295">
        <v>48201205</v>
      </c>
      <c r="AY57" s="295">
        <v>48950254</v>
      </c>
      <c r="AZ57" s="295">
        <v>53046291</v>
      </c>
      <c r="BA57" s="295">
        <v>51725882</v>
      </c>
      <c r="BB57" s="295">
        <v>46129047</v>
      </c>
      <c r="BC57" s="44">
        <v>35018812</v>
      </c>
      <c r="BD57" s="295">
        <v>30011887</v>
      </c>
      <c r="BE57" s="295"/>
      <c r="BF57" s="295"/>
      <c r="BG57" s="295"/>
      <c r="BH57" s="312"/>
      <c r="BI57" s="44">
        <f t="shared" ref="BI57:BM57" si="173">SUM(BI52:BI56)</f>
        <v>8123496.6100000013</v>
      </c>
      <c r="BJ57" s="143">
        <f t="shared" si="173"/>
        <v>12645458.41</v>
      </c>
      <c r="BK57" s="143">
        <f t="shared" si="173"/>
        <v>12552031.73</v>
      </c>
      <c r="BL57" s="143">
        <f t="shared" si="173"/>
        <v>13793829.34</v>
      </c>
      <c r="BM57" s="143">
        <f t="shared" si="173"/>
        <v>11887782.07</v>
      </c>
      <c r="BN57" s="143">
        <f t="shared" ref="BN57:BV57" si="174">SUM(BN52:BN56)</f>
        <v>10459851.819999998</v>
      </c>
      <c r="BO57" s="143">
        <f t="shared" si="174"/>
        <v>14756579.209999999</v>
      </c>
      <c r="BP57" s="143">
        <f t="shared" si="174"/>
        <v>18302921.43</v>
      </c>
      <c r="BQ57" s="143">
        <f t="shared" si="174"/>
        <v>12871123.329999998</v>
      </c>
      <c r="BR57" s="408">
        <f t="shared" si="174"/>
        <v>9539711.1300000008</v>
      </c>
      <c r="BS57" s="431">
        <f t="shared" si="174"/>
        <v>5918738.2400000002</v>
      </c>
      <c r="BT57" s="143">
        <f t="shared" si="174"/>
        <v>6059263.4899999993</v>
      </c>
      <c r="BU57" s="143">
        <f t="shared" si="174"/>
        <v>7583923.7499999991</v>
      </c>
      <c r="BV57" s="143">
        <f t="shared" si="174"/>
        <v>778420</v>
      </c>
      <c r="BW57" s="143">
        <f t="shared" ref="BW57:BX57" si="175">SUM(BW52:BW56)</f>
        <v>-877648</v>
      </c>
      <c r="BX57" s="245">
        <f t="shared" si="175"/>
        <v>-3765965</v>
      </c>
      <c r="BY57" s="245">
        <f t="shared" ref="BY57:BZ57" si="176">SUM(BY52:BY56)</f>
        <v>-5066526</v>
      </c>
      <c r="BZ57" s="245">
        <f t="shared" si="176"/>
        <v>-2888686</v>
      </c>
      <c r="CA57" s="245">
        <f t="shared" ref="CA57:CB57" si="177">SUM(CA52:CA56)</f>
        <v>-5153393</v>
      </c>
      <c r="CB57" s="271">
        <f t="shared" si="177"/>
        <v>-10275444</v>
      </c>
      <c r="CC57" s="271">
        <f t="shared" ref="CC57:CE57" si="178">SUM(CC52:CC56)</f>
        <v>1220807</v>
      </c>
      <c r="CD57" s="388">
        <f t="shared" si="178"/>
        <v>-426004</v>
      </c>
      <c r="CE57" s="357">
        <f t="shared" si="178"/>
        <v>2292760</v>
      </c>
      <c r="CF57" s="271">
        <f t="shared" ref="CF57:CG57" si="179">SUM(CF52:CF56)</f>
        <v>2330656</v>
      </c>
      <c r="CG57" s="271">
        <f t="shared" si="179"/>
        <v>-4191586</v>
      </c>
      <c r="CH57" s="271">
        <f t="shared" ref="CH57" si="180">SUM(CH52:CH56)</f>
        <v>834664</v>
      </c>
      <c r="CI57" s="271">
        <f t="shared" ref="CI57" si="181">SUM(CI52:CI56)</f>
        <v>-586626</v>
      </c>
      <c r="CJ57" s="271">
        <f t="shared" ref="CJ57" si="182">SUM(CJ52:CJ56)</f>
        <v>530221</v>
      </c>
      <c r="CK57" s="271">
        <f t="shared" ref="CK57" si="183">SUM(CK52:CK56)</f>
        <v>1443759</v>
      </c>
      <c r="CL57" s="271">
        <f t="shared" ref="CL57" si="184">SUM(CL52:CL56)</f>
        <v>-157154</v>
      </c>
      <c r="CM57" s="271">
        <f t="shared" ref="CM57" si="185">SUM(CM52:CM56)</f>
        <v>-1155535</v>
      </c>
      <c r="CN57" s="271">
        <f t="shared" ref="CN57" si="186">SUM(CN52:CN56)</f>
        <v>5630496</v>
      </c>
      <c r="CO57" s="271">
        <f t="shared" ref="CO57" si="187">SUM(CO52:CO56)</f>
        <v>-1285352</v>
      </c>
      <c r="CP57" s="388">
        <f t="shared" ref="CP57" si="188">SUM(CP52:CP56)</f>
        <v>1720517</v>
      </c>
      <c r="CQ57" s="388">
        <f t="shared" ref="CQ57" si="189">SUM(CQ52:CQ56)</f>
        <v>5171600</v>
      </c>
      <c r="CR57" s="388">
        <f t="shared" ref="CR57" si="190">SUM(CR52:CR56)</f>
        <v>14132142</v>
      </c>
      <c r="CS57" s="388">
        <f t="shared" ref="CS57" si="191">SUM(CS52:CS56)</f>
        <v>14645357</v>
      </c>
      <c r="CT57" s="388">
        <f t="shared" ref="CT57" si="192">SUM(CT52:CT56)</f>
        <v>14452222</v>
      </c>
      <c r="CU57" s="388">
        <f t="shared" ref="CU57" si="193">SUM(CU52:CU56)</f>
        <v>17359127</v>
      </c>
      <c r="CV57" s="388">
        <f t="shared" ref="CV57" si="194">SUM(CV52:CV56)</f>
        <v>15387839</v>
      </c>
      <c r="CW57" s="388">
        <f t="shared" ref="CW57:CX57" si="195">SUM(CW52:CW56)</f>
        <v>10187134</v>
      </c>
      <c r="CX57" s="388">
        <f t="shared" si="195"/>
        <v>5536417</v>
      </c>
      <c r="CY57" s="348"/>
      <c r="CZ57" s="44">
        <f>SUM(CZ52:CZ56)</f>
        <v>30011887</v>
      </c>
    </row>
    <row r="58" spans="1:104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89"/>
      <c r="CX58" s="389"/>
      <c r="CY58" s="347"/>
      <c r="CZ58" s="49"/>
    </row>
    <row r="59" spans="1:104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1">
        <v>155349004</v>
      </c>
      <c r="V59" s="201">
        <v>172187529</v>
      </c>
      <c r="W59" s="201">
        <v>180502673</v>
      </c>
      <c r="X59" s="41">
        <v>186797999</v>
      </c>
      <c r="Y59" s="201">
        <v>190920944</v>
      </c>
      <c r="Z59" s="201">
        <v>188910949</v>
      </c>
      <c r="AA59" s="201">
        <v>188307775</v>
      </c>
      <c r="AB59" s="201">
        <v>201513171</v>
      </c>
      <c r="AC59" s="201">
        <v>203574755</v>
      </c>
      <c r="AD59" s="201">
        <v>202179399</v>
      </c>
      <c r="AE59" s="201">
        <v>190860775</v>
      </c>
      <c r="AF59" s="201">
        <v>178630047</v>
      </c>
      <c r="AG59" s="201">
        <v>169314231</v>
      </c>
      <c r="AH59" s="201">
        <v>169139087</v>
      </c>
      <c r="AI59" s="201">
        <v>176671709</v>
      </c>
      <c r="AJ59" s="41">
        <v>169833089</v>
      </c>
      <c r="AK59" s="294">
        <v>173140328</v>
      </c>
      <c r="AL59" s="294">
        <v>172835892</v>
      </c>
      <c r="AM59" s="294">
        <v>170295492</v>
      </c>
      <c r="AN59" s="294">
        <v>161468821</v>
      </c>
      <c r="AO59" s="294">
        <v>159664239</v>
      </c>
      <c r="AP59" s="294">
        <v>154659952</v>
      </c>
      <c r="AQ59" s="63">
        <v>154353739</v>
      </c>
      <c r="AR59" s="294">
        <v>147244201</v>
      </c>
      <c r="AS59" s="294">
        <v>142434821</v>
      </c>
      <c r="AT59" s="294">
        <v>141723843</v>
      </c>
      <c r="AU59" s="294">
        <v>146296971</v>
      </c>
      <c r="AV59" s="311">
        <v>156753498</v>
      </c>
      <c r="AW59" s="294">
        <v>147550939</v>
      </c>
      <c r="AX59" s="294">
        <v>147228008</v>
      </c>
      <c r="AY59" s="294">
        <v>150413879</v>
      </c>
      <c r="AZ59" s="294">
        <v>162962568</v>
      </c>
      <c r="BA59" s="294">
        <v>161651425</v>
      </c>
      <c r="BB59" s="294">
        <v>163435439</v>
      </c>
      <c r="BC59" s="63">
        <v>166267839</v>
      </c>
      <c r="BD59" s="294">
        <v>161064959</v>
      </c>
      <c r="BE59" s="294"/>
      <c r="BF59" s="294"/>
      <c r="BG59" s="294"/>
      <c r="BH59" s="311"/>
      <c r="BI59" s="42">
        <f t="shared" ref="BI59:BR63" si="196">O59-C59</f>
        <v>33405202.959999993</v>
      </c>
      <c r="BJ59" s="43">
        <f t="shared" si="196"/>
        <v>37142362.25</v>
      </c>
      <c r="BK59" s="43">
        <f t="shared" si="196"/>
        <v>46950503.400000006</v>
      </c>
      <c r="BL59" s="43">
        <f t="shared" si="196"/>
        <v>51081630</v>
      </c>
      <c r="BM59" s="43">
        <f t="shared" si="196"/>
        <v>54137219.730000004</v>
      </c>
      <c r="BN59" s="43">
        <f t="shared" si="196"/>
        <v>59653321.260000005</v>
      </c>
      <c r="BO59" s="43">
        <f t="shared" si="196"/>
        <v>65382312.209999993</v>
      </c>
      <c r="BP59" s="43">
        <f t="shared" si="196"/>
        <v>80042587.900000006</v>
      </c>
      <c r="BQ59" s="43">
        <f t="shared" si="196"/>
        <v>82087687.25</v>
      </c>
      <c r="BR59" s="407">
        <f t="shared" si="196"/>
        <v>84933017.310000002</v>
      </c>
      <c r="BS59" s="430">
        <f t="shared" ref="BS59:CB63" si="197">Y59-M59</f>
        <v>85657338.579999998</v>
      </c>
      <c r="BT59" s="43">
        <f t="shared" si="197"/>
        <v>81270113.370000005</v>
      </c>
      <c r="BU59" s="43">
        <f t="shared" si="197"/>
        <v>74330989.5</v>
      </c>
      <c r="BV59" s="43">
        <f t="shared" si="197"/>
        <v>81954645</v>
      </c>
      <c r="BW59" s="43">
        <f t="shared" si="197"/>
        <v>71876440</v>
      </c>
      <c r="BX59" s="244">
        <f t="shared" si="197"/>
        <v>62777342</v>
      </c>
      <c r="BY59" s="244">
        <f t="shared" si="197"/>
        <v>47039834</v>
      </c>
      <c r="BZ59" s="244">
        <f t="shared" si="197"/>
        <v>29206780</v>
      </c>
      <c r="CA59" s="244">
        <f t="shared" si="197"/>
        <v>13965227</v>
      </c>
      <c r="CB59" s="270">
        <f t="shared" si="197"/>
        <v>-3048442</v>
      </c>
      <c r="CC59" s="270">
        <f t="shared" ref="CC59:CL63" si="198">AI59-W59</f>
        <v>-3830964</v>
      </c>
      <c r="CD59" s="387">
        <f t="shared" si="198"/>
        <v>-16964910</v>
      </c>
      <c r="CE59" s="356">
        <f t="shared" si="198"/>
        <v>-17780616</v>
      </c>
      <c r="CF59" s="270">
        <f t="shared" si="198"/>
        <v>-16075057</v>
      </c>
      <c r="CG59" s="270">
        <f t="shared" si="198"/>
        <v>-18012283</v>
      </c>
      <c r="CH59" s="270">
        <f t="shared" si="198"/>
        <v>-40044350</v>
      </c>
      <c r="CI59" s="270">
        <f t="shared" si="198"/>
        <v>-43910516</v>
      </c>
      <c r="CJ59" s="270">
        <f t="shared" si="198"/>
        <v>-47519447</v>
      </c>
      <c r="CK59" s="270">
        <f t="shared" si="198"/>
        <v>-36507036</v>
      </c>
      <c r="CL59" s="270">
        <f t="shared" si="198"/>
        <v>-31385846</v>
      </c>
      <c r="CM59" s="270">
        <f t="shared" ref="CM59:CX63" si="199">AS59-AG59</f>
        <v>-26879410</v>
      </c>
      <c r="CN59" s="270">
        <f t="shared" si="199"/>
        <v>-27415244</v>
      </c>
      <c r="CO59" s="270">
        <f t="shared" si="199"/>
        <v>-30374738</v>
      </c>
      <c r="CP59" s="387">
        <f t="shared" si="199"/>
        <v>-13079591</v>
      </c>
      <c r="CQ59" s="387">
        <f t="shared" si="199"/>
        <v>-25589389</v>
      </c>
      <c r="CR59" s="387">
        <f t="shared" si="199"/>
        <v>-25607884</v>
      </c>
      <c r="CS59" s="387">
        <f t="shared" si="199"/>
        <v>-19881613</v>
      </c>
      <c r="CT59" s="387">
        <f t="shared" si="199"/>
        <v>1493747</v>
      </c>
      <c r="CU59" s="387">
        <f t="shared" si="199"/>
        <v>1987186</v>
      </c>
      <c r="CV59" s="387">
        <f t="shared" si="199"/>
        <v>8775487</v>
      </c>
      <c r="CW59" s="387">
        <f t="shared" si="199"/>
        <v>11914100</v>
      </c>
      <c r="CX59" s="387">
        <f t="shared" si="199"/>
        <v>13820758</v>
      </c>
      <c r="CY59" s="347"/>
      <c r="CZ59" s="63">
        <f>IF(ISERROR(GETPIVOTDATA("VALUE",'CSS WK pvt'!$I$2,"DT_FILE",CZ$8,"CD_CO",CZ$6,"TRIM_CAT",TRIM(B59),"TRIM_LINE",A58))=TRUE,0,GETPIVOTDATA("VALUE",'CSS WK pvt'!$I$2,"DT_FILE",CZ$8,"CD_CO",CZ$6,"TRIM_CAT",TRIM(B59),"TRIM_LINE",A58))</f>
        <v>161064959</v>
      </c>
    </row>
    <row r="60" spans="1:104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1">
        <v>73584855</v>
      </c>
      <c r="V60" s="201">
        <v>70310919</v>
      </c>
      <c r="W60" s="201">
        <v>78569783</v>
      </c>
      <c r="X60" s="41">
        <v>83664223</v>
      </c>
      <c r="Y60" s="201">
        <v>82884266</v>
      </c>
      <c r="Z60" s="201">
        <v>87357717</v>
      </c>
      <c r="AA60" s="201">
        <v>90358946</v>
      </c>
      <c r="AB60" s="201">
        <v>89030571</v>
      </c>
      <c r="AC60" s="201">
        <v>92853157</v>
      </c>
      <c r="AD60" s="201">
        <v>95055678</v>
      </c>
      <c r="AE60" s="201">
        <v>97409894</v>
      </c>
      <c r="AF60" s="201">
        <v>97467967</v>
      </c>
      <c r="AG60" s="201">
        <v>93539017</v>
      </c>
      <c r="AH60" s="201">
        <v>87895274</v>
      </c>
      <c r="AI60" s="201">
        <v>76771043</v>
      </c>
      <c r="AJ60" s="41">
        <v>89015703</v>
      </c>
      <c r="AK60" s="294">
        <v>83898074</v>
      </c>
      <c r="AL60" s="294">
        <v>80981518</v>
      </c>
      <c r="AM60" s="294">
        <v>82151340</v>
      </c>
      <c r="AN60" s="294">
        <v>88968070</v>
      </c>
      <c r="AO60" s="294">
        <v>91236269</v>
      </c>
      <c r="AP60" s="294">
        <v>88309980</v>
      </c>
      <c r="AQ60" s="63">
        <v>84054304</v>
      </c>
      <c r="AR60" s="294">
        <v>80119465</v>
      </c>
      <c r="AS60" s="294">
        <v>80541207</v>
      </c>
      <c r="AT60" s="294">
        <v>79648396</v>
      </c>
      <c r="AU60" s="294">
        <v>80571914</v>
      </c>
      <c r="AV60" s="311">
        <v>74499537</v>
      </c>
      <c r="AW60" s="294">
        <v>82984034</v>
      </c>
      <c r="AX60" s="294">
        <v>83686392</v>
      </c>
      <c r="AY60" s="294">
        <v>87984146</v>
      </c>
      <c r="AZ60" s="294">
        <v>89149857</v>
      </c>
      <c r="BA60" s="294">
        <v>97176544</v>
      </c>
      <c r="BB60" s="294">
        <v>98969917</v>
      </c>
      <c r="BC60" s="63">
        <v>101724265</v>
      </c>
      <c r="BD60" s="294">
        <v>96621077</v>
      </c>
      <c r="BE60" s="294"/>
      <c r="BF60" s="294"/>
      <c r="BG60" s="294"/>
      <c r="BH60" s="311"/>
      <c r="BI60" s="42">
        <f t="shared" si="196"/>
        <v>14825767</v>
      </c>
      <c r="BJ60" s="43">
        <f t="shared" si="196"/>
        <v>20584896.799999997</v>
      </c>
      <c r="BK60" s="43">
        <f t="shared" si="196"/>
        <v>20001457.119999997</v>
      </c>
      <c r="BL60" s="43">
        <f t="shared" si="196"/>
        <v>19162835.229999997</v>
      </c>
      <c r="BM60" s="43">
        <f t="shared" si="196"/>
        <v>24004181.390000001</v>
      </c>
      <c r="BN60" s="43">
        <f t="shared" si="196"/>
        <v>23762520.399999999</v>
      </c>
      <c r="BO60" s="43">
        <f t="shared" si="196"/>
        <v>22404441.640000001</v>
      </c>
      <c r="BP60" s="43">
        <f t="shared" si="196"/>
        <v>18302012.159999996</v>
      </c>
      <c r="BQ60" s="43">
        <f t="shared" si="196"/>
        <v>24243950.82</v>
      </c>
      <c r="BR60" s="407">
        <f t="shared" si="196"/>
        <v>28096245.969999999</v>
      </c>
      <c r="BS60" s="430">
        <f t="shared" si="197"/>
        <v>26041287.189999998</v>
      </c>
      <c r="BT60" s="43">
        <f t="shared" si="197"/>
        <v>29600791.890000001</v>
      </c>
      <c r="BU60" s="43">
        <f t="shared" si="197"/>
        <v>30697314.270000003</v>
      </c>
      <c r="BV60" s="43">
        <f t="shared" si="197"/>
        <v>22009459</v>
      </c>
      <c r="BW60" s="43">
        <f t="shared" si="197"/>
        <v>25080332</v>
      </c>
      <c r="BX60" s="244">
        <f t="shared" si="197"/>
        <v>26401484</v>
      </c>
      <c r="BY60" s="244">
        <f t="shared" si="197"/>
        <v>23110373</v>
      </c>
      <c r="BZ60" s="244">
        <f t="shared" si="197"/>
        <v>22964679</v>
      </c>
      <c r="CA60" s="244">
        <f t="shared" si="197"/>
        <v>19954162</v>
      </c>
      <c r="CB60" s="270">
        <f t="shared" si="197"/>
        <v>17584355</v>
      </c>
      <c r="CC60" s="270">
        <f t="shared" si="198"/>
        <v>-1798740</v>
      </c>
      <c r="CD60" s="387">
        <f t="shared" si="198"/>
        <v>5351480</v>
      </c>
      <c r="CE60" s="356">
        <f t="shared" si="198"/>
        <v>1013808</v>
      </c>
      <c r="CF60" s="270">
        <f t="shared" si="198"/>
        <v>-6376199</v>
      </c>
      <c r="CG60" s="270">
        <f t="shared" si="198"/>
        <v>-8207606</v>
      </c>
      <c r="CH60" s="270">
        <f t="shared" si="198"/>
        <v>-62501</v>
      </c>
      <c r="CI60" s="270">
        <f t="shared" si="198"/>
        <v>-1616888</v>
      </c>
      <c r="CJ60" s="270">
        <f t="shared" si="198"/>
        <v>-6745698</v>
      </c>
      <c r="CK60" s="270">
        <f t="shared" si="198"/>
        <v>-13355590</v>
      </c>
      <c r="CL60" s="270">
        <f t="shared" si="198"/>
        <v>-17348502</v>
      </c>
      <c r="CM60" s="270">
        <f t="shared" si="199"/>
        <v>-12997810</v>
      </c>
      <c r="CN60" s="270">
        <f t="shared" si="199"/>
        <v>-8246878</v>
      </c>
      <c r="CO60" s="270">
        <f t="shared" si="199"/>
        <v>3800871</v>
      </c>
      <c r="CP60" s="387">
        <f t="shared" si="199"/>
        <v>-14516166</v>
      </c>
      <c r="CQ60" s="387">
        <f t="shared" si="199"/>
        <v>-914040</v>
      </c>
      <c r="CR60" s="387">
        <f t="shared" si="199"/>
        <v>2704874</v>
      </c>
      <c r="CS60" s="387">
        <f t="shared" si="199"/>
        <v>5832806</v>
      </c>
      <c r="CT60" s="387">
        <f t="shared" si="199"/>
        <v>181787</v>
      </c>
      <c r="CU60" s="387">
        <f t="shared" si="199"/>
        <v>5940275</v>
      </c>
      <c r="CV60" s="387">
        <f t="shared" si="199"/>
        <v>10659937</v>
      </c>
      <c r="CW60" s="387">
        <f t="shared" si="199"/>
        <v>17669961</v>
      </c>
      <c r="CX60" s="387">
        <f t="shared" si="199"/>
        <v>16501612</v>
      </c>
      <c r="CY60" s="347"/>
      <c r="CZ60" s="63">
        <f>IF(ISERROR(GETPIVOTDATA("VALUE",'CSS WK pvt'!$I$2,"DT_FILE",CZ$8,"CD_CO",CZ$6,"TRIM_CAT",TRIM(B60),"TRIM_LINE",A58))=TRUE,0,GETPIVOTDATA("VALUE",'CSS WK pvt'!$I$2,"DT_FILE",CZ$8,"CD_CO",CZ$6,"TRIM_CAT",TRIM(B60),"TRIM_LINE",A58))</f>
        <v>96621077</v>
      </c>
    </row>
    <row r="61" spans="1:104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1">
        <v>9703172</v>
      </c>
      <c r="V61" s="201">
        <v>9064336</v>
      </c>
      <c r="W61" s="201">
        <v>9747032</v>
      </c>
      <c r="X61" s="41">
        <v>10577216</v>
      </c>
      <c r="Y61" s="201">
        <v>10782620</v>
      </c>
      <c r="Z61" s="201">
        <v>10657047</v>
      </c>
      <c r="AA61" s="201">
        <v>10539492</v>
      </c>
      <c r="AB61" s="201">
        <v>11154165</v>
      </c>
      <c r="AC61" s="201">
        <v>11718981</v>
      </c>
      <c r="AD61" s="201">
        <v>12487076</v>
      </c>
      <c r="AE61" s="201">
        <v>13079999</v>
      </c>
      <c r="AF61" s="201">
        <v>12912031</v>
      </c>
      <c r="AG61" s="201">
        <v>12341890</v>
      </c>
      <c r="AH61" s="201">
        <v>11688279</v>
      </c>
      <c r="AI61" s="201">
        <v>12029366</v>
      </c>
      <c r="AJ61" s="41">
        <v>12158655</v>
      </c>
      <c r="AK61" s="294">
        <v>12258696</v>
      </c>
      <c r="AL61" s="294">
        <v>12228059</v>
      </c>
      <c r="AM61" s="294">
        <v>11815732</v>
      </c>
      <c r="AN61" s="294">
        <v>11777637</v>
      </c>
      <c r="AO61" s="294">
        <v>12011857</v>
      </c>
      <c r="AP61" s="294">
        <v>11814830</v>
      </c>
      <c r="AQ61" s="63">
        <v>11803102</v>
      </c>
      <c r="AR61" s="294">
        <v>11150389</v>
      </c>
      <c r="AS61" s="294">
        <v>10965841</v>
      </c>
      <c r="AT61" s="294">
        <v>10552059</v>
      </c>
      <c r="AU61" s="294">
        <v>10670280</v>
      </c>
      <c r="AV61" s="311">
        <v>10877024</v>
      </c>
      <c r="AW61" s="294">
        <v>10568204</v>
      </c>
      <c r="AX61" s="294">
        <v>10854715</v>
      </c>
      <c r="AY61" s="294">
        <v>11353799</v>
      </c>
      <c r="AZ61" s="294">
        <v>11938308</v>
      </c>
      <c r="BA61" s="294">
        <v>12381507</v>
      </c>
      <c r="BB61" s="294">
        <v>12963013</v>
      </c>
      <c r="BC61" s="63">
        <v>13091905</v>
      </c>
      <c r="BD61" s="294">
        <v>12237803</v>
      </c>
      <c r="BE61" s="294"/>
      <c r="BF61" s="294"/>
      <c r="BG61" s="294"/>
      <c r="BH61" s="311"/>
      <c r="BI61" s="42">
        <f t="shared" si="196"/>
        <v>1465370.7999999998</v>
      </c>
      <c r="BJ61" s="43">
        <f t="shared" si="196"/>
        <v>2775706.46</v>
      </c>
      <c r="BK61" s="43">
        <f t="shared" si="196"/>
        <v>4523641.6400000006</v>
      </c>
      <c r="BL61" s="43">
        <f t="shared" si="196"/>
        <v>5864656.9199999999</v>
      </c>
      <c r="BM61" s="43">
        <f t="shared" si="196"/>
        <v>6563580.4700000007</v>
      </c>
      <c r="BN61" s="43">
        <f t="shared" si="196"/>
        <v>7040550.7999999998</v>
      </c>
      <c r="BO61" s="43">
        <f t="shared" si="196"/>
        <v>6798302.4800000004</v>
      </c>
      <c r="BP61" s="43">
        <f t="shared" si="196"/>
        <v>6056046.9900000002</v>
      </c>
      <c r="BQ61" s="43">
        <f t="shared" si="196"/>
        <v>6325571.7799999993</v>
      </c>
      <c r="BR61" s="407">
        <f t="shared" si="196"/>
        <v>7064429.0299999993</v>
      </c>
      <c r="BS61" s="430">
        <f t="shared" si="197"/>
        <v>7165456.8200000003</v>
      </c>
      <c r="BT61" s="43">
        <f t="shared" si="197"/>
        <v>7067278.8200000003</v>
      </c>
      <c r="BU61" s="43">
        <f t="shared" si="197"/>
        <v>6610514.0600000005</v>
      </c>
      <c r="BV61" s="43">
        <f t="shared" si="197"/>
        <v>5802042</v>
      </c>
      <c r="BW61" s="43">
        <f t="shared" si="197"/>
        <v>4472050</v>
      </c>
      <c r="BX61" s="244">
        <f t="shared" si="197"/>
        <v>3744538</v>
      </c>
      <c r="BY61" s="244">
        <f t="shared" si="197"/>
        <v>3501356</v>
      </c>
      <c r="BZ61" s="244">
        <f t="shared" si="197"/>
        <v>2939832</v>
      </c>
      <c r="CA61" s="244">
        <f t="shared" si="197"/>
        <v>2638718</v>
      </c>
      <c r="CB61" s="270">
        <f t="shared" si="197"/>
        <v>2623943</v>
      </c>
      <c r="CC61" s="270">
        <f t="shared" si="198"/>
        <v>2282334</v>
      </c>
      <c r="CD61" s="387">
        <f t="shared" si="198"/>
        <v>1581439</v>
      </c>
      <c r="CE61" s="356">
        <f t="shared" si="198"/>
        <v>1476076</v>
      </c>
      <c r="CF61" s="270">
        <f t="shared" si="198"/>
        <v>1571012</v>
      </c>
      <c r="CG61" s="270">
        <f t="shared" si="198"/>
        <v>1276240</v>
      </c>
      <c r="CH61" s="270">
        <f t="shared" si="198"/>
        <v>623472</v>
      </c>
      <c r="CI61" s="270">
        <f t="shared" si="198"/>
        <v>292876</v>
      </c>
      <c r="CJ61" s="270">
        <f t="shared" si="198"/>
        <v>-672246</v>
      </c>
      <c r="CK61" s="270">
        <f t="shared" si="198"/>
        <v>-1276897</v>
      </c>
      <c r="CL61" s="270">
        <f t="shared" si="198"/>
        <v>-1761642</v>
      </c>
      <c r="CM61" s="270">
        <f t="shared" si="199"/>
        <v>-1376049</v>
      </c>
      <c r="CN61" s="270">
        <f t="shared" si="199"/>
        <v>-1136220</v>
      </c>
      <c r="CO61" s="270">
        <f t="shared" si="199"/>
        <v>-1359086</v>
      </c>
      <c r="CP61" s="387">
        <f t="shared" si="199"/>
        <v>-1281631</v>
      </c>
      <c r="CQ61" s="387">
        <f t="shared" si="199"/>
        <v>-1690492</v>
      </c>
      <c r="CR61" s="387">
        <f t="shared" si="199"/>
        <v>-1373344</v>
      </c>
      <c r="CS61" s="387">
        <f t="shared" si="199"/>
        <v>-461933</v>
      </c>
      <c r="CT61" s="387">
        <f t="shared" si="199"/>
        <v>160671</v>
      </c>
      <c r="CU61" s="387">
        <f t="shared" si="199"/>
        <v>369650</v>
      </c>
      <c r="CV61" s="387">
        <f t="shared" si="199"/>
        <v>1148183</v>
      </c>
      <c r="CW61" s="387">
        <f t="shared" si="199"/>
        <v>1288803</v>
      </c>
      <c r="CX61" s="387">
        <f t="shared" si="199"/>
        <v>1087414</v>
      </c>
      <c r="CY61" s="347"/>
      <c r="CZ61" s="63">
        <f>IF(ISERROR(GETPIVOTDATA("VALUE",'CSS WK pvt'!$I$2,"DT_FILE",CZ$8,"CD_CO",CZ$6,"TRIM_CAT",TRIM(B61),"TRIM_LINE",A58))=TRUE,0,GETPIVOTDATA("VALUE",'CSS WK pvt'!$I$2,"DT_FILE",CZ$8,"CD_CO",CZ$6,"TRIM_CAT",TRIM(B61),"TRIM_LINE",A58))</f>
        <v>12237803</v>
      </c>
    </row>
    <row r="62" spans="1:104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1">
        <v>5531746</v>
      </c>
      <c r="V62" s="201">
        <v>5573371</v>
      </c>
      <c r="W62" s="201">
        <v>5939060</v>
      </c>
      <c r="X62" s="41">
        <v>6321547</v>
      </c>
      <c r="Y62" s="201">
        <v>6168466</v>
      </c>
      <c r="Z62" s="201">
        <v>6342510</v>
      </c>
      <c r="AA62" s="201">
        <v>6228187</v>
      </c>
      <c r="AB62" s="201">
        <v>6584996</v>
      </c>
      <c r="AC62" s="201">
        <v>6737215</v>
      </c>
      <c r="AD62" s="201">
        <v>6979190</v>
      </c>
      <c r="AE62" s="201">
        <v>7309083</v>
      </c>
      <c r="AF62" s="201">
        <v>7065449</v>
      </c>
      <c r="AG62" s="201">
        <v>7153184</v>
      </c>
      <c r="AH62" s="201">
        <v>7731192</v>
      </c>
      <c r="AI62" s="201">
        <v>8087730</v>
      </c>
      <c r="AJ62" s="41">
        <v>8170344</v>
      </c>
      <c r="AK62" s="294">
        <v>8487228</v>
      </c>
      <c r="AL62" s="294">
        <v>8250002</v>
      </c>
      <c r="AM62" s="294">
        <v>7997674</v>
      </c>
      <c r="AN62" s="294">
        <v>7235811</v>
      </c>
      <c r="AO62" s="294">
        <v>7484429</v>
      </c>
      <c r="AP62" s="294">
        <v>7603726</v>
      </c>
      <c r="AQ62" s="63">
        <v>8008325</v>
      </c>
      <c r="AR62" s="294">
        <v>7740928</v>
      </c>
      <c r="AS62" s="294">
        <v>7923760</v>
      </c>
      <c r="AT62" s="294">
        <v>8371021</v>
      </c>
      <c r="AU62" s="294">
        <v>8714931</v>
      </c>
      <c r="AV62" s="311">
        <v>9625006</v>
      </c>
      <c r="AW62" s="294">
        <v>9516260</v>
      </c>
      <c r="AX62" s="294">
        <v>9211553</v>
      </c>
      <c r="AY62" s="294">
        <v>8929399</v>
      </c>
      <c r="AZ62" s="294">
        <v>8984787</v>
      </c>
      <c r="BA62" s="294">
        <v>9091481</v>
      </c>
      <c r="BB62" s="294">
        <v>9602387</v>
      </c>
      <c r="BC62" s="63">
        <v>10294228</v>
      </c>
      <c r="BD62" s="294">
        <v>10269510</v>
      </c>
      <c r="BE62" s="294"/>
      <c r="BF62" s="294"/>
      <c r="BG62" s="294"/>
      <c r="BH62" s="311"/>
      <c r="BI62" s="42">
        <f t="shared" si="196"/>
        <v>900664.90999999968</v>
      </c>
      <c r="BJ62" s="43">
        <f t="shared" si="196"/>
        <v>1650203.44</v>
      </c>
      <c r="BK62" s="43">
        <f t="shared" si="196"/>
        <v>2542330.4</v>
      </c>
      <c r="BL62" s="43">
        <f t="shared" si="196"/>
        <v>3207150.81</v>
      </c>
      <c r="BM62" s="43">
        <f t="shared" si="196"/>
        <v>3394572.67</v>
      </c>
      <c r="BN62" s="43">
        <f t="shared" si="196"/>
        <v>3569510.29</v>
      </c>
      <c r="BO62" s="43">
        <f t="shared" si="196"/>
        <v>3104970.16</v>
      </c>
      <c r="BP62" s="43">
        <f t="shared" si="196"/>
        <v>3036098.72</v>
      </c>
      <c r="BQ62" s="43">
        <f t="shared" si="196"/>
        <v>3559879.08</v>
      </c>
      <c r="BR62" s="407">
        <f t="shared" si="196"/>
        <v>3704716.29</v>
      </c>
      <c r="BS62" s="430">
        <f t="shared" si="197"/>
        <v>3631445.35</v>
      </c>
      <c r="BT62" s="43">
        <f t="shared" si="197"/>
        <v>3870546.38</v>
      </c>
      <c r="BU62" s="43">
        <f t="shared" si="197"/>
        <v>3495863.97</v>
      </c>
      <c r="BV62" s="43">
        <f t="shared" si="197"/>
        <v>3090727</v>
      </c>
      <c r="BW62" s="43">
        <f t="shared" si="197"/>
        <v>2317723</v>
      </c>
      <c r="BX62" s="244">
        <f t="shared" si="197"/>
        <v>1633041</v>
      </c>
      <c r="BY62" s="244">
        <f t="shared" si="197"/>
        <v>1691693</v>
      </c>
      <c r="BZ62" s="244">
        <f t="shared" si="197"/>
        <v>1160442</v>
      </c>
      <c r="CA62" s="244">
        <f t="shared" si="197"/>
        <v>1621438</v>
      </c>
      <c r="CB62" s="270">
        <f t="shared" si="197"/>
        <v>2157821</v>
      </c>
      <c r="CC62" s="270">
        <f t="shared" si="198"/>
        <v>2148670</v>
      </c>
      <c r="CD62" s="387">
        <f t="shared" si="198"/>
        <v>1848797</v>
      </c>
      <c r="CE62" s="356">
        <f t="shared" si="198"/>
        <v>2318762</v>
      </c>
      <c r="CF62" s="270">
        <f t="shared" si="198"/>
        <v>1907492</v>
      </c>
      <c r="CG62" s="270">
        <f t="shared" si="198"/>
        <v>1769487</v>
      </c>
      <c r="CH62" s="270">
        <f t="shared" si="198"/>
        <v>650815</v>
      </c>
      <c r="CI62" s="270">
        <f t="shared" si="198"/>
        <v>747214</v>
      </c>
      <c r="CJ62" s="270">
        <f t="shared" si="198"/>
        <v>624536</v>
      </c>
      <c r="CK62" s="270">
        <f t="shared" si="198"/>
        <v>699242</v>
      </c>
      <c r="CL62" s="270">
        <f t="shared" si="198"/>
        <v>675479</v>
      </c>
      <c r="CM62" s="270">
        <f t="shared" si="199"/>
        <v>770576</v>
      </c>
      <c r="CN62" s="270">
        <f t="shared" si="199"/>
        <v>639829</v>
      </c>
      <c r="CO62" s="270">
        <f t="shared" si="199"/>
        <v>627201</v>
      </c>
      <c r="CP62" s="387">
        <f t="shared" si="199"/>
        <v>1454662</v>
      </c>
      <c r="CQ62" s="387">
        <f t="shared" si="199"/>
        <v>1029032</v>
      </c>
      <c r="CR62" s="387">
        <f t="shared" si="199"/>
        <v>961551</v>
      </c>
      <c r="CS62" s="387">
        <f t="shared" si="199"/>
        <v>931725</v>
      </c>
      <c r="CT62" s="387">
        <f t="shared" si="199"/>
        <v>1748976</v>
      </c>
      <c r="CU62" s="387">
        <f t="shared" si="199"/>
        <v>1607052</v>
      </c>
      <c r="CV62" s="387">
        <f t="shared" si="199"/>
        <v>1998661</v>
      </c>
      <c r="CW62" s="387">
        <f t="shared" si="199"/>
        <v>2285903</v>
      </c>
      <c r="CX62" s="387">
        <f t="shared" si="199"/>
        <v>2528582</v>
      </c>
      <c r="CY62" s="347"/>
      <c r="CZ62" s="63">
        <f>IF(ISERROR(GETPIVOTDATA("VALUE",'CSS WK pvt'!$I$2,"DT_FILE",CZ$8,"CD_CO",CZ$6,"TRIM_CAT",TRIM(B62),"TRIM_LINE",A58))=TRUE,0,GETPIVOTDATA("VALUE",'CSS WK pvt'!$I$2,"DT_FILE",CZ$8,"CD_CO",CZ$6,"TRIM_CAT",TRIM(B62),"TRIM_LINE",A58))</f>
        <v>10269510</v>
      </c>
    </row>
    <row r="63" spans="1:104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1">
        <v>8031137</v>
      </c>
      <c r="V63" s="201">
        <v>8168291</v>
      </c>
      <c r="W63" s="201">
        <v>8583024</v>
      </c>
      <c r="X63" s="41">
        <v>8282387</v>
      </c>
      <c r="Y63" s="201">
        <v>8563687</v>
      </c>
      <c r="Z63" s="201">
        <v>7670101</v>
      </c>
      <c r="AA63" s="201">
        <v>7350250</v>
      </c>
      <c r="AB63" s="201">
        <v>7884205</v>
      </c>
      <c r="AC63" s="201">
        <v>8122043</v>
      </c>
      <c r="AD63" s="201">
        <v>8579444</v>
      </c>
      <c r="AE63" s="201">
        <v>7759491</v>
      </c>
      <c r="AF63" s="201">
        <v>7867693</v>
      </c>
      <c r="AG63" s="201">
        <v>7432841</v>
      </c>
      <c r="AH63" s="201">
        <v>8351633</v>
      </c>
      <c r="AI63" s="201">
        <v>8835033</v>
      </c>
      <c r="AJ63" s="41">
        <v>9312771</v>
      </c>
      <c r="AK63" s="294">
        <v>10328782</v>
      </c>
      <c r="AL63" s="294">
        <v>10164841</v>
      </c>
      <c r="AM63" s="294">
        <v>10372327</v>
      </c>
      <c r="AN63" s="294">
        <v>10822108</v>
      </c>
      <c r="AO63" s="294">
        <v>11587784</v>
      </c>
      <c r="AP63" s="294">
        <v>11181070</v>
      </c>
      <c r="AQ63" s="63">
        <v>11422702</v>
      </c>
      <c r="AR63" s="294">
        <v>11835886</v>
      </c>
      <c r="AS63" s="294">
        <v>10378954</v>
      </c>
      <c r="AT63" s="294">
        <v>7519215</v>
      </c>
      <c r="AU63" s="294">
        <v>9642978</v>
      </c>
      <c r="AV63" s="311">
        <v>11201180</v>
      </c>
      <c r="AW63" s="294">
        <v>10678151</v>
      </c>
      <c r="AX63" s="294">
        <v>13188181</v>
      </c>
      <c r="AY63" s="294">
        <v>14045986</v>
      </c>
      <c r="AZ63" s="294">
        <v>11674704</v>
      </c>
      <c r="BA63" s="294">
        <v>14396729</v>
      </c>
      <c r="BB63" s="294">
        <v>15628173</v>
      </c>
      <c r="BC63" s="63">
        <v>15885221</v>
      </c>
      <c r="BD63" s="294">
        <v>16032087</v>
      </c>
      <c r="BE63" s="294"/>
      <c r="BF63" s="294"/>
      <c r="BG63" s="294"/>
      <c r="BH63" s="311"/>
      <c r="BI63" s="42">
        <f t="shared" si="196"/>
        <v>5170559.2</v>
      </c>
      <c r="BJ63" s="43">
        <f t="shared" si="196"/>
        <v>5046268.74</v>
      </c>
      <c r="BK63" s="43">
        <f t="shared" si="196"/>
        <v>4711745.1899999995</v>
      </c>
      <c r="BL63" s="43">
        <f t="shared" si="196"/>
        <v>4909959.1099999994</v>
      </c>
      <c r="BM63" s="43">
        <f t="shared" si="196"/>
        <v>5711900.46</v>
      </c>
      <c r="BN63" s="43">
        <f t="shared" si="196"/>
        <v>4629079.33</v>
      </c>
      <c r="BO63" s="43">
        <f t="shared" si="196"/>
        <v>3670993.01</v>
      </c>
      <c r="BP63" s="43">
        <f t="shared" si="196"/>
        <v>3794931.2800000003</v>
      </c>
      <c r="BQ63" s="43">
        <f t="shared" si="196"/>
        <v>4432362.6899999995</v>
      </c>
      <c r="BR63" s="407">
        <f t="shared" si="196"/>
        <v>4100811.94</v>
      </c>
      <c r="BS63" s="430">
        <f t="shared" si="197"/>
        <v>4011529.1799999997</v>
      </c>
      <c r="BT63" s="43">
        <f t="shared" si="197"/>
        <v>2719792.88</v>
      </c>
      <c r="BU63" s="43">
        <f t="shared" si="197"/>
        <v>872118.96</v>
      </c>
      <c r="BV63" s="43">
        <f t="shared" si="197"/>
        <v>872949</v>
      </c>
      <c r="BW63" s="43">
        <f t="shared" si="197"/>
        <v>94275</v>
      </c>
      <c r="BX63" s="244">
        <f t="shared" si="197"/>
        <v>-59424</v>
      </c>
      <c r="BY63" s="244">
        <f t="shared" si="197"/>
        <v>-1670447</v>
      </c>
      <c r="BZ63" s="244">
        <f t="shared" si="197"/>
        <v>-764573</v>
      </c>
      <c r="CA63" s="244">
        <f t="shared" si="197"/>
        <v>-598296</v>
      </c>
      <c r="CB63" s="270">
        <f t="shared" si="197"/>
        <v>183342</v>
      </c>
      <c r="CC63" s="270">
        <f t="shared" si="198"/>
        <v>252009</v>
      </c>
      <c r="CD63" s="387">
        <f t="shared" si="198"/>
        <v>1030384</v>
      </c>
      <c r="CE63" s="356">
        <f t="shared" si="198"/>
        <v>1765095</v>
      </c>
      <c r="CF63" s="270">
        <f t="shared" si="198"/>
        <v>2494740</v>
      </c>
      <c r="CG63" s="270">
        <f t="shared" si="198"/>
        <v>3022077</v>
      </c>
      <c r="CH63" s="270">
        <f t="shared" si="198"/>
        <v>2937903</v>
      </c>
      <c r="CI63" s="270">
        <f t="shared" si="198"/>
        <v>3465741</v>
      </c>
      <c r="CJ63" s="270">
        <f t="shared" si="198"/>
        <v>2601626</v>
      </c>
      <c r="CK63" s="270">
        <f t="shared" si="198"/>
        <v>3663211</v>
      </c>
      <c r="CL63" s="270">
        <f t="shared" si="198"/>
        <v>3968193</v>
      </c>
      <c r="CM63" s="270">
        <f t="shared" si="199"/>
        <v>2946113</v>
      </c>
      <c r="CN63" s="270">
        <f t="shared" si="199"/>
        <v>-832418</v>
      </c>
      <c r="CO63" s="270">
        <f t="shared" si="199"/>
        <v>807945</v>
      </c>
      <c r="CP63" s="387">
        <f t="shared" si="199"/>
        <v>1888409</v>
      </c>
      <c r="CQ63" s="387">
        <f t="shared" si="199"/>
        <v>349369</v>
      </c>
      <c r="CR63" s="387">
        <f t="shared" si="199"/>
        <v>3023340</v>
      </c>
      <c r="CS63" s="387">
        <f t="shared" si="199"/>
        <v>3673659</v>
      </c>
      <c r="CT63" s="387">
        <f t="shared" si="199"/>
        <v>852596</v>
      </c>
      <c r="CU63" s="387">
        <f t="shared" si="199"/>
        <v>2808945</v>
      </c>
      <c r="CV63" s="387">
        <f t="shared" si="199"/>
        <v>4447103</v>
      </c>
      <c r="CW63" s="387">
        <f t="shared" si="199"/>
        <v>4462519</v>
      </c>
      <c r="CX63" s="387">
        <f t="shared" si="199"/>
        <v>4196201</v>
      </c>
      <c r="CY63" s="347"/>
      <c r="CZ63" s="63">
        <f>IF(ISERROR(GETPIVOTDATA("VALUE",'CSS WK pvt'!$I$2,"DT_FILE",CZ$8,"CD_CO",CZ$6,"TRIM_CAT",TRIM(B63),"TRIM_LINE",A58))=TRUE,0,GETPIVOTDATA("VALUE",'CSS WK pvt'!$I$2,"DT_FILE",CZ$8,"CD_CO",CZ$6,"TRIM_CAT",TRIM(B63),"TRIM_LINE",A58))</f>
        <v>16032087</v>
      </c>
    </row>
    <row r="64" spans="1:104" s="130" customFormat="1" x14ac:dyDescent="0.3">
      <c r="A64" s="147"/>
      <c r="B64" s="38" t="s">
        <v>42</v>
      </c>
      <c r="C64" s="140">
        <f t="shared" ref="C64:Q64" si="200">SUM(C59:C63)</f>
        <v>131010284.37000002</v>
      </c>
      <c r="D64" s="141">
        <f t="shared" si="200"/>
        <v>135237848.31</v>
      </c>
      <c r="E64" s="141">
        <f t="shared" si="200"/>
        <v>140435653.25</v>
      </c>
      <c r="F64" s="141">
        <f t="shared" si="200"/>
        <v>146557573.93000001</v>
      </c>
      <c r="G64" s="141">
        <f t="shared" si="200"/>
        <v>148934978.28</v>
      </c>
      <c r="H64" s="141">
        <f t="shared" si="200"/>
        <v>149781044.91999999</v>
      </c>
      <c r="I64" s="141">
        <f t="shared" si="200"/>
        <v>150838894.50000003</v>
      </c>
      <c r="J64" s="141">
        <f t="shared" si="200"/>
        <v>154072768.94999999</v>
      </c>
      <c r="K64" s="141">
        <f t="shared" si="200"/>
        <v>162692120.38</v>
      </c>
      <c r="L64" s="142">
        <f t="shared" si="200"/>
        <v>167744151.46000001</v>
      </c>
      <c r="M64" s="141">
        <f t="shared" si="200"/>
        <v>172812925.88000003</v>
      </c>
      <c r="N64" s="141">
        <f t="shared" si="200"/>
        <v>176409800.66000003</v>
      </c>
      <c r="O64" s="141">
        <f t="shared" si="200"/>
        <v>186777849.23999998</v>
      </c>
      <c r="P64" s="141">
        <f t="shared" si="200"/>
        <v>202437286</v>
      </c>
      <c r="Q64" s="141">
        <f t="shared" si="200"/>
        <v>219165331</v>
      </c>
      <c r="R64" s="141">
        <v>230783806</v>
      </c>
      <c r="S64" s="141">
        <v>242746433</v>
      </c>
      <c r="T64" s="141">
        <v>248436027</v>
      </c>
      <c r="U64" s="202">
        <v>252199914</v>
      </c>
      <c r="V64" s="202">
        <v>265304446</v>
      </c>
      <c r="W64" s="202">
        <f>SUM(W59+W60+W61+W62+W63)</f>
        <v>283341572</v>
      </c>
      <c r="X64" s="142">
        <f>SUM(X59+X60+X61+X62+X63)</f>
        <v>295643372</v>
      </c>
      <c r="Y64" s="202">
        <v>299319983</v>
      </c>
      <c r="Z64" s="202">
        <v>300938324</v>
      </c>
      <c r="AA64" s="202">
        <v>302784650</v>
      </c>
      <c r="AB64" s="202">
        <v>316167108</v>
      </c>
      <c r="AC64" s="202">
        <v>323006151</v>
      </c>
      <c r="AD64" s="202">
        <v>325280787</v>
      </c>
      <c r="AE64" s="202">
        <v>316419242</v>
      </c>
      <c r="AF64" s="202">
        <v>303943187</v>
      </c>
      <c r="AG64" s="202">
        <v>289781163</v>
      </c>
      <c r="AH64" s="202">
        <v>284805465</v>
      </c>
      <c r="AI64" s="202">
        <v>282394881</v>
      </c>
      <c r="AJ64" s="142">
        <v>288490562</v>
      </c>
      <c r="AK64" s="295">
        <v>288113108</v>
      </c>
      <c r="AL64" s="295">
        <v>284460312</v>
      </c>
      <c r="AM64" s="295">
        <v>282632565</v>
      </c>
      <c r="AN64" s="295">
        <v>280272447</v>
      </c>
      <c r="AO64" s="295">
        <v>281984578</v>
      </c>
      <c r="AP64" s="295">
        <v>273569558</v>
      </c>
      <c r="AQ64" s="44">
        <v>269642172</v>
      </c>
      <c r="AR64" s="295">
        <v>258090869</v>
      </c>
      <c r="AS64" s="295">
        <v>252244583</v>
      </c>
      <c r="AT64" s="295">
        <v>247814534</v>
      </c>
      <c r="AU64" s="295">
        <v>255897074</v>
      </c>
      <c r="AV64" s="312">
        <v>262956245</v>
      </c>
      <c r="AW64" s="295">
        <v>261297588</v>
      </c>
      <c r="AX64" s="295">
        <v>264168849</v>
      </c>
      <c r="AY64" s="295">
        <v>272727209</v>
      </c>
      <c r="AZ64" s="295">
        <v>284710224</v>
      </c>
      <c r="BA64" s="295">
        <v>294697686</v>
      </c>
      <c r="BB64" s="295">
        <v>300598929</v>
      </c>
      <c r="BC64" s="44">
        <v>307263458</v>
      </c>
      <c r="BD64" s="295">
        <v>296225436</v>
      </c>
      <c r="BE64" s="295"/>
      <c r="BF64" s="295"/>
      <c r="BG64" s="295"/>
      <c r="BH64" s="312"/>
      <c r="BI64" s="44">
        <f t="shared" ref="BI64:BM64" si="201">SUM(BI59:BI63)</f>
        <v>55767564.86999999</v>
      </c>
      <c r="BJ64" s="143">
        <f t="shared" si="201"/>
        <v>67199437.689999998</v>
      </c>
      <c r="BK64" s="143">
        <f t="shared" si="201"/>
        <v>78729677.75</v>
      </c>
      <c r="BL64" s="143">
        <f t="shared" si="201"/>
        <v>84226232.069999993</v>
      </c>
      <c r="BM64" s="143">
        <f t="shared" si="201"/>
        <v>93811454.719999999</v>
      </c>
      <c r="BN64" s="143">
        <f t="shared" ref="BN64:BV64" si="202">SUM(BN59:BN63)</f>
        <v>98654982.079999998</v>
      </c>
      <c r="BO64" s="143">
        <f t="shared" si="202"/>
        <v>101361019.5</v>
      </c>
      <c r="BP64" s="143">
        <f t="shared" si="202"/>
        <v>111231677.05</v>
      </c>
      <c r="BQ64" s="143">
        <f t="shared" si="202"/>
        <v>120649451.61999999</v>
      </c>
      <c r="BR64" s="408">
        <f t="shared" si="202"/>
        <v>127899220.54000001</v>
      </c>
      <c r="BS64" s="431">
        <f t="shared" si="202"/>
        <v>126507057.12</v>
      </c>
      <c r="BT64" s="143">
        <f t="shared" si="202"/>
        <v>124528523.34</v>
      </c>
      <c r="BU64" s="143">
        <f t="shared" si="202"/>
        <v>116006800.76000001</v>
      </c>
      <c r="BV64" s="143">
        <f t="shared" si="202"/>
        <v>113729822</v>
      </c>
      <c r="BW64" s="143">
        <f t="shared" ref="BW64:BX64" si="203">SUM(BW59:BW63)</f>
        <v>103840820</v>
      </c>
      <c r="BX64" s="245">
        <f t="shared" si="203"/>
        <v>94496981</v>
      </c>
      <c r="BY64" s="245">
        <f t="shared" ref="BY64:BZ64" si="204">SUM(BY59:BY63)</f>
        <v>73672809</v>
      </c>
      <c r="BZ64" s="245">
        <f t="shared" si="204"/>
        <v>55507160</v>
      </c>
      <c r="CA64" s="245">
        <f t="shared" ref="CA64:CB64" si="205">SUM(CA59:CA63)</f>
        <v>37581249</v>
      </c>
      <c r="CB64" s="271">
        <f t="shared" si="205"/>
        <v>19501019</v>
      </c>
      <c r="CC64" s="271">
        <f t="shared" ref="CC64:CE64" si="206">SUM(CC59:CC63)</f>
        <v>-946691</v>
      </c>
      <c r="CD64" s="388">
        <f t="shared" si="206"/>
        <v>-7152810</v>
      </c>
      <c r="CE64" s="357">
        <f t="shared" si="206"/>
        <v>-11206875</v>
      </c>
      <c r="CF64" s="271">
        <f t="shared" ref="CF64:CG64" si="207">SUM(CF59:CF63)</f>
        <v>-16478012</v>
      </c>
      <c r="CG64" s="271">
        <f t="shared" si="207"/>
        <v>-20152085</v>
      </c>
      <c r="CH64" s="271">
        <f t="shared" ref="CH64" si="208">SUM(CH59:CH63)</f>
        <v>-35894661</v>
      </c>
      <c r="CI64" s="271">
        <f t="shared" ref="CI64" si="209">SUM(CI59:CI63)</f>
        <v>-41021573</v>
      </c>
      <c r="CJ64" s="271">
        <f t="shared" ref="CJ64" si="210">SUM(CJ59:CJ63)</f>
        <v>-51711229</v>
      </c>
      <c r="CK64" s="271">
        <f t="shared" ref="CK64" si="211">SUM(CK59:CK63)</f>
        <v>-46777070</v>
      </c>
      <c r="CL64" s="271">
        <f t="shared" ref="CL64" si="212">SUM(CL59:CL63)</f>
        <v>-45852318</v>
      </c>
      <c r="CM64" s="271">
        <f t="shared" ref="CM64" si="213">SUM(CM59:CM63)</f>
        <v>-37536580</v>
      </c>
      <c r="CN64" s="271">
        <f t="shared" ref="CN64" si="214">SUM(CN59:CN63)</f>
        <v>-36990931</v>
      </c>
      <c r="CO64" s="271">
        <f t="shared" ref="CO64" si="215">SUM(CO59:CO63)</f>
        <v>-26497807</v>
      </c>
      <c r="CP64" s="388">
        <f t="shared" ref="CP64" si="216">SUM(CP59:CP63)</f>
        <v>-25534317</v>
      </c>
      <c r="CQ64" s="388">
        <f t="shared" ref="CQ64" si="217">SUM(CQ59:CQ63)</f>
        <v>-26815520</v>
      </c>
      <c r="CR64" s="388">
        <f t="shared" ref="CR64" si="218">SUM(CR59:CR63)</f>
        <v>-20291463</v>
      </c>
      <c r="CS64" s="388">
        <f t="shared" ref="CS64" si="219">SUM(CS59:CS63)</f>
        <v>-9905356</v>
      </c>
      <c r="CT64" s="388">
        <f t="shared" ref="CT64" si="220">SUM(CT59:CT63)</f>
        <v>4437777</v>
      </c>
      <c r="CU64" s="388">
        <f t="shared" ref="CU64" si="221">SUM(CU59:CU63)</f>
        <v>12713108</v>
      </c>
      <c r="CV64" s="388">
        <f t="shared" ref="CV64" si="222">SUM(CV59:CV63)</f>
        <v>27029371</v>
      </c>
      <c r="CW64" s="388">
        <f t="shared" ref="CW64:CX64" si="223">SUM(CW59:CW63)</f>
        <v>37621286</v>
      </c>
      <c r="CX64" s="388">
        <f t="shared" si="223"/>
        <v>38134567</v>
      </c>
      <c r="CY64" s="348"/>
      <c r="CZ64" s="44">
        <f>SUM(CZ59:CZ63)</f>
        <v>296225436</v>
      </c>
    </row>
    <row r="65" spans="1:104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89"/>
      <c r="CX65" s="389"/>
      <c r="CY65" s="347"/>
      <c r="CZ65" s="49"/>
    </row>
    <row r="66" spans="1:104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1">
        <v>219708035</v>
      </c>
      <c r="V66" s="201">
        <v>232177548</v>
      </c>
      <c r="W66" s="201">
        <v>229191157</v>
      </c>
      <c r="X66" s="41">
        <v>231683287</v>
      </c>
      <c r="Y66" s="201">
        <v>238242366</v>
      </c>
      <c r="Z66" s="201">
        <v>245748855</v>
      </c>
      <c r="AA66" s="201">
        <v>246836415</v>
      </c>
      <c r="AB66" s="201">
        <v>258632441</v>
      </c>
      <c r="AC66" s="201">
        <v>251122904</v>
      </c>
      <c r="AD66" s="201">
        <v>242585567</v>
      </c>
      <c r="AE66" s="201">
        <v>228250439</v>
      </c>
      <c r="AF66" s="201">
        <v>221128152</v>
      </c>
      <c r="AG66" s="201">
        <v>215501328</v>
      </c>
      <c r="AH66" s="201">
        <v>219383498</v>
      </c>
      <c r="AI66" s="201">
        <v>221091595</v>
      </c>
      <c r="AJ66" s="41">
        <v>208598990</v>
      </c>
      <c r="AK66" s="294">
        <v>218753012</v>
      </c>
      <c r="AL66" s="294">
        <v>226017548</v>
      </c>
      <c r="AM66" s="294">
        <v>226464483</v>
      </c>
      <c r="AN66" s="294">
        <v>213594609</v>
      </c>
      <c r="AO66" s="294">
        <v>205613353</v>
      </c>
      <c r="AP66" s="294">
        <v>194301531</v>
      </c>
      <c r="AQ66" s="63">
        <v>191872526</v>
      </c>
      <c r="AR66" s="294">
        <v>189565375</v>
      </c>
      <c r="AS66" s="294">
        <v>194726729</v>
      </c>
      <c r="AT66" s="294">
        <v>194028418</v>
      </c>
      <c r="AU66" s="294">
        <v>186038569</v>
      </c>
      <c r="AV66" s="311">
        <v>201507651</v>
      </c>
      <c r="AW66" s="294">
        <v>206857115</v>
      </c>
      <c r="AX66" s="294">
        <v>219593028</v>
      </c>
      <c r="AY66" s="294">
        <v>222512409</v>
      </c>
      <c r="AZ66" s="294">
        <v>237119654</v>
      </c>
      <c r="BA66" s="294">
        <v>227707086</v>
      </c>
      <c r="BB66" s="294">
        <v>219170034</v>
      </c>
      <c r="BC66" s="63">
        <v>210584453</v>
      </c>
      <c r="BD66" s="294">
        <v>209778497</v>
      </c>
      <c r="BE66" s="294"/>
      <c r="BF66" s="294"/>
      <c r="BG66" s="294"/>
      <c r="BH66" s="311"/>
      <c r="BI66" s="42">
        <f t="shared" ref="BI66:BR70" si="224">O66-C66</f>
        <v>47836334.939999998</v>
      </c>
      <c r="BJ66" s="43">
        <f t="shared" si="224"/>
        <v>50368626.189999998</v>
      </c>
      <c r="BK66" s="43">
        <f t="shared" si="224"/>
        <v>62672863.670000002</v>
      </c>
      <c r="BL66" s="43">
        <f t="shared" si="224"/>
        <v>69292491.859999999</v>
      </c>
      <c r="BM66" s="43">
        <f t="shared" si="224"/>
        <v>69876463.299999997</v>
      </c>
      <c r="BN66" s="43">
        <f t="shared" si="224"/>
        <v>75753888.829999998</v>
      </c>
      <c r="BO66" s="43">
        <f t="shared" si="224"/>
        <v>88416458.969999999</v>
      </c>
      <c r="BP66" s="43">
        <f t="shared" si="224"/>
        <v>99837376.920000002</v>
      </c>
      <c r="BQ66" s="43">
        <f t="shared" si="224"/>
        <v>96159950.579999998</v>
      </c>
      <c r="BR66" s="407">
        <f t="shared" si="224"/>
        <v>96216106.469999999</v>
      </c>
      <c r="BS66" s="430">
        <f t="shared" ref="BS66:CB70" si="225">Y66-M66</f>
        <v>94313961.580000013</v>
      </c>
      <c r="BT66" s="43">
        <f t="shared" si="225"/>
        <v>88674810.289999992</v>
      </c>
      <c r="BU66" s="43">
        <f t="shared" si="225"/>
        <v>79595820.710000008</v>
      </c>
      <c r="BV66" s="43">
        <f t="shared" si="225"/>
        <v>85645799</v>
      </c>
      <c r="BW66" s="43">
        <f t="shared" si="225"/>
        <v>68271370</v>
      </c>
      <c r="BX66" s="244">
        <f t="shared" si="225"/>
        <v>56273233</v>
      </c>
      <c r="BY66" s="244">
        <f t="shared" si="225"/>
        <v>40357232</v>
      </c>
      <c r="BZ66" s="244">
        <f t="shared" si="225"/>
        <v>20591231</v>
      </c>
      <c r="CA66" s="244">
        <f t="shared" si="225"/>
        <v>-4206707</v>
      </c>
      <c r="CB66" s="270">
        <f t="shared" si="225"/>
        <v>-12794050</v>
      </c>
      <c r="CC66" s="270">
        <f t="shared" ref="CC66:CL70" si="226">AI66-W66</f>
        <v>-8099562</v>
      </c>
      <c r="CD66" s="387">
        <f t="shared" si="226"/>
        <v>-23084297</v>
      </c>
      <c r="CE66" s="356">
        <f t="shared" si="226"/>
        <v>-19489354</v>
      </c>
      <c r="CF66" s="270">
        <f t="shared" si="226"/>
        <v>-19731307</v>
      </c>
      <c r="CG66" s="270">
        <f t="shared" si="226"/>
        <v>-20371932</v>
      </c>
      <c r="CH66" s="270">
        <f t="shared" si="226"/>
        <v>-45037832</v>
      </c>
      <c r="CI66" s="270">
        <f t="shared" si="226"/>
        <v>-45509551</v>
      </c>
      <c r="CJ66" s="270">
        <f t="shared" si="226"/>
        <v>-48284036</v>
      </c>
      <c r="CK66" s="270">
        <f t="shared" si="226"/>
        <v>-36377913</v>
      </c>
      <c r="CL66" s="270">
        <f t="shared" si="226"/>
        <v>-31562777</v>
      </c>
      <c r="CM66" s="270">
        <f t="shared" ref="CM66:CX70" si="227">AS66-AG66</f>
        <v>-20774599</v>
      </c>
      <c r="CN66" s="270">
        <f t="shared" si="227"/>
        <v>-25355080</v>
      </c>
      <c r="CO66" s="270">
        <f t="shared" si="227"/>
        <v>-35053026</v>
      </c>
      <c r="CP66" s="387">
        <f t="shared" si="227"/>
        <v>-7091339</v>
      </c>
      <c r="CQ66" s="387">
        <f t="shared" si="227"/>
        <v>-11895897</v>
      </c>
      <c r="CR66" s="387">
        <f t="shared" si="227"/>
        <v>-6424520</v>
      </c>
      <c r="CS66" s="387">
        <f t="shared" si="227"/>
        <v>-3952074</v>
      </c>
      <c r="CT66" s="387">
        <f t="shared" si="227"/>
        <v>23525045</v>
      </c>
      <c r="CU66" s="387">
        <f t="shared" si="227"/>
        <v>22093733</v>
      </c>
      <c r="CV66" s="387">
        <f t="shared" si="227"/>
        <v>24868503</v>
      </c>
      <c r="CW66" s="387">
        <f t="shared" si="227"/>
        <v>18711927</v>
      </c>
      <c r="CX66" s="387">
        <f t="shared" si="227"/>
        <v>20213122</v>
      </c>
      <c r="CY66" s="347"/>
      <c r="CZ66" s="63">
        <f>IF(ISERROR(GETPIVOTDATA("VALUE",'CSS WK pvt'!$I$2,"DT_FILE",CZ$8,"CD_CO",CZ$6,"TRIM_CAT",TRIM(B66),"TRIM_LINE",A65))=TRUE,0,GETPIVOTDATA("VALUE",'CSS WK pvt'!$I$2,"DT_FILE",CZ$8,"CD_CO",CZ$6,"TRIM_CAT",TRIM(B66),"TRIM_LINE",A65))</f>
        <v>209778497</v>
      </c>
    </row>
    <row r="67" spans="1:104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1">
        <v>86298812</v>
      </c>
      <c r="V67" s="201">
        <v>82384708</v>
      </c>
      <c r="W67" s="201">
        <v>89091307</v>
      </c>
      <c r="X67" s="41">
        <v>93736275</v>
      </c>
      <c r="Y67" s="201">
        <v>93858665</v>
      </c>
      <c r="Z67" s="201">
        <v>101288344</v>
      </c>
      <c r="AA67" s="201">
        <v>105909902</v>
      </c>
      <c r="AB67" s="201">
        <v>103901627</v>
      </c>
      <c r="AC67" s="201">
        <v>106219035</v>
      </c>
      <c r="AD67" s="201">
        <v>106797223</v>
      </c>
      <c r="AE67" s="201">
        <v>108483245</v>
      </c>
      <c r="AF67" s="201">
        <v>109713978</v>
      </c>
      <c r="AG67" s="201">
        <v>106227564</v>
      </c>
      <c r="AH67" s="201">
        <v>100195061</v>
      </c>
      <c r="AI67" s="201">
        <v>86078774</v>
      </c>
      <c r="AJ67" s="41">
        <v>99213778</v>
      </c>
      <c r="AK67" s="294">
        <v>95358227</v>
      </c>
      <c r="AL67" s="294">
        <v>94051977</v>
      </c>
      <c r="AM67" s="294">
        <v>96684211</v>
      </c>
      <c r="AN67" s="294">
        <v>104946482</v>
      </c>
      <c r="AO67" s="294">
        <v>105621965</v>
      </c>
      <c r="AP67" s="294">
        <v>100845012</v>
      </c>
      <c r="AQ67" s="63">
        <v>94928594</v>
      </c>
      <c r="AR67" s="294">
        <v>92055383</v>
      </c>
      <c r="AS67" s="294">
        <v>95163240</v>
      </c>
      <c r="AT67" s="294">
        <v>94571758</v>
      </c>
      <c r="AU67" s="294">
        <v>92526775</v>
      </c>
      <c r="AV67" s="311">
        <v>87000665</v>
      </c>
      <c r="AW67" s="294">
        <v>102349447</v>
      </c>
      <c r="AX67" s="294">
        <v>108070189</v>
      </c>
      <c r="AY67" s="294">
        <v>113615713</v>
      </c>
      <c r="AZ67" s="294">
        <v>114603956</v>
      </c>
      <c r="BA67" s="294">
        <v>121310844</v>
      </c>
      <c r="BB67" s="294">
        <v>119044696</v>
      </c>
      <c r="BC67" s="63">
        <v>117148934</v>
      </c>
      <c r="BD67" s="294">
        <v>112015290</v>
      </c>
      <c r="BE67" s="294"/>
      <c r="BF67" s="294"/>
      <c r="BG67" s="294"/>
      <c r="BH67" s="311"/>
      <c r="BI67" s="42">
        <f t="shared" si="224"/>
        <v>15752183.140000008</v>
      </c>
      <c r="BJ67" s="43">
        <f t="shared" si="224"/>
        <v>21691320.710000001</v>
      </c>
      <c r="BK67" s="43">
        <f t="shared" si="224"/>
        <v>21064139.039999999</v>
      </c>
      <c r="BL67" s="43">
        <f t="shared" si="224"/>
        <v>20955600.5</v>
      </c>
      <c r="BM67" s="43">
        <f t="shared" si="224"/>
        <v>26601223.460000001</v>
      </c>
      <c r="BN67" s="43">
        <f t="shared" si="224"/>
        <v>26031880.369999997</v>
      </c>
      <c r="BO67" s="43">
        <f t="shared" si="224"/>
        <v>24712990.460000001</v>
      </c>
      <c r="BP67" s="43">
        <f t="shared" si="224"/>
        <v>19950153.840000004</v>
      </c>
      <c r="BQ67" s="43">
        <f t="shared" si="224"/>
        <v>25900091.210000001</v>
      </c>
      <c r="BR67" s="407">
        <f t="shared" si="224"/>
        <v>29576672.219999999</v>
      </c>
      <c r="BS67" s="430">
        <f t="shared" si="225"/>
        <v>26953755.380000003</v>
      </c>
      <c r="BT67" s="43">
        <f t="shared" si="225"/>
        <v>31031521.040000007</v>
      </c>
      <c r="BU67" s="43">
        <f t="shared" si="225"/>
        <v>33869650.849999994</v>
      </c>
      <c r="BV67" s="43">
        <f t="shared" si="225"/>
        <v>23929956</v>
      </c>
      <c r="BW67" s="43">
        <f t="shared" si="225"/>
        <v>26955960</v>
      </c>
      <c r="BX67" s="244">
        <f t="shared" si="225"/>
        <v>27912871</v>
      </c>
      <c r="BY67" s="244">
        <f t="shared" si="225"/>
        <v>23649525</v>
      </c>
      <c r="BZ67" s="244">
        <f t="shared" si="225"/>
        <v>23998764</v>
      </c>
      <c r="CA67" s="244">
        <f t="shared" si="225"/>
        <v>19928752</v>
      </c>
      <c r="CB67" s="270">
        <f t="shared" si="225"/>
        <v>17810353</v>
      </c>
      <c r="CC67" s="270">
        <f t="shared" si="226"/>
        <v>-3012533</v>
      </c>
      <c r="CD67" s="387">
        <f t="shared" si="226"/>
        <v>5477503</v>
      </c>
      <c r="CE67" s="356">
        <f t="shared" si="226"/>
        <v>1499562</v>
      </c>
      <c r="CF67" s="270">
        <f t="shared" si="226"/>
        <v>-7236367</v>
      </c>
      <c r="CG67" s="270">
        <f t="shared" si="226"/>
        <v>-9225691</v>
      </c>
      <c r="CH67" s="270">
        <f t="shared" si="226"/>
        <v>1044855</v>
      </c>
      <c r="CI67" s="270">
        <f t="shared" si="226"/>
        <v>-597070</v>
      </c>
      <c r="CJ67" s="270">
        <f t="shared" si="226"/>
        <v>-5952211</v>
      </c>
      <c r="CK67" s="270">
        <f t="shared" si="226"/>
        <v>-13554651</v>
      </c>
      <c r="CL67" s="270">
        <f t="shared" si="226"/>
        <v>-17658595</v>
      </c>
      <c r="CM67" s="270">
        <f t="shared" si="227"/>
        <v>-11064324</v>
      </c>
      <c r="CN67" s="270">
        <f t="shared" si="227"/>
        <v>-5623303</v>
      </c>
      <c r="CO67" s="270">
        <f t="shared" si="227"/>
        <v>6448001</v>
      </c>
      <c r="CP67" s="387">
        <f t="shared" si="227"/>
        <v>-12213113</v>
      </c>
      <c r="CQ67" s="387">
        <f t="shared" si="227"/>
        <v>6991220</v>
      </c>
      <c r="CR67" s="387">
        <f t="shared" si="227"/>
        <v>14018212</v>
      </c>
      <c r="CS67" s="387">
        <f t="shared" si="227"/>
        <v>16931502</v>
      </c>
      <c r="CT67" s="387">
        <f t="shared" si="227"/>
        <v>9657474</v>
      </c>
      <c r="CU67" s="387">
        <f t="shared" si="227"/>
        <v>15688879</v>
      </c>
      <c r="CV67" s="387">
        <f t="shared" si="227"/>
        <v>18199684</v>
      </c>
      <c r="CW67" s="387">
        <f t="shared" si="227"/>
        <v>22220340</v>
      </c>
      <c r="CX67" s="387">
        <f t="shared" si="227"/>
        <v>19959907</v>
      </c>
      <c r="CY67" s="347"/>
      <c r="CZ67" s="63">
        <f>IF(ISERROR(GETPIVOTDATA("VALUE",'CSS WK pvt'!$I$2,"DT_FILE",CZ$8,"CD_CO",CZ$6,"TRIM_CAT",TRIM(B67),"TRIM_LINE",A65))=TRUE,0,GETPIVOTDATA("VALUE",'CSS WK pvt'!$I$2,"DT_FILE",CZ$8,"CD_CO",CZ$6,"TRIM_CAT",TRIM(B67),"TRIM_LINE",A65))</f>
        <v>112015290</v>
      </c>
    </row>
    <row r="68" spans="1:104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1">
        <v>17663568</v>
      </c>
      <c r="V68" s="201">
        <v>16461415</v>
      </c>
      <c r="W68" s="201">
        <v>17477211</v>
      </c>
      <c r="X68" s="41">
        <v>18181252</v>
      </c>
      <c r="Y68" s="201">
        <v>19006331</v>
      </c>
      <c r="Z68" s="201">
        <v>19939264</v>
      </c>
      <c r="AA68" s="201">
        <v>18993247</v>
      </c>
      <c r="AB68" s="201">
        <v>20201647</v>
      </c>
      <c r="AC68" s="201">
        <v>20113934</v>
      </c>
      <c r="AD68" s="201">
        <v>20473836</v>
      </c>
      <c r="AE68" s="201">
        <v>20726566</v>
      </c>
      <c r="AF68" s="201">
        <v>20817632</v>
      </c>
      <c r="AG68" s="201">
        <v>20894065</v>
      </c>
      <c r="AH68" s="201">
        <v>21626908</v>
      </c>
      <c r="AI68" s="201">
        <v>21863285</v>
      </c>
      <c r="AJ68" s="41">
        <v>20752810</v>
      </c>
      <c r="AK68" s="294">
        <v>23815715</v>
      </c>
      <c r="AL68" s="294">
        <v>23342148</v>
      </c>
      <c r="AM68" s="294">
        <v>22848802</v>
      </c>
      <c r="AN68" s="294">
        <v>21898137</v>
      </c>
      <c r="AO68" s="294">
        <v>21319692</v>
      </c>
      <c r="AP68" s="294">
        <v>20369277</v>
      </c>
      <c r="AQ68" s="63">
        <v>19782759</v>
      </c>
      <c r="AR68" s="294">
        <v>19706937</v>
      </c>
      <c r="AS68" s="294">
        <v>20846443</v>
      </c>
      <c r="AT68" s="294">
        <v>20337098</v>
      </c>
      <c r="AU68" s="294">
        <v>18789170</v>
      </c>
      <c r="AV68" s="311">
        <v>20095572</v>
      </c>
      <c r="AW68" s="294">
        <v>20894335</v>
      </c>
      <c r="AX68" s="294">
        <v>22882679</v>
      </c>
      <c r="AY68" s="294">
        <v>24010460</v>
      </c>
      <c r="AZ68" s="294">
        <v>24968374</v>
      </c>
      <c r="BA68" s="294">
        <v>24720427</v>
      </c>
      <c r="BB68" s="294">
        <v>24044125</v>
      </c>
      <c r="BC68" s="63">
        <v>22178618</v>
      </c>
      <c r="BD68" s="294">
        <v>21553142</v>
      </c>
      <c r="BE68" s="294"/>
      <c r="BF68" s="294"/>
      <c r="BG68" s="294"/>
      <c r="BH68" s="311"/>
      <c r="BI68" s="42">
        <f t="shared" si="224"/>
        <v>3160218.7299999986</v>
      </c>
      <c r="BJ68" s="43">
        <f t="shared" si="224"/>
        <v>7288690.5800000001</v>
      </c>
      <c r="BK68" s="43">
        <f t="shared" si="224"/>
        <v>8438839.3399999999</v>
      </c>
      <c r="BL68" s="43">
        <f t="shared" si="224"/>
        <v>9075727.0300000012</v>
      </c>
      <c r="BM68" s="43">
        <f t="shared" si="224"/>
        <v>8770217.9299999997</v>
      </c>
      <c r="BN68" s="43">
        <f t="shared" si="224"/>
        <v>9071788.9700000007</v>
      </c>
      <c r="BO68" s="43">
        <f t="shared" si="224"/>
        <v>8272105.75</v>
      </c>
      <c r="BP68" s="43">
        <f t="shared" si="224"/>
        <v>7336773.0500000007</v>
      </c>
      <c r="BQ68" s="43">
        <f t="shared" si="224"/>
        <v>7838827.4600000009</v>
      </c>
      <c r="BR68" s="407">
        <f t="shared" si="224"/>
        <v>8285835.2300000004</v>
      </c>
      <c r="BS68" s="430">
        <f t="shared" si="225"/>
        <v>8959771.3900000006</v>
      </c>
      <c r="BT68" s="43">
        <f t="shared" si="225"/>
        <v>9007398.8000000007</v>
      </c>
      <c r="BU68" s="43">
        <f t="shared" si="225"/>
        <v>6294005.8000000007</v>
      </c>
      <c r="BV68" s="43">
        <f t="shared" si="225"/>
        <v>2549860</v>
      </c>
      <c r="BW68" s="43">
        <f t="shared" si="225"/>
        <v>2670318</v>
      </c>
      <c r="BX68" s="244">
        <f t="shared" si="225"/>
        <v>3373826</v>
      </c>
      <c r="BY68" s="244">
        <f t="shared" si="225"/>
        <v>3537621</v>
      </c>
      <c r="BZ68" s="244">
        <f t="shared" si="225"/>
        <v>2785347</v>
      </c>
      <c r="CA68" s="244">
        <f t="shared" si="225"/>
        <v>3230497</v>
      </c>
      <c r="CB68" s="270">
        <f t="shared" si="225"/>
        <v>5165493</v>
      </c>
      <c r="CC68" s="270">
        <f t="shared" si="226"/>
        <v>4386074</v>
      </c>
      <c r="CD68" s="387">
        <f t="shared" si="226"/>
        <v>2571558</v>
      </c>
      <c r="CE68" s="356">
        <f t="shared" si="226"/>
        <v>4809384</v>
      </c>
      <c r="CF68" s="270">
        <f t="shared" si="226"/>
        <v>3402884</v>
      </c>
      <c r="CG68" s="270">
        <f t="shared" si="226"/>
        <v>3855555</v>
      </c>
      <c r="CH68" s="270">
        <f t="shared" si="226"/>
        <v>1696490</v>
      </c>
      <c r="CI68" s="270">
        <f t="shared" si="226"/>
        <v>1205758</v>
      </c>
      <c r="CJ68" s="270">
        <f t="shared" si="226"/>
        <v>-104559</v>
      </c>
      <c r="CK68" s="270">
        <f t="shared" si="226"/>
        <v>-943807</v>
      </c>
      <c r="CL68" s="270">
        <f t="shared" si="226"/>
        <v>-1110695</v>
      </c>
      <c r="CM68" s="270">
        <f t="shared" si="227"/>
        <v>-47622</v>
      </c>
      <c r="CN68" s="270">
        <f t="shared" si="227"/>
        <v>-1289810</v>
      </c>
      <c r="CO68" s="270">
        <f t="shared" si="227"/>
        <v>-3074115</v>
      </c>
      <c r="CP68" s="387">
        <f t="shared" si="227"/>
        <v>-657238</v>
      </c>
      <c r="CQ68" s="387">
        <f t="shared" si="227"/>
        <v>-2921380</v>
      </c>
      <c r="CR68" s="387">
        <f t="shared" si="227"/>
        <v>-459469</v>
      </c>
      <c r="CS68" s="387">
        <f t="shared" si="227"/>
        <v>1161658</v>
      </c>
      <c r="CT68" s="387">
        <f t="shared" si="227"/>
        <v>3070237</v>
      </c>
      <c r="CU68" s="387">
        <f t="shared" si="227"/>
        <v>3400735</v>
      </c>
      <c r="CV68" s="387">
        <f t="shared" si="227"/>
        <v>3674848</v>
      </c>
      <c r="CW68" s="387">
        <f t="shared" si="227"/>
        <v>2395859</v>
      </c>
      <c r="CX68" s="387">
        <f t="shared" si="227"/>
        <v>1846205</v>
      </c>
      <c r="CY68" s="347"/>
      <c r="CZ68" s="63">
        <f>IF(ISERROR(GETPIVOTDATA("VALUE",'CSS WK pvt'!$I$2,"DT_FILE",CZ$8,"CD_CO",CZ$6,"TRIM_CAT",TRIM(B68),"TRIM_LINE",A65))=TRUE,0,GETPIVOTDATA("VALUE",'CSS WK pvt'!$I$2,"DT_FILE",CZ$8,"CD_CO",CZ$6,"TRIM_CAT",TRIM(B68),"TRIM_LINE",A65))</f>
        <v>21553142</v>
      </c>
    </row>
    <row r="69" spans="1:104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1">
        <v>12309881</v>
      </c>
      <c r="V69" s="201">
        <v>11987430</v>
      </c>
      <c r="W69" s="201">
        <v>12234816</v>
      </c>
      <c r="X69" s="41">
        <v>12508758</v>
      </c>
      <c r="Y69" s="201">
        <v>13083826</v>
      </c>
      <c r="Z69" s="201">
        <v>14450018</v>
      </c>
      <c r="AA69" s="201">
        <v>13346156</v>
      </c>
      <c r="AB69" s="201">
        <v>13107804</v>
      </c>
      <c r="AC69" s="201">
        <v>12714965</v>
      </c>
      <c r="AD69" s="201">
        <v>13668920</v>
      </c>
      <c r="AE69" s="201">
        <v>14406748</v>
      </c>
      <c r="AF69" s="201">
        <v>13162131</v>
      </c>
      <c r="AG69" s="201">
        <v>13801335</v>
      </c>
      <c r="AH69" s="201">
        <v>17355019</v>
      </c>
      <c r="AI69" s="201">
        <v>18143437</v>
      </c>
      <c r="AJ69" s="41">
        <v>16420263</v>
      </c>
      <c r="AK69" s="294">
        <v>19277812</v>
      </c>
      <c r="AL69" s="294">
        <v>17584433</v>
      </c>
      <c r="AM69" s="294">
        <v>16966090</v>
      </c>
      <c r="AN69" s="294">
        <v>14702328</v>
      </c>
      <c r="AO69" s="294">
        <v>14909715</v>
      </c>
      <c r="AP69" s="294">
        <v>14559724</v>
      </c>
      <c r="AQ69" s="63">
        <v>14778492</v>
      </c>
      <c r="AR69" s="294">
        <v>14737105</v>
      </c>
      <c r="AS69" s="294">
        <v>16366340</v>
      </c>
      <c r="AT69" s="294">
        <v>17463842</v>
      </c>
      <c r="AU69" s="294">
        <v>18169711</v>
      </c>
      <c r="AV69" s="311">
        <v>17809012</v>
      </c>
      <c r="AW69" s="294">
        <v>16839610</v>
      </c>
      <c r="AX69" s="294">
        <v>17518399</v>
      </c>
      <c r="AY69" s="294">
        <v>17526208</v>
      </c>
      <c r="AZ69" s="294">
        <v>17798442</v>
      </c>
      <c r="BA69" s="294">
        <v>19155989</v>
      </c>
      <c r="BB69" s="294">
        <v>18737671</v>
      </c>
      <c r="BC69" s="63">
        <v>18359536</v>
      </c>
      <c r="BD69" s="294">
        <v>18437011</v>
      </c>
      <c r="BE69" s="294"/>
      <c r="BF69" s="294"/>
      <c r="BG69" s="294"/>
      <c r="BH69" s="311"/>
      <c r="BI69" s="42">
        <f t="shared" si="224"/>
        <v>2351522.7400000002</v>
      </c>
      <c r="BJ69" s="43">
        <f t="shared" si="224"/>
        <v>6058252.0499999998</v>
      </c>
      <c r="BK69" s="43">
        <f t="shared" si="224"/>
        <v>6957180.8499999996</v>
      </c>
      <c r="BL69" s="43">
        <f t="shared" si="224"/>
        <v>6301498.8200000003</v>
      </c>
      <c r="BM69" s="43">
        <f t="shared" si="224"/>
        <v>5018693.5199999996</v>
      </c>
      <c r="BN69" s="43">
        <f t="shared" si="224"/>
        <v>5452631.4500000002</v>
      </c>
      <c r="BO69" s="43">
        <f t="shared" si="224"/>
        <v>5044785.78</v>
      </c>
      <c r="BP69" s="43">
        <f t="shared" si="224"/>
        <v>4612554.9400000004</v>
      </c>
      <c r="BQ69" s="43">
        <f t="shared" si="224"/>
        <v>4934545.88</v>
      </c>
      <c r="BR69" s="407">
        <f t="shared" si="224"/>
        <v>4673953.17</v>
      </c>
      <c r="BS69" s="430">
        <f t="shared" si="225"/>
        <v>5783252.0499999998</v>
      </c>
      <c r="BT69" s="43">
        <f t="shared" si="225"/>
        <v>6375529.5300000003</v>
      </c>
      <c r="BU69" s="43">
        <f t="shared" si="225"/>
        <v>4220012.0299999993</v>
      </c>
      <c r="BV69" s="43">
        <f t="shared" si="225"/>
        <v>-398706</v>
      </c>
      <c r="BW69" s="43">
        <f t="shared" si="225"/>
        <v>-179200</v>
      </c>
      <c r="BX69" s="244">
        <f t="shared" si="225"/>
        <v>1093695</v>
      </c>
      <c r="BY69" s="244">
        <f t="shared" si="225"/>
        <v>2737223</v>
      </c>
      <c r="BZ69" s="244">
        <f t="shared" si="225"/>
        <v>602624</v>
      </c>
      <c r="CA69" s="244">
        <f t="shared" si="225"/>
        <v>1491454</v>
      </c>
      <c r="CB69" s="270">
        <f t="shared" si="225"/>
        <v>5367589</v>
      </c>
      <c r="CC69" s="270">
        <f t="shared" si="226"/>
        <v>5908621</v>
      </c>
      <c r="CD69" s="387">
        <f t="shared" si="226"/>
        <v>3911505</v>
      </c>
      <c r="CE69" s="356">
        <f t="shared" si="226"/>
        <v>6193986</v>
      </c>
      <c r="CF69" s="270">
        <f t="shared" si="226"/>
        <v>3134415</v>
      </c>
      <c r="CG69" s="270">
        <f t="shared" si="226"/>
        <v>3619934</v>
      </c>
      <c r="CH69" s="270">
        <f t="shared" si="226"/>
        <v>1594524</v>
      </c>
      <c r="CI69" s="270">
        <f t="shared" si="226"/>
        <v>2194750</v>
      </c>
      <c r="CJ69" s="270">
        <f t="shared" si="226"/>
        <v>890804</v>
      </c>
      <c r="CK69" s="270">
        <f t="shared" si="226"/>
        <v>371744</v>
      </c>
      <c r="CL69" s="270">
        <f t="shared" si="226"/>
        <v>1574974</v>
      </c>
      <c r="CM69" s="270">
        <f t="shared" si="227"/>
        <v>2565005</v>
      </c>
      <c r="CN69" s="270">
        <f t="shared" si="227"/>
        <v>108823</v>
      </c>
      <c r="CO69" s="270">
        <f t="shared" si="227"/>
        <v>26274</v>
      </c>
      <c r="CP69" s="387">
        <f t="shared" si="227"/>
        <v>1388749</v>
      </c>
      <c r="CQ69" s="387">
        <f t="shared" si="227"/>
        <v>-2438202</v>
      </c>
      <c r="CR69" s="387">
        <f t="shared" si="227"/>
        <v>-66034</v>
      </c>
      <c r="CS69" s="387">
        <f t="shared" si="227"/>
        <v>560118</v>
      </c>
      <c r="CT69" s="387">
        <f t="shared" si="227"/>
        <v>3096114</v>
      </c>
      <c r="CU69" s="387">
        <f t="shared" si="227"/>
        <v>4246274</v>
      </c>
      <c r="CV69" s="387">
        <f t="shared" si="227"/>
        <v>4177947</v>
      </c>
      <c r="CW69" s="387">
        <f t="shared" si="227"/>
        <v>3581044</v>
      </c>
      <c r="CX69" s="387">
        <f t="shared" si="227"/>
        <v>3699906</v>
      </c>
      <c r="CY69" s="347"/>
      <c r="CZ69" s="63">
        <f>IF(ISERROR(GETPIVOTDATA("VALUE",'CSS WK pvt'!$I$2,"DT_FILE",CZ$8,"CD_CO",CZ$6,"TRIM_CAT",TRIM(B69),"TRIM_LINE",A65))=TRUE,0,GETPIVOTDATA("VALUE",'CSS WK pvt'!$I$2,"DT_FILE",CZ$8,"CD_CO",CZ$6,"TRIM_CAT",TRIM(B69),"TRIM_LINE",A65))</f>
        <v>18437011</v>
      </c>
    </row>
    <row r="70" spans="1:104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1">
        <v>16755487</v>
      </c>
      <c r="V70" s="201">
        <v>16581098</v>
      </c>
      <c r="W70" s="201">
        <v>18565790</v>
      </c>
      <c r="X70" s="41">
        <v>16987818</v>
      </c>
      <c r="Y70" s="201">
        <v>19174886</v>
      </c>
      <c r="Z70" s="201">
        <v>18584726</v>
      </c>
      <c r="AA70" s="201">
        <v>15021115</v>
      </c>
      <c r="AB70" s="201">
        <v>16139414</v>
      </c>
      <c r="AC70" s="201">
        <v>15284936</v>
      </c>
      <c r="AD70" s="201">
        <v>16545028</v>
      </c>
      <c r="AE70" s="201">
        <v>17449662</v>
      </c>
      <c r="AF70" s="201">
        <v>16051403</v>
      </c>
      <c r="AG70" s="201">
        <v>16532429</v>
      </c>
      <c r="AH70" s="201">
        <v>25354122</v>
      </c>
      <c r="AI70" s="201">
        <v>27123089</v>
      </c>
      <c r="AJ70" s="41">
        <v>21726109</v>
      </c>
      <c r="AK70" s="294">
        <v>29803793</v>
      </c>
      <c r="AL70" s="294">
        <v>27303198</v>
      </c>
      <c r="AM70" s="294">
        <v>25395963</v>
      </c>
      <c r="AN70" s="294">
        <v>22013410</v>
      </c>
      <c r="AO70" s="294">
        <v>21028208</v>
      </c>
      <c r="AP70" s="294">
        <v>20678206</v>
      </c>
      <c r="AQ70" s="63">
        <v>22602568</v>
      </c>
      <c r="AR70" s="294">
        <v>21820870</v>
      </c>
      <c r="AS70" s="294">
        <v>23101300</v>
      </c>
      <c r="AT70" s="294">
        <v>23241014</v>
      </c>
      <c r="AU70" s="294">
        <v>23770318</v>
      </c>
      <c r="AV70" s="311">
        <v>28990548</v>
      </c>
      <c r="AW70" s="294">
        <v>28189484</v>
      </c>
      <c r="AX70" s="294">
        <v>28816838</v>
      </c>
      <c r="AY70" s="294">
        <v>29183080</v>
      </c>
      <c r="AZ70" s="294">
        <v>25896161</v>
      </c>
      <c r="BA70" s="294">
        <v>28291884</v>
      </c>
      <c r="BB70" s="294">
        <v>29769658</v>
      </c>
      <c r="BC70" s="63">
        <v>29363327</v>
      </c>
      <c r="BD70" s="294">
        <v>29829402</v>
      </c>
      <c r="BE70" s="294"/>
      <c r="BF70" s="294"/>
      <c r="BG70" s="294"/>
      <c r="BH70" s="311"/>
      <c r="BI70" s="42">
        <f t="shared" si="224"/>
        <v>6166828.6300000008</v>
      </c>
      <c r="BJ70" s="43">
        <f t="shared" si="224"/>
        <v>7246472.5399999991</v>
      </c>
      <c r="BK70" s="43">
        <f t="shared" si="224"/>
        <v>9416192.5099999998</v>
      </c>
      <c r="BL70" s="43">
        <f t="shared" si="224"/>
        <v>9594302.3800000008</v>
      </c>
      <c r="BM70" s="43">
        <f t="shared" si="224"/>
        <v>7977642.5099999998</v>
      </c>
      <c r="BN70" s="43">
        <f t="shared" si="224"/>
        <v>8047569.8200000003</v>
      </c>
      <c r="BO70" s="43">
        <f t="shared" si="224"/>
        <v>5738548.8200000003</v>
      </c>
      <c r="BP70" s="43">
        <f t="shared" si="224"/>
        <v>7369039.6300000008</v>
      </c>
      <c r="BQ70" s="43">
        <f t="shared" si="224"/>
        <v>7385976.6799999997</v>
      </c>
      <c r="BR70" s="407">
        <f t="shared" si="224"/>
        <v>6471150.6500000004</v>
      </c>
      <c r="BS70" s="430">
        <f t="shared" si="225"/>
        <v>6640776.5099999998</v>
      </c>
      <c r="BT70" s="43">
        <f t="shared" si="225"/>
        <v>5588980.3200000003</v>
      </c>
      <c r="BU70" s="43">
        <f t="shared" si="225"/>
        <v>-393078.16000000015</v>
      </c>
      <c r="BV70" s="43">
        <f t="shared" si="225"/>
        <v>-883376</v>
      </c>
      <c r="BW70" s="43">
        <f t="shared" si="225"/>
        <v>-3705776</v>
      </c>
      <c r="BX70" s="244">
        <f t="shared" si="225"/>
        <v>-2184291</v>
      </c>
      <c r="BY70" s="244">
        <f t="shared" si="225"/>
        <v>-95568</v>
      </c>
      <c r="BZ70" s="244">
        <f t="shared" si="225"/>
        <v>-2206934</v>
      </c>
      <c r="CA70" s="244">
        <f t="shared" si="225"/>
        <v>-223058</v>
      </c>
      <c r="CB70" s="270">
        <f t="shared" si="225"/>
        <v>8773024</v>
      </c>
      <c r="CC70" s="270">
        <f t="shared" si="226"/>
        <v>8557299</v>
      </c>
      <c r="CD70" s="387">
        <f t="shared" si="226"/>
        <v>4738291</v>
      </c>
      <c r="CE70" s="356">
        <f t="shared" si="226"/>
        <v>10628907</v>
      </c>
      <c r="CF70" s="270">
        <f t="shared" si="226"/>
        <v>8718472</v>
      </c>
      <c r="CG70" s="270">
        <f t="shared" si="226"/>
        <v>10374848</v>
      </c>
      <c r="CH70" s="270">
        <f t="shared" si="226"/>
        <v>5873996</v>
      </c>
      <c r="CI70" s="270">
        <f t="shared" si="226"/>
        <v>5743272</v>
      </c>
      <c r="CJ70" s="270">
        <f t="shared" si="226"/>
        <v>4133178</v>
      </c>
      <c r="CK70" s="270">
        <f t="shared" si="226"/>
        <v>5152906</v>
      </c>
      <c r="CL70" s="270">
        <f t="shared" si="226"/>
        <v>5769467</v>
      </c>
      <c r="CM70" s="270">
        <f t="shared" si="227"/>
        <v>6568871</v>
      </c>
      <c r="CN70" s="270">
        <f t="shared" si="227"/>
        <v>-2113108</v>
      </c>
      <c r="CO70" s="270">
        <f t="shared" si="227"/>
        <v>-3352771</v>
      </c>
      <c r="CP70" s="387">
        <f t="shared" si="227"/>
        <v>7264439</v>
      </c>
      <c r="CQ70" s="387">
        <f t="shared" si="227"/>
        <v>-1614309</v>
      </c>
      <c r="CR70" s="387">
        <f t="shared" si="227"/>
        <v>1513640</v>
      </c>
      <c r="CS70" s="387">
        <f t="shared" si="227"/>
        <v>3787117</v>
      </c>
      <c r="CT70" s="387">
        <f t="shared" si="227"/>
        <v>3882751</v>
      </c>
      <c r="CU70" s="387">
        <f t="shared" si="227"/>
        <v>7263676</v>
      </c>
      <c r="CV70" s="387">
        <f t="shared" si="227"/>
        <v>9091452</v>
      </c>
      <c r="CW70" s="387">
        <f t="shared" si="227"/>
        <v>6760759</v>
      </c>
      <c r="CX70" s="387">
        <f t="shared" si="227"/>
        <v>8008532</v>
      </c>
      <c r="CY70" s="347"/>
      <c r="CZ70" s="63">
        <f>IF(ISERROR(GETPIVOTDATA("VALUE",'CSS WK pvt'!$I$2,"DT_FILE",CZ$8,"CD_CO",CZ$6,"TRIM_CAT",TRIM(B70),"TRIM_LINE",A65))=TRUE,0,GETPIVOTDATA("VALUE",'CSS WK pvt'!$I$2,"DT_FILE",CZ$8,"CD_CO",CZ$6,"TRIM_CAT",TRIM(B70),"TRIM_LINE",A65))</f>
        <v>29829402</v>
      </c>
    </row>
    <row r="71" spans="1:104" s="130" customFormat="1" ht="15" thickBot="1" x14ac:dyDescent="0.35">
      <c r="A71" s="147"/>
      <c r="B71" s="51" t="s">
        <v>42</v>
      </c>
      <c r="C71" s="126">
        <f t="shared" ref="C71:Q71" si="228">SUM(C66:C70)</f>
        <v>201253335.58999997</v>
      </c>
      <c r="D71" s="127">
        <f t="shared" si="228"/>
        <v>208486037.92999998</v>
      </c>
      <c r="E71" s="127">
        <f t="shared" si="228"/>
        <v>202893886.59</v>
      </c>
      <c r="F71" s="127">
        <f t="shared" si="228"/>
        <v>198381619.41</v>
      </c>
      <c r="G71" s="127">
        <f t="shared" si="228"/>
        <v>200886386.28</v>
      </c>
      <c r="H71" s="127">
        <f t="shared" si="228"/>
        <v>210744504.56000003</v>
      </c>
      <c r="I71" s="127">
        <f t="shared" si="228"/>
        <v>220550893.22</v>
      </c>
      <c r="J71" s="127">
        <f t="shared" si="228"/>
        <v>220486300.62</v>
      </c>
      <c r="K71" s="127">
        <f t="shared" si="228"/>
        <v>224340889.19</v>
      </c>
      <c r="L71" s="128">
        <f t="shared" si="228"/>
        <v>227873672.26000002</v>
      </c>
      <c r="M71" s="127">
        <f t="shared" si="228"/>
        <v>240714557.08999997</v>
      </c>
      <c r="N71" s="127">
        <f t="shared" si="228"/>
        <v>259332967.02000001</v>
      </c>
      <c r="O71" s="127">
        <f t="shared" si="228"/>
        <v>276520423.76999998</v>
      </c>
      <c r="P71" s="127">
        <f t="shared" si="228"/>
        <v>301139400</v>
      </c>
      <c r="Q71" s="127">
        <f t="shared" si="228"/>
        <v>311443102</v>
      </c>
      <c r="R71" s="127">
        <v>313601240</v>
      </c>
      <c r="S71" s="127">
        <v>319130627</v>
      </c>
      <c r="T71" s="127">
        <v>335102264</v>
      </c>
      <c r="U71" s="204">
        <v>352735783</v>
      </c>
      <c r="V71" s="204">
        <v>359592199</v>
      </c>
      <c r="W71" s="204">
        <f>SUM(W66+W67+W68+W69+W70)</f>
        <v>366560281</v>
      </c>
      <c r="X71" s="128">
        <f>SUM(X66+X67+X68+X69+X70)</f>
        <v>373097390</v>
      </c>
      <c r="Y71" s="204">
        <v>383366074</v>
      </c>
      <c r="Z71" s="204">
        <v>400011207</v>
      </c>
      <c r="AA71" s="204">
        <v>400106835</v>
      </c>
      <c r="AB71" s="204">
        <v>411982933</v>
      </c>
      <c r="AC71" s="204">
        <v>405455774</v>
      </c>
      <c r="AD71" s="204">
        <v>400070574</v>
      </c>
      <c r="AE71" s="204">
        <v>389316660</v>
      </c>
      <c r="AF71" s="204">
        <v>380873296</v>
      </c>
      <c r="AG71" s="204">
        <v>372956721</v>
      </c>
      <c r="AH71" s="204">
        <v>383914608</v>
      </c>
      <c r="AI71" s="204">
        <v>374300180</v>
      </c>
      <c r="AJ71" s="128">
        <v>366711950</v>
      </c>
      <c r="AK71" s="215">
        <v>387008559</v>
      </c>
      <c r="AL71" s="215">
        <v>388299304</v>
      </c>
      <c r="AM71" s="215">
        <v>388359549</v>
      </c>
      <c r="AN71" s="215">
        <v>377154966</v>
      </c>
      <c r="AO71" s="215">
        <v>368492933</v>
      </c>
      <c r="AP71" s="215">
        <v>350753750</v>
      </c>
      <c r="AQ71" s="35">
        <v>343964939</v>
      </c>
      <c r="AR71" s="215">
        <v>337885670</v>
      </c>
      <c r="AS71" s="215">
        <v>350204052</v>
      </c>
      <c r="AT71" s="215">
        <v>349642130</v>
      </c>
      <c r="AU71" s="215">
        <v>339294543</v>
      </c>
      <c r="AV71" s="314">
        <v>355403448</v>
      </c>
      <c r="AW71" s="215">
        <v>375129991</v>
      </c>
      <c r="AX71" s="215">
        <v>396881133</v>
      </c>
      <c r="AY71" s="215">
        <v>406847870</v>
      </c>
      <c r="AZ71" s="215">
        <v>420386587</v>
      </c>
      <c r="BA71" s="215">
        <v>421186230</v>
      </c>
      <c r="BB71" s="215">
        <v>410766184</v>
      </c>
      <c r="BC71" s="35">
        <v>397634868</v>
      </c>
      <c r="BD71" s="215">
        <v>391613342</v>
      </c>
      <c r="BE71" s="215"/>
      <c r="BF71" s="215"/>
      <c r="BG71" s="215"/>
      <c r="BH71" s="314"/>
      <c r="BI71" s="35">
        <f t="shared" ref="BI71:BM71" si="229">SUM(BI66:BI70)</f>
        <v>75267088.179999992</v>
      </c>
      <c r="BJ71" s="129">
        <f t="shared" si="229"/>
        <v>92653362.069999993</v>
      </c>
      <c r="BK71" s="129">
        <f t="shared" si="229"/>
        <v>108549215.41000001</v>
      </c>
      <c r="BL71" s="129">
        <f t="shared" si="229"/>
        <v>115219620.59</v>
      </c>
      <c r="BM71" s="129">
        <f t="shared" si="229"/>
        <v>118244240.72</v>
      </c>
      <c r="BN71" s="129">
        <f t="shared" ref="BN71:BV71" si="230">SUM(BN66:BN70)</f>
        <v>124357759.44</v>
      </c>
      <c r="BO71" s="129">
        <f t="shared" si="230"/>
        <v>132184889.78</v>
      </c>
      <c r="BP71" s="129">
        <f t="shared" si="230"/>
        <v>139105898.38</v>
      </c>
      <c r="BQ71" s="129">
        <f t="shared" si="230"/>
        <v>142219391.81</v>
      </c>
      <c r="BR71" s="410">
        <f t="shared" si="230"/>
        <v>145223717.74000001</v>
      </c>
      <c r="BS71" s="433">
        <f t="shared" si="230"/>
        <v>142651516.91</v>
      </c>
      <c r="BT71" s="129">
        <f t="shared" si="230"/>
        <v>140678239.97999999</v>
      </c>
      <c r="BU71" s="129">
        <f t="shared" si="230"/>
        <v>123586411.23</v>
      </c>
      <c r="BV71" s="129">
        <f t="shared" si="230"/>
        <v>110843533</v>
      </c>
      <c r="BW71" s="129">
        <f t="shared" ref="BW71:BX71" si="231">SUM(BW66:BW70)</f>
        <v>94012672</v>
      </c>
      <c r="BX71" s="247">
        <f t="shared" si="231"/>
        <v>86469334</v>
      </c>
      <c r="BY71" s="247">
        <f t="shared" ref="BY71:BZ71" si="232">SUM(BY66:BY70)</f>
        <v>70186033</v>
      </c>
      <c r="BZ71" s="247">
        <f t="shared" si="232"/>
        <v>45771032</v>
      </c>
      <c r="CA71" s="247">
        <f t="shared" ref="CA71:CB71" si="233">SUM(CA66:CA70)</f>
        <v>20220938</v>
      </c>
      <c r="CB71" s="273">
        <f t="shared" si="233"/>
        <v>24322409</v>
      </c>
      <c r="CC71" s="273">
        <f t="shared" ref="CC71:CE71" si="234">SUM(CC66:CC70)</f>
        <v>7739899</v>
      </c>
      <c r="CD71" s="390">
        <f t="shared" si="234"/>
        <v>-6385440</v>
      </c>
      <c r="CE71" s="359">
        <f t="shared" si="234"/>
        <v>3642485</v>
      </c>
      <c r="CF71" s="273">
        <f t="shared" ref="CF71:CG71" si="235">SUM(CF66:CF70)</f>
        <v>-11711903</v>
      </c>
      <c r="CG71" s="273">
        <f t="shared" si="235"/>
        <v>-11747286</v>
      </c>
      <c r="CH71" s="273">
        <f t="shared" ref="CH71" si="236">SUM(CH66:CH70)</f>
        <v>-34827967</v>
      </c>
      <c r="CI71" s="273">
        <f t="shared" ref="CI71" si="237">SUM(CI66:CI70)</f>
        <v>-36962841</v>
      </c>
      <c r="CJ71" s="273">
        <f t="shared" ref="CJ71" si="238">SUM(CJ66:CJ70)</f>
        <v>-49316824</v>
      </c>
      <c r="CK71" s="273">
        <f t="shared" ref="CK71" si="239">SUM(CK66:CK70)</f>
        <v>-45351721</v>
      </c>
      <c r="CL71" s="273">
        <f t="shared" ref="CL71" si="240">SUM(CL66:CL70)</f>
        <v>-42987626</v>
      </c>
      <c r="CM71" s="273">
        <f t="shared" ref="CM71" si="241">SUM(CM66:CM70)</f>
        <v>-22752669</v>
      </c>
      <c r="CN71" s="273">
        <f t="shared" ref="CN71" si="242">SUM(CN66:CN70)</f>
        <v>-34272478</v>
      </c>
      <c r="CO71" s="273">
        <f t="shared" ref="CO71" si="243">SUM(CO66:CO70)</f>
        <v>-35005637</v>
      </c>
      <c r="CP71" s="390">
        <f t="shared" ref="CP71" si="244">SUM(CP66:CP70)</f>
        <v>-11308502</v>
      </c>
      <c r="CQ71" s="390">
        <f t="shared" ref="CQ71" si="245">SUM(CQ66:CQ70)</f>
        <v>-11878568</v>
      </c>
      <c r="CR71" s="390">
        <f t="shared" ref="CR71" si="246">SUM(CR66:CR70)</f>
        <v>8581829</v>
      </c>
      <c r="CS71" s="390">
        <f t="shared" ref="CS71" si="247">SUM(CS66:CS70)</f>
        <v>18488321</v>
      </c>
      <c r="CT71" s="390">
        <f t="shared" ref="CT71" si="248">SUM(CT66:CT70)</f>
        <v>43231621</v>
      </c>
      <c r="CU71" s="390">
        <f t="shared" ref="CU71" si="249">SUM(CU66:CU70)</f>
        <v>52693297</v>
      </c>
      <c r="CV71" s="390">
        <f t="shared" ref="CV71" si="250">SUM(CV66:CV70)</f>
        <v>60012434</v>
      </c>
      <c r="CW71" s="390">
        <f t="shared" ref="CW71:CX71" si="251">SUM(CW66:CW70)</f>
        <v>53669929</v>
      </c>
      <c r="CX71" s="390">
        <f t="shared" si="251"/>
        <v>53727672</v>
      </c>
      <c r="CY71" s="348"/>
      <c r="CZ71" s="35">
        <f>SUM(CZ66:CZ70)</f>
        <v>391613342</v>
      </c>
    </row>
    <row r="72" spans="1:104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82"/>
      <c r="CX72" s="382"/>
      <c r="CY72" s="345"/>
      <c r="CZ72" s="77"/>
    </row>
    <row r="73" spans="1:104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87">
        <v>555629617</v>
      </c>
      <c r="P73" s="80">
        <v>559203829</v>
      </c>
      <c r="Q73" s="187">
        <v>489243902</v>
      </c>
      <c r="R73" s="158">
        <v>545934262</v>
      </c>
      <c r="S73" s="187">
        <v>780251146</v>
      </c>
      <c r="T73" s="187">
        <v>880449104</v>
      </c>
      <c r="U73" s="187">
        <v>648847902</v>
      </c>
      <c r="V73" s="214">
        <v>500311448</v>
      </c>
      <c r="W73" s="214">
        <v>507877242</v>
      </c>
      <c r="X73" s="81">
        <v>597984004</v>
      </c>
      <c r="Y73" s="214">
        <v>751994055</v>
      </c>
      <c r="Z73" s="214">
        <v>666244657</v>
      </c>
      <c r="AA73" s="214">
        <v>624617460</v>
      </c>
      <c r="AB73" s="214">
        <v>512313688</v>
      </c>
      <c r="AC73" s="214">
        <v>438966805</v>
      </c>
      <c r="AD73" s="214">
        <v>586233814</v>
      </c>
      <c r="AE73" s="214">
        <v>714504470</v>
      </c>
      <c r="AF73" s="214">
        <v>707700429</v>
      </c>
      <c r="AG73" s="214">
        <v>723649424</v>
      </c>
      <c r="AH73" s="214">
        <v>477923121</v>
      </c>
      <c r="AI73" s="214">
        <v>495100679</v>
      </c>
      <c r="AJ73" s="191">
        <v>605854456</v>
      </c>
      <c r="AK73" s="290">
        <v>682305605</v>
      </c>
      <c r="AL73" s="152">
        <v>688911908.01999998</v>
      </c>
      <c r="AM73" s="290">
        <v>611921449</v>
      </c>
      <c r="AN73" s="290">
        <v>526010999</v>
      </c>
      <c r="AO73" s="290">
        <v>413047700</v>
      </c>
      <c r="AP73" s="290">
        <v>530935688</v>
      </c>
      <c r="AQ73" s="158">
        <v>666025660</v>
      </c>
      <c r="AR73" s="290">
        <v>839588723</v>
      </c>
      <c r="AS73" s="290">
        <v>687929675</v>
      </c>
      <c r="AT73" s="290">
        <v>458894062</v>
      </c>
      <c r="AU73" s="290">
        <v>462678667</v>
      </c>
      <c r="AV73" s="307">
        <v>571714384</v>
      </c>
      <c r="AW73" s="290">
        <v>642677914</v>
      </c>
      <c r="AX73" s="152">
        <v>605145806</v>
      </c>
      <c r="AY73" s="290">
        <v>573539006</v>
      </c>
      <c r="AZ73" s="58">
        <v>489023268</v>
      </c>
      <c r="BA73" s="290">
        <v>425099020</v>
      </c>
      <c r="BB73" s="290">
        <v>455311347</v>
      </c>
      <c r="BC73" s="158">
        <v>648432745</v>
      </c>
      <c r="BD73" s="290">
        <v>725572650</v>
      </c>
      <c r="BE73" s="290"/>
      <c r="BF73" s="290"/>
      <c r="BG73" s="290"/>
      <c r="BH73" s="307"/>
      <c r="BI73" s="82">
        <f t="shared" ref="BI73:BR77" si="252">O73-C73</f>
        <v>-75719449</v>
      </c>
      <c r="BJ73" s="83">
        <f t="shared" si="252"/>
        <v>56406805</v>
      </c>
      <c r="BK73" s="83">
        <f t="shared" si="252"/>
        <v>22958673</v>
      </c>
      <c r="BL73" s="83">
        <f t="shared" si="252"/>
        <v>64183543</v>
      </c>
      <c r="BM73" s="83">
        <f t="shared" si="252"/>
        <v>98410045</v>
      </c>
      <c r="BN73" s="83">
        <f t="shared" si="252"/>
        <v>91313250</v>
      </c>
      <c r="BO73" s="83">
        <f t="shared" si="252"/>
        <v>57843403</v>
      </c>
      <c r="BP73" s="83">
        <f t="shared" si="252"/>
        <v>51036837</v>
      </c>
      <c r="BQ73" s="83">
        <f t="shared" si="252"/>
        <v>25579350</v>
      </c>
      <c r="BR73" s="403">
        <f t="shared" si="252"/>
        <v>-26324207</v>
      </c>
      <c r="BS73" s="426">
        <f t="shared" ref="BS73:CB77" si="253">Y73-M73</f>
        <v>48605382</v>
      </c>
      <c r="BT73" s="83">
        <f t="shared" si="253"/>
        <v>76361721</v>
      </c>
      <c r="BU73" s="83">
        <f t="shared" si="253"/>
        <v>68987843</v>
      </c>
      <c r="BV73" s="83">
        <f t="shared" si="253"/>
        <v>-46890141</v>
      </c>
      <c r="BW73" s="83">
        <f t="shared" si="253"/>
        <v>-50277097</v>
      </c>
      <c r="BX73" s="240">
        <f t="shared" si="253"/>
        <v>40299552</v>
      </c>
      <c r="BY73" s="240">
        <f t="shared" si="253"/>
        <v>-65746676</v>
      </c>
      <c r="BZ73" s="240">
        <f t="shared" si="253"/>
        <v>-172748675</v>
      </c>
      <c r="CA73" s="240">
        <f t="shared" si="253"/>
        <v>74801522</v>
      </c>
      <c r="CB73" s="266">
        <f t="shared" si="253"/>
        <v>-22388327</v>
      </c>
      <c r="CC73" s="266">
        <f t="shared" ref="CC73:CL77" si="254">AI73-W73</f>
        <v>-12776563</v>
      </c>
      <c r="CD73" s="383">
        <f t="shared" si="254"/>
        <v>7870452</v>
      </c>
      <c r="CE73" s="352">
        <f t="shared" si="254"/>
        <v>-69688450</v>
      </c>
      <c r="CF73" s="266">
        <f t="shared" si="254"/>
        <v>22667251.019999981</v>
      </c>
      <c r="CG73" s="266">
        <f t="shared" si="254"/>
        <v>-12696011</v>
      </c>
      <c r="CH73" s="266">
        <f t="shared" si="254"/>
        <v>13697311</v>
      </c>
      <c r="CI73" s="266">
        <f t="shared" si="254"/>
        <v>-25919105</v>
      </c>
      <c r="CJ73" s="266">
        <f t="shared" si="254"/>
        <v>-55298126</v>
      </c>
      <c r="CK73" s="266">
        <f t="shared" si="254"/>
        <v>-48478810</v>
      </c>
      <c r="CL73" s="266">
        <f t="shared" si="254"/>
        <v>131888294</v>
      </c>
      <c r="CM73" s="266">
        <f t="shared" ref="CM73:CX77" si="255">AS73-AG73</f>
        <v>-35719749</v>
      </c>
      <c r="CN73" s="266">
        <f t="shared" si="255"/>
        <v>-19029059</v>
      </c>
      <c r="CO73" s="266">
        <f t="shared" si="255"/>
        <v>-32422012</v>
      </c>
      <c r="CP73" s="383">
        <f t="shared" si="255"/>
        <v>-34140072</v>
      </c>
      <c r="CQ73" s="383">
        <f t="shared" si="255"/>
        <v>-39627691</v>
      </c>
      <c r="CR73" s="383">
        <f t="shared" si="255"/>
        <v>-83766102.019999981</v>
      </c>
      <c r="CS73" s="383">
        <f t="shared" si="255"/>
        <v>-38382443</v>
      </c>
      <c r="CT73" s="383">
        <f t="shared" si="255"/>
        <v>-36987731</v>
      </c>
      <c r="CU73" s="383">
        <f t="shared" si="255"/>
        <v>12051320</v>
      </c>
      <c r="CV73" s="383">
        <f t="shared" si="255"/>
        <v>-75624341</v>
      </c>
      <c r="CW73" s="383">
        <f t="shared" si="255"/>
        <v>-17592915</v>
      </c>
      <c r="CX73" s="383">
        <f t="shared" si="255"/>
        <v>-114016073</v>
      </c>
      <c r="CY73" s="345"/>
      <c r="CZ73" s="158" t="s">
        <v>211</v>
      </c>
    </row>
    <row r="74" spans="1:104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87">
        <v>70248652</v>
      </c>
      <c r="P74" s="80">
        <v>71960434</v>
      </c>
      <c r="Q74" s="187">
        <v>62314957</v>
      </c>
      <c r="R74" s="158">
        <v>63939933</v>
      </c>
      <c r="S74" s="187">
        <v>90470277</v>
      </c>
      <c r="T74" s="187">
        <v>103748994</v>
      </c>
      <c r="U74" s="187">
        <v>79438752</v>
      </c>
      <c r="V74" s="214">
        <v>61274571</v>
      </c>
      <c r="W74" s="214">
        <v>64478973</v>
      </c>
      <c r="X74" s="81">
        <v>78586831</v>
      </c>
      <c r="Y74" s="214">
        <v>100223425</v>
      </c>
      <c r="Z74" s="214">
        <v>93049302</v>
      </c>
      <c r="AA74" s="214">
        <v>90271944</v>
      </c>
      <c r="AB74" s="214">
        <v>75232272</v>
      </c>
      <c r="AC74" s="214">
        <v>62180775</v>
      </c>
      <c r="AD74" s="214">
        <v>76371687</v>
      </c>
      <c r="AE74" s="214">
        <v>95352796</v>
      </c>
      <c r="AF74" s="214">
        <v>92219737</v>
      </c>
      <c r="AG74" s="214">
        <v>91618351</v>
      </c>
      <c r="AH74" s="214">
        <v>62006340</v>
      </c>
      <c r="AI74" s="214">
        <v>60690624</v>
      </c>
      <c r="AJ74" s="191">
        <v>73790741</v>
      </c>
      <c r="AK74" s="290">
        <v>90961050</v>
      </c>
      <c r="AL74" s="152">
        <v>92319757</v>
      </c>
      <c r="AM74" s="290">
        <v>84818787</v>
      </c>
      <c r="AN74" s="290">
        <v>75664353</v>
      </c>
      <c r="AO74" s="290">
        <v>58005668</v>
      </c>
      <c r="AP74" s="290">
        <v>71045400</v>
      </c>
      <c r="AQ74" s="158">
        <v>88332465</v>
      </c>
      <c r="AR74" s="290">
        <v>107390860</v>
      </c>
      <c r="AS74" s="290">
        <v>90256623</v>
      </c>
      <c r="AT74" s="290">
        <v>64994867</v>
      </c>
      <c r="AU74" s="290">
        <v>70813599</v>
      </c>
      <c r="AV74" s="307">
        <v>86246058</v>
      </c>
      <c r="AW74" s="290">
        <v>93677865</v>
      </c>
      <c r="AX74" s="152">
        <v>94651604</v>
      </c>
      <c r="AY74" s="290">
        <v>92582905</v>
      </c>
      <c r="AZ74" s="58">
        <v>78312629</v>
      </c>
      <c r="BA74" s="290">
        <v>65294824</v>
      </c>
      <c r="BB74" s="290">
        <v>68860744</v>
      </c>
      <c r="BC74" s="158">
        <v>91796100</v>
      </c>
      <c r="BD74" s="290">
        <v>101196216</v>
      </c>
      <c r="BE74" s="290"/>
      <c r="BF74" s="290"/>
      <c r="BG74" s="290"/>
      <c r="BH74" s="307"/>
      <c r="BI74" s="82">
        <f t="shared" si="252"/>
        <v>-19142210</v>
      </c>
      <c r="BJ74" s="83">
        <f t="shared" si="252"/>
        <v>2784015</v>
      </c>
      <c r="BK74" s="83">
        <f t="shared" si="252"/>
        <v>1655091</v>
      </c>
      <c r="BL74" s="83">
        <f t="shared" si="252"/>
        <v>6813464</v>
      </c>
      <c r="BM74" s="83">
        <f t="shared" si="252"/>
        <v>12093494</v>
      </c>
      <c r="BN74" s="83">
        <f t="shared" si="252"/>
        <v>14260005</v>
      </c>
      <c r="BO74" s="83">
        <f t="shared" si="252"/>
        <v>12307439</v>
      </c>
      <c r="BP74" s="83">
        <f t="shared" si="252"/>
        <v>6822995</v>
      </c>
      <c r="BQ74" s="83">
        <f t="shared" si="252"/>
        <v>3301122</v>
      </c>
      <c r="BR74" s="403">
        <f t="shared" si="252"/>
        <v>88218</v>
      </c>
      <c r="BS74" s="426">
        <f t="shared" si="253"/>
        <v>13794550</v>
      </c>
      <c r="BT74" s="83">
        <f t="shared" si="253"/>
        <v>16528114</v>
      </c>
      <c r="BU74" s="83">
        <f t="shared" si="253"/>
        <v>20023292</v>
      </c>
      <c r="BV74" s="83">
        <f t="shared" si="253"/>
        <v>3271838</v>
      </c>
      <c r="BW74" s="83">
        <f t="shared" si="253"/>
        <v>-134182</v>
      </c>
      <c r="BX74" s="240">
        <f t="shared" si="253"/>
        <v>12431754</v>
      </c>
      <c r="BY74" s="240">
        <f t="shared" si="253"/>
        <v>4882519</v>
      </c>
      <c r="BZ74" s="240">
        <f t="shared" si="253"/>
        <v>-11529257</v>
      </c>
      <c r="CA74" s="240">
        <f t="shared" si="253"/>
        <v>12179599</v>
      </c>
      <c r="CB74" s="266">
        <f t="shared" si="253"/>
        <v>731769</v>
      </c>
      <c r="CC74" s="266">
        <f t="shared" si="254"/>
        <v>-3788349</v>
      </c>
      <c r="CD74" s="383">
        <f t="shared" si="254"/>
        <v>-4796090</v>
      </c>
      <c r="CE74" s="352">
        <f t="shared" si="254"/>
        <v>-9262375</v>
      </c>
      <c r="CF74" s="266">
        <f t="shared" si="254"/>
        <v>-729545</v>
      </c>
      <c r="CG74" s="266">
        <f t="shared" si="254"/>
        <v>-5453157</v>
      </c>
      <c r="CH74" s="266">
        <f t="shared" si="254"/>
        <v>432081</v>
      </c>
      <c r="CI74" s="266">
        <f t="shared" si="254"/>
        <v>-4175107</v>
      </c>
      <c r="CJ74" s="266">
        <f t="shared" si="254"/>
        <v>-5326287</v>
      </c>
      <c r="CK74" s="266">
        <f t="shared" si="254"/>
        <v>-7020331</v>
      </c>
      <c r="CL74" s="266">
        <f t="shared" si="254"/>
        <v>15171123</v>
      </c>
      <c r="CM74" s="266">
        <f t="shared" si="255"/>
        <v>-1361728</v>
      </c>
      <c r="CN74" s="266">
        <f t="shared" si="255"/>
        <v>2988527</v>
      </c>
      <c r="CO74" s="266">
        <f t="shared" si="255"/>
        <v>10122975</v>
      </c>
      <c r="CP74" s="383">
        <f t="shared" si="255"/>
        <v>12455317</v>
      </c>
      <c r="CQ74" s="383">
        <f t="shared" si="255"/>
        <v>2716815</v>
      </c>
      <c r="CR74" s="383">
        <f t="shared" si="255"/>
        <v>2331847</v>
      </c>
      <c r="CS74" s="383">
        <f t="shared" si="255"/>
        <v>7764118</v>
      </c>
      <c r="CT74" s="383">
        <f t="shared" si="255"/>
        <v>2648276</v>
      </c>
      <c r="CU74" s="383">
        <f t="shared" si="255"/>
        <v>7289156</v>
      </c>
      <c r="CV74" s="383">
        <f t="shared" si="255"/>
        <v>-2184656</v>
      </c>
      <c r="CW74" s="383">
        <f t="shared" si="255"/>
        <v>3463635</v>
      </c>
      <c r="CX74" s="383">
        <f t="shared" si="255"/>
        <v>-6194644</v>
      </c>
      <c r="CY74" s="345"/>
      <c r="CZ74" s="158" t="s">
        <v>211</v>
      </c>
    </row>
    <row r="75" spans="1:104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87">
        <v>172346262</v>
      </c>
      <c r="P75" s="80">
        <v>151637299</v>
      </c>
      <c r="Q75" s="187">
        <v>130904386</v>
      </c>
      <c r="R75" s="158">
        <v>137389661</v>
      </c>
      <c r="S75" s="187">
        <v>177728505</v>
      </c>
      <c r="T75" s="187">
        <v>188944571</v>
      </c>
      <c r="U75" s="187">
        <v>167235489</v>
      </c>
      <c r="V75" s="214">
        <v>144166838</v>
      </c>
      <c r="W75" s="214">
        <v>144537177</v>
      </c>
      <c r="X75" s="81">
        <v>157570793</v>
      </c>
      <c r="Y75" s="214">
        <v>186560928</v>
      </c>
      <c r="Z75" s="214">
        <v>176714912</v>
      </c>
      <c r="AA75" s="214">
        <v>177965091</v>
      </c>
      <c r="AB75" s="214">
        <v>158885279</v>
      </c>
      <c r="AC75" s="214">
        <v>141431820</v>
      </c>
      <c r="AD75" s="214">
        <v>165766969</v>
      </c>
      <c r="AE75" s="214">
        <v>185410580</v>
      </c>
      <c r="AF75" s="214">
        <v>185125774</v>
      </c>
      <c r="AG75" s="214">
        <v>184943461</v>
      </c>
      <c r="AH75" s="214">
        <v>146316970</v>
      </c>
      <c r="AI75" s="214">
        <v>148919609</v>
      </c>
      <c r="AJ75" s="191">
        <v>164490680</v>
      </c>
      <c r="AK75" s="290">
        <v>178121139</v>
      </c>
      <c r="AL75" s="152">
        <v>188991771</v>
      </c>
      <c r="AM75" s="290">
        <v>184336701</v>
      </c>
      <c r="AN75" s="290">
        <v>170423682</v>
      </c>
      <c r="AO75" s="290">
        <v>149695336</v>
      </c>
      <c r="AP75" s="290">
        <v>157617087</v>
      </c>
      <c r="AQ75" s="158">
        <v>180354506</v>
      </c>
      <c r="AR75" s="290">
        <v>212323081</v>
      </c>
      <c r="AS75" s="290">
        <v>179812829</v>
      </c>
      <c r="AT75" s="290">
        <v>148245414</v>
      </c>
      <c r="AU75" s="290">
        <v>146506764</v>
      </c>
      <c r="AV75" s="307">
        <v>162099530</v>
      </c>
      <c r="AW75" s="290">
        <v>173109821</v>
      </c>
      <c r="AX75" s="152">
        <v>176874836</v>
      </c>
      <c r="AY75" s="290">
        <v>174356920</v>
      </c>
      <c r="AZ75" s="58">
        <v>156595955</v>
      </c>
      <c r="BA75" s="290">
        <v>145350911</v>
      </c>
      <c r="BB75" s="290">
        <v>152528963</v>
      </c>
      <c r="BC75" s="158">
        <v>176208159</v>
      </c>
      <c r="BD75" s="290">
        <v>192273317</v>
      </c>
      <c r="BE75" s="290"/>
      <c r="BF75" s="290"/>
      <c r="BG75" s="290"/>
      <c r="BH75" s="307"/>
      <c r="BI75" s="82">
        <f t="shared" si="252"/>
        <v>-21999498</v>
      </c>
      <c r="BJ75" s="83">
        <f t="shared" si="252"/>
        <v>-11960188</v>
      </c>
      <c r="BK75" s="83">
        <f t="shared" si="252"/>
        <v>-26434818</v>
      </c>
      <c r="BL75" s="83">
        <f t="shared" si="252"/>
        <v>-21577254</v>
      </c>
      <c r="BM75" s="83">
        <f t="shared" si="252"/>
        <v>-8593850</v>
      </c>
      <c r="BN75" s="83">
        <f t="shared" si="252"/>
        <v>-19379426</v>
      </c>
      <c r="BO75" s="83">
        <f t="shared" si="252"/>
        <v>-9991292</v>
      </c>
      <c r="BP75" s="83">
        <f t="shared" si="252"/>
        <v>-5961506</v>
      </c>
      <c r="BQ75" s="83">
        <f t="shared" si="252"/>
        <v>-5019260</v>
      </c>
      <c r="BR75" s="403">
        <f t="shared" si="252"/>
        <v>-19898117</v>
      </c>
      <c r="BS75" s="426">
        <f t="shared" si="253"/>
        <v>-8094109</v>
      </c>
      <c r="BT75" s="83">
        <f t="shared" si="253"/>
        <v>-2978061</v>
      </c>
      <c r="BU75" s="83">
        <f t="shared" si="253"/>
        <v>5618829</v>
      </c>
      <c r="BV75" s="83">
        <f t="shared" si="253"/>
        <v>7247980</v>
      </c>
      <c r="BW75" s="83">
        <f t="shared" si="253"/>
        <v>10527434</v>
      </c>
      <c r="BX75" s="240">
        <f t="shared" si="253"/>
        <v>28377308</v>
      </c>
      <c r="BY75" s="240">
        <f t="shared" si="253"/>
        <v>7682075</v>
      </c>
      <c r="BZ75" s="240">
        <f t="shared" si="253"/>
        <v>-3818797</v>
      </c>
      <c r="CA75" s="240">
        <f t="shared" si="253"/>
        <v>17707972</v>
      </c>
      <c r="CB75" s="266">
        <f t="shared" si="253"/>
        <v>2150132</v>
      </c>
      <c r="CC75" s="266">
        <f t="shared" si="254"/>
        <v>4382432</v>
      </c>
      <c r="CD75" s="383">
        <f t="shared" si="254"/>
        <v>6919887</v>
      </c>
      <c r="CE75" s="352">
        <f t="shared" si="254"/>
        <v>-8439789</v>
      </c>
      <c r="CF75" s="266">
        <f t="shared" si="254"/>
        <v>12276859</v>
      </c>
      <c r="CG75" s="266">
        <f t="shared" si="254"/>
        <v>6371610</v>
      </c>
      <c r="CH75" s="266">
        <f t="shared" si="254"/>
        <v>11538403</v>
      </c>
      <c r="CI75" s="266">
        <f t="shared" si="254"/>
        <v>8263516</v>
      </c>
      <c r="CJ75" s="266">
        <f t="shared" si="254"/>
        <v>-8149882</v>
      </c>
      <c r="CK75" s="266">
        <f t="shared" si="254"/>
        <v>-5056074</v>
      </c>
      <c r="CL75" s="266">
        <f t="shared" si="254"/>
        <v>27197307</v>
      </c>
      <c r="CM75" s="266">
        <f t="shared" si="255"/>
        <v>-5130632</v>
      </c>
      <c r="CN75" s="266">
        <f t="shared" si="255"/>
        <v>1928444</v>
      </c>
      <c r="CO75" s="266">
        <f t="shared" si="255"/>
        <v>-2412845</v>
      </c>
      <c r="CP75" s="383">
        <f t="shared" si="255"/>
        <v>-2391150</v>
      </c>
      <c r="CQ75" s="383">
        <f t="shared" si="255"/>
        <v>-5011318</v>
      </c>
      <c r="CR75" s="383">
        <f t="shared" si="255"/>
        <v>-12116935</v>
      </c>
      <c r="CS75" s="383">
        <f t="shared" si="255"/>
        <v>-9979781</v>
      </c>
      <c r="CT75" s="383">
        <f t="shared" si="255"/>
        <v>-13827727</v>
      </c>
      <c r="CU75" s="383">
        <f t="shared" si="255"/>
        <v>-4344425</v>
      </c>
      <c r="CV75" s="383">
        <f t="shared" si="255"/>
        <v>-5088124</v>
      </c>
      <c r="CW75" s="383">
        <f t="shared" si="255"/>
        <v>-4146347</v>
      </c>
      <c r="CX75" s="383">
        <f t="shared" si="255"/>
        <v>-20049764</v>
      </c>
      <c r="CY75" s="345"/>
      <c r="CZ75" s="158" t="s">
        <v>211</v>
      </c>
    </row>
    <row r="76" spans="1:104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87">
        <v>209848598</v>
      </c>
      <c r="P76" s="80">
        <v>192360616</v>
      </c>
      <c r="Q76" s="187">
        <v>170674522</v>
      </c>
      <c r="R76" s="158">
        <v>179943782</v>
      </c>
      <c r="S76" s="187">
        <v>221946503</v>
      </c>
      <c r="T76" s="187">
        <v>342556627</v>
      </c>
      <c r="U76" s="187">
        <v>120227966</v>
      </c>
      <c r="V76" s="214">
        <v>183801137</v>
      </c>
      <c r="W76" s="214">
        <v>182144863</v>
      </c>
      <c r="X76" s="81">
        <v>192586463</v>
      </c>
      <c r="Y76" s="214">
        <v>226006069</v>
      </c>
      <c r="Z76" s="214">
        <v>219193869</v>
      </c>
      <c r="AA76" s="214">
        <v>213314578</v>
      </c>
      <c r="AB76" s="214">
        <v>201488745</v>
      </c>
      <c r="AC76" s="214">
        <v>181505945</v>
      </c>
      <c r="AD76" s="214">
        <v>218202793</v>
      </c>
      <c r="AE76" s="214">
        <v>234007097</v>
      </c>
      <c r="AF76" s="214">
        <v>230422500</v>
      </c>
      <c r="AG76" s="214">
        <v>229665397</v>
      </c>
      <c r="AH76" s="214">
        <v>205233528</v>
      </c>
      <c r="AI76" s="214">
        <v>183181435</v>
      </c>
      <c r="AJ76" s="191">
        <v>268521097</v>
      </c>
      <c r="AK76" s="290">
        <v>133890230</v>
      </c>
      <c r="AL76" s="152">
        <v>224802377</v>
      </c>
      <c r="AM76" s="290">
        <v>213149738</v>
      </c>
      <c r="AN76" s="290">
        <v>202109379</v>
      </c>
      <c r="AO76" s="290">
        <v>185428285</v>
      </c>
      <c r="AP76" s="290">
        <v>204600544</v>
      </c>
      <c r="AQ76" s="158">
        <v>218330351</v>
      </c>
      <c r="AR76" s="290">
        <v>236408461</v>
      </c>
      <c r="AS76" s="290">
        <v>215788828</v>
      </c>
      <c r="AT76" s="290">
        <v>204731242</v>
      </c>
      <c r="AU76" s="290">
        <v>193831031</v>
      </c>
      <c r="AV76" s="307">
        <v>202672782</v>
      </c>
      <c r="AW76" s="290">
        <v>204159167</v>
      </c>
      <c r="AX76" s="152">
        <v>213452073</v>
      </c>
      <c r="AY76" s="290">
        <v>218236020</v>
      </c>
      <c r="AZ76" s="58">
        <v>217344357</v>
      </c>
      <c r="BA76" s="290">
        <v>186239115</v>
      </c>
      <c r="BB76" s="290">
        <v>191954127</v>
      </c>
      <c r="BC76" s="158">
        <v>228361139</v>
      </c>
      <c r="BD76" s="290">
        <v>231609754</v>
      </c>
      <c r="BE76" s="290"/>
      <c r="BF76" s="290"/>
      <c r="BG76" s="290"/>
      <c r="BH76" s="307"/>
      <c r="BI76" s="82">
        <f t="shared" si="252"/>
        <v>-20818674</v>
      </c>
      <c r="BJ76" s="83">
        <f t="shared" si="252"/>
        <v>-9404602</v>
      </c>
      <c r="BK76" s="83">
        <f t="shared" si="252"/>
        <v>-29373052</v>
      </c>
      <c r="BL76" s="83">
        <f t="shared" si="252"/>
        <v>-30957461</v>
      </c>
      <c r="BM76" s="83">
        <f t="shared" si="252"/>
        <v>-14545199</v>
      </c>
      <c r="BN76" s="83">
        <f t="shared" si="252"/>
        <v>76456908</v>
      </c>
      <c r="BO76" s="83">
        <f t="shared" si="252"/>
        <v>-104205538</v>
      </c>
      <c r="BP76" s="83">
        <f t="shared" si="252"/>
        <v>-19135197</v>
      </c>
      <c r="BQ76" s="83">
        <f t="shared" si="252"/>
        <v>-10173596</v>
      </c>
      <c r="BR76" s="403">
        <f t="shared" si="252"/>
        <v>-28026953</v>
      </c>
      <c r="BS76" s="426">
        <f t="shared" si="253"/>
        <v>-13635711</v>
      </c>
      <c r="BT76" s="83">
        <f t="shared" si="253"/>
        <v>1911844</v>
      </c>
      <c r="BU76" s="83">
        <f t="shared" si="253"/>
        <v>3465980</v>
      </c>
      <c r="BV76" s="83">
        <f t="shared" si="253"/>
        <v>9128129</v>
      </c>
      <c r="BW76" s="83">
        <f t="shared" si="253"/>
        <v>10831423</v>
      </c>
      <c r="BX76" s="240">
        <f t="shared" si="253"/>
        <v>38259011</v>
      </c>
      <c r="BY76" s="240">
        <f t="shared" si="253"/>
        <v>12060594</v>
      </c>
      <c r="BZ76" s="240">
        <f t="shared" si="253"/>
        <v>-112134127</v>
      </c>
      <c r="CA76" s="240">
        <f t="shared" si="253"/>
        <v>109437431</v>
      </c>
      <c r="CB76" s="266">
        <f t="shared" si="253"/>
        <v>21432391</v>
      </c>
      <c r="CC76" s="266">
        <f t="shared" si="254"/>
        <v>1036572</v>
      </c>
      <c r="CD76" s="383">
        <f t="shared" si="254"/>
        <v>75934634</v>
      </c>
      <c r="CE76" s="352">
        <f t="shared" si="254"/>
        <v>-92115839</v>
      </c>
      <c r="CF76" s="266">
        <f t="shared" si="254"/>
        <v>5608508</v>
      </c>
      <c r="CG76" s="266">
        <f t="shared" si="254"/>
        <v>-164840</v>
      </c>
      <c r="CH76" s="266">
        <f t="shared" si="254"/>
        <v>620634</v>
      </c>
      <c r="CI76" s="266">
        <f t="shared" si="254"/>
        <v>3922340</v>
      </c>
      <c r="CJ76" s="266">
        <f t="shared" si="254"/>
        <v>-13602249</v>
      </c>
      <c r="CK76" s="266">
        <f t="shared" si="254"/>
        <v>-15676746</v>
      </c>
      <c r="CL76" s="266">
        <f t="shared" si="254"/>
        <v>5985961</v>
      </c>
      <c r="CM76" s="266">
        <f t="shared" si="255"/>
        <v>-13876569</v>
      </c>
      <c r="CN76" s="266">
        <f t="shared" si="255"/>
        <v>-502286</v>
      </c>
      <c r="CO76" s="266">
        <f t="shared" si="255"/>
        <v>10649596</v>
      </c>
      <c r="CP76" s="383">
        <f t="shared" si="255"/>
        <v>-65848315</v>
      </c>
      <c r="CQ76" s="383">
        <f t="shared" si="255"/>
        <v>70268937</v>
      </c>
      <c r="CR76" s="383">
        <f t="shared" si="255"/>
        <v>-11350304</v>
      </c>
      <c r="CS76" s="383">
        <f t="shared" si="255"/>
        <v>5086282</v>
      </c>
      <c r="CT76" s="383">
        <f t="shared" si="255"/>
        <v>15234978</v>
      </c>
      <c r="CU76" s="383">
        <f t="shared" si="255"/>
        <v>810830</v>
      </c>
      <c r="CV76" s="383">
        <f t="shared" si="255"/>
        <v>-12646417</v>
      </c>
      <c r="CW76" s="383">
        <f t="shared" si="255"/>
        <v>10030788</v>
      </c>
      <c r="CX76" s="383">
        <f t="shared" si="255"/>
        <v>-4798707</v>
      </c>
      <c r="CY76" s="345"/>
      <c r="CZ76" s="158" t="s">
        <v>211</v>
      </c>
    </row>
    <row r="77" spans="1:104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87">
        <v>497381719</v>
      </c>
      <c r="P77" s="80">
        <v>483282765</v>
      </c>
      <c r="Q77" s="187">
        <v>445097844</v>
      </c>
      <c r="R77" s="158">
        <v>482536676</v>
      </c>
      <c r="S77" s="187">
        <v>539768902</v>
      </c>
      <c r="T77" s="187">
        <v>555331080</v>
      </c>
      <c r="U77" s="187">
        <v>533241914</v>
      </c>
      <c r="V77" s="214">
        <v>488070169</v>
      </c>
      <c r="W77" s="214">
        <v>480234096</v>
      </c>
      <c r="X77" s="81">
        <v>507211843</v>
      </c>
      <c r="Y77" s="214">
        <v>537608032</v>
      </c>
      <c r="Z77" s="214">
        <v>501292481</v>
      </c>
      <c r="AA77" s="214">
        <v>504930928</v>
      </c>
      <c r="AB77" s="214">
        <v>486601619</v>
      </c>
      <c r="AC77" s="214">
        <v>480741962</v>
      </c>
      <c r="AD77" s="214">
        <v>536876584</v>
      </c>
      <c r="AE77" s="214">
        <v>555094270</v>
      </c>
      <c r="AF77" s="214">
        <v>565527804</v>
      </c>
      <c r="AG77" s="214">
        <v>577456096</v>
      </c>
      <c r="AH77" s="214">
        <v>498372741</v>
      </c>
      <c r="AI77" s="214">
        <v>497084391</v>
      </c>
      <c r="AJ77" s="191">
        <v>499549377</v>
      </c>
      <c r="AK77" s="290">
        <v>493422790</v>
      </c>
      <c r="AL77" s="152">
        <v>502122764</v>
      </c>
      <c r="AM77" s="290">
        <v>505999912</v>
      </c>
      <c r="AN77" s="290">
        <v>522937776</v>
      </c>
      <c r="AO77" s="290">
        <v>482176987</v>
      </c>
      <c r="AP77" s="290">
        <v>507085394</v>
      </c>
      <c r="AQ77" s="158">
        <v>569508223</v>
      </c>
      <c r="AR77" s="290">
        <v>592813154</v>
      </c>
      <c r="AS77" s="290">
        <v>590279053</v>
      </c>
      <c r="AT77" s="290">
        <v>475953030</v>
      </c>
      <c r="AU77" s="290">
        <v>498361355</v>
      </c>
      <c r="AV77" s="307">
        <v>538579320</v>
      </c>
      <c r="AW77" s="290">
        <v>485076587</v>
      </c>
      <c r="AX77" s="152">
        <v>547937872</v>
      </c>
      <c r="AY77" s="290">
        <v>517244401</v>
      </c>
      <c r="AZ77" s="58">
        <v>464254383</v>
      </c>
      <c r="BA77" s="290">
        <v>487290160</v>
      </c>
      <c r="BB77" s="290">
        <v>495863242</v>
      </c>
      <c r="BC77" s="158">
        <v>597596807</v>
      </c>
      <c r="BD77" s="290">
        <v>564061236</v>
      </c>
      <c r="BE77" s="290"/>
      <c r="BF77" s="290"/>
      <c r="BG77" s="290"/>
      <c r="BH77" s="307"/>
      <c r="BI77" s="82">
        <f t="shared" si="252"/>
        <v>-26440881</v>
      </c>
      <c r="BJ77" s="83">
        <f t="shared" si="252"/>
        <v>-19141659</v>
      </c>
      <c r="BK77" s="83">
        <f t="shared" si="252"/>
        <v>-70487498</v>
      </c>
      <c r="BL77" s="83">
        <f t="shared" si="252"/>
        <v>-49181222</v>
      </c>
      <c r="BM77" s="83">
        <f t="shared" si="252"/>
        <v>-18761304</v>
      </c>
      <c r="BN77" s="83">
        <f t="shared" si="252"/>
        <v>-64692175</v>
      </c>
      <c r="BO77" s="83">
        <f t="shared" si="252"/>
        <v>-21125328</v>
      </c>
      <c r="BP77" s="83">
        <f t="shared" si="252"/>
        <v>-17167123</v>
      </c>
      <c r="BQ77" s="83">
        <f t="shared" si="252"/>
        <v>-2776349</v>
      </c>
      <c r="BR77" s="403">
        <f t="shared" si="252"/>
        <v>-36681186</v>
      </c>
      <c r="BS77" s="426">
        <f t="shared" si="253"/>
        <v>-27409518</v>
      </c>
      <c r="BT77" s="83">
        <f t="shared" si="253"/>
        <v>-15306825</v>
      </c>
      <c r="BU77" s="83">
        <f t="shared" si="253"/>
        <v>7549209</v>
      </c>
      <c r="BV77" s="83">
        <f t="shared" si="253"/>
        <v>3318854</v>
      </c>
      <c r="BW77" s="83">
        <f t="shared" si="253"/>
        <v>35644118</v>
      </c>
      <c r="BX77" s="240">
        <f t="shared" si="253"/>
        <v>54339908</v>
      </c>
      <c r="BY77" s="240">
        <f t="shared" si="253"/>
        <v>15325368</v>
      </c>
      <c r="BZ77" s="240">
        <f t="shared" si="253"/>
        <v>10196724</v>
      </c>
      <c r="CA77" s="240">
        <f t="shared" si="253"/>
        <v>44214182</v>
      </c>
      <c r="CB77" s="266">
        <f t="shared" si="253"/>
        <v>10302572</v>
      </c>
      <c r="CC77" s="266">
        <f t="shared" si="254"/>
        <v>16850295</v>
      </c>
      <c r="CD77" s="383">
        <f t="shared" si="254"/>
        <v>-7662466</v>
      </c>
      <c r="CE77" s="352">
        <f t="shared" si="254"/>
        <v>-44185242</v>
      </c>
      <c r="CF77" s="266">
        <f t="shared" si="254"/>
        <v>830283</v>
      </c>
      <c r="CG77" s="266">
        <f t="shared" si="254"/>
        <v>1068984</v>
      </c>
      <c r="CH77" s="266">
        <f t="shared" si="254"/>
        <v>36336157</v>
      </c>
      <c r="CI77" s="266">
        <f t="shared" si="254"/>
        <v>1435025</v>
      </c>
      <c r="CJ77" s="266">
        <f t="shared" si="254"/>
        <v>-29791190</v>
      </c>
      <c r="CK77" s="266">
        <f t="shared" si="254"/>
        <v>14413953</v>
      </c>
      <c r="CL77" s="266">
        <f t="shared" si="254"/>
        <v>27285350</v>
      </c>
      <c r="CM77" s="266">
        <f t="shared" si="255"/>
        <v>12822957</v>
      </c>
      <c r="CN77" s="266">
        <f t="shared" si="255"/>
        <v>-22419711</v>
      </c>
      <c r="CO77" s="266">
        <f t="shared" si="255"/>
        <v>1276964</v>
      </c>
      <c r="CP77" s="383">
        <f t="shared" si="255"/>
        <v>39029943</v>
      </c>
      <c r="CQ77" s="383">
        <f t="shared" si="255"/>
        <v>-8346203</v>
      </c>
      <c r="CR77" s="383">
        <f t="shared" si="255"/>
        <v>45815108</v>
      </c>
      <c r="CS77" s="383">
        <f t="shared" si="255"/>
        <v>11244489</v>
      </c>
      <c r="CT77" s="383">
        <f t="shared" si="255"/>
        <v>-58683393</v>
      </c>
      <c r="CU77" s="383">
        <f t="shared" si="255"/>
        <v>5113173</v>
      </c>
      <c r="CV77" s="383">
        <f t="shared" si="255"/>
        <v>-11222152</v>
      </c>
      <c r="CW77" s="383">
        <f t="shared" si="255"/>
        <v>28088584</v>
      </c>
      <c r="CX77" s="383">
        <f t="shared" si="255"/>
        <v>-28751918</v>
      </c>
      <c r="CY77" s="345"/>
      <c r="CZ77" s="158" t="s">
        <v>211</v>
      </c>
    </row>
    <row r="78" spans="1:104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56">SUM(D73:D77)</f>
        <v>1439760572</v>
      </c>
      <c r="E78" s="137">
        <f t="shared" si="256"/>
        <v>1399917215</v>
      </c>
      <c r="F78" s="137">
        <f t="shared" si="256"/>
        <v>1440463244</v>
      </c>
      <c r="G78" s="137">
        <f t="shared" si="256"/>
        <v>1741562147</v>
      </c>
      <c r="H78" s="137">
        <f t="shared" si="256"/>
        <v>1973071814</v>
      </c>
      <c r="I78" s="137">
        <f t="shared" si="256"/>
        <v>1614163339</v>
      </c>
      <c r="J78" s="137">
        <f t="shared" si="256"/>
        <v>1362028157</v>
      </c>
      <c r="K78" s="137">
        <f t="shared" si="256"/>
        <v>1368361084</v>
      </c>
      <c r="L78" s="138">
        <f t="shared" si="256"/>
        <v>1644782179</v>
      </c>
      <c r="M78" s="137">
        <f t="shared" si="256"/>
        <v>1789131915</v>
      </c>
      <c r="N78" s="137">
        <f t="shared" si="256"/>
        <v>1579978428</v>
      </c>
      <c r="O78" s="137">
        <f t="shared" si="256"/>
        <v>1505454848</v>
      </c>
      <c r="P78" s="137">
        <f t="shared" si="256"/>
        <v>1458444943</v>
      </c>
      <c r="Q78" s="137">
        <f t="shared" si="256"/>
        <v>1298235611</v>
      </c>
      <c r="R78" s="137">
        <f t="shared" si="256"/>
        <v>1409744314</v>
      </c>
      <c r="S78" s="137">
        <f t="shared" si="256"/>
        <v>1810165333</v>
      </c>
      <c r="T78" s="137">
        <f t="shared" si="256"/>
        <v>2071030376</v>
      </c>
      <c r="U78" s="137">
        <f t="shared" si="256"/>
        <v>1548992023</v>
      </c>
      <c r="V78" s="137">
        <f t="shared" si="256"/>
        <v>1377624163</v>
      </c>
      <c r="W78" s="137">
        <f t="shared" si="256"/>
        <v>1379272351</v>
      </c>
      <c r="X78" s="138">
        <f t="shared" si="256"/>
        <v>1533939934</v>
      </c>
      <c r="Y78" s="137">
        <f t="shared" si="256"/>
        <v>1802392509</v>
      </c>
      <c r="Z78" s="137">
        <f t="shared" si="256"/>
        <v>1656495221</v>
      </c>
      <c r="AA78" s="137">
        <f t="shared" si="256"/>
        <v>1611100001</v>
      </c>
      <c r="AB78" s="137">
        <f t="shared" si="256"/>
        <v>1434521603</v>
      </c>
      <c r="AC78" s="137">
        <f t="shared" si="256"/>
        <v>1304827307</v>
      </c>
      <c r="AD78" s="137">
        <f t="shared" si="256"/>
        <v>1583451847</v>
      </c>
      <c r="AE78" s="137">
        <f t="shared" si="256"/>
        <v>1784369213</v>
      </c>
      <c r="AF78" s="137">
        <f t="shared" si="256"/>
        <v>1780996244</v>
      </c>
      <c r="AG78" s="137">
        <f t="shared" si="256"/>
        <v>1807332729</v>
      </c>
      <c r="AH78" s="137">
        <f t="shared" si="256"/>
        <v>1389852700</v>
      </c>
      <c r="AI78" s="137">
        <f t="shared" ref="AI78:BD78" si="257">SUM(AI73:AI77)</f>
        <v>1384976738</v>
      </c>
      <c r="AJ78" s="198">
        <f t="shared" si="257"/>
        <v>1612206351</v>
      </c>
      <c r="AK78" s="325">
        <f t="shared" si="257"/>
        <v>1578700814</v>
      </c>
      <c r="AL78" s="325">
        <f t="shared" si="257"/>
        <v>1697148577.02</v>
      </c>
      <c r="AM78" s="325">
        <f t="shared" si="257"/>
        <v>1600226587</v>
      </c>
      <c r="AN78" s="325">
        <f t="shared" si="257"/>
        <v>1497146189</v>
      </c>
      <c r="AO78" s="325">
        <f t="shared" si="257"/>
        <v>1288353976</v>
      </c>
      <c r="AP78" s="325">
        <f t="shared" si="257"/>
        <v>1471284113</v>
      </c>
      <c r="AQ78" s="325">
        <f t="shared" si="257"/>
        <v>1722551205</v>
      </c>
      <c r="AR78" s="325">
        <f t="shared" si="257"/>
        <v>1988524279</v>
      </c>
      <c r="AS78" s="325">
        <f t="shared" si="257"/>
        <v>1764067008</v>
      </c>
      <c r="AT78" s="325">
        <f t="shared" si="257"/>
        <v>1352818615</v>
      </c>
      <c r="AU78" s="325">
        <f t="shared" si="257"/>
        <v>1372191416</v>
      </c>
      <c r="AV78" s="439">
        <f t="shared" si="257"/>
        <v>1561312074</v>
      </c>
      <c r="AW78" s="439">
        <f t="shared" si="257"/>
        <v>1598701354</v>
      </c>
      <c r="AX78" s="439">
        <f t="shared" si="257"/>
        <v>1638062191</v>
      </c>
      <c r="AY78" s="439">
        <f t="shared" si="257"/>
        <v>1575959252</v>
      </c>
      <c r="AZ78" s="439">
        <f t="shared" si="257"/>
        <v>1405530592</v>
      </c>
      <c r="BA78" s="439">
        <f t="shared" si="257"/>
        <v>1309274030</v>
      </c>
      <c r="BB78" s="439">
        <f t="shared" si="257"/>
        <v>1364518423</v>
      </c>
      <c r="BC78" s="439">
        <f t="shared" si="257"/>
        <v>1742394950</v>
      </c>
      <c r="BD78" s="439">
        <f t="shared" si="257"/>
        <v>1814713173</v>
      </c>
      <c r="BE78" s="325"/>
      <c r="BF78" s="325"/>
      <c r="BG78" s="325"/>
      <c r="BH78" s="325"/>
      <c r="BI78" s="84">
        <f t="shared" ref="BI78:CZ85" si="258">SUM(BI73:BI77)</f>
        <v>-164120712</v>
      </c>
      <c r="BJ78" s="139">
        <f t="shared" ref="BJ78:BL78" si="259">SUM(BJ73:BJ77)</f>
        <v>18684371</v>
      </c>
      <c r="BK78" s="139">
        <f t="shared" si="259"/>
        <v>-101681604</v>
      </c>
      <c r="BL78" s="139">
        <f t="shared" si="259"/>
        <v>-30718930</v>
      </c>
      <c r="BM78" s="139">
        <f t="shared" ref="BM78" si="260">SUM(BM73:BM77)</f>
        <v>68603186</v>
      </c>
      <c r="BN78" s="139">
        <f t="shared" ref="BN78:BV78" si="261">SUM(BN73:BN77)</f>
        <v>97958562</v>
      </c>
      <c r="BO78" s="139">
        <f t="shared" si="261"/>
        <v>-65171316</v>
      </c>
      <c r="BP78" s="139">
        <f t="shared" si="261"/>
        <v>15596006</v>
      </c>
      <c r="BQ78" s="139">
        <f t="shared" si="261"/>
        <v>10911267</v>
      </c>
      <c r="BR78" s="404">
        <f t="shared" si="261"/>
        <v>-110842245</v>
      </c>
      <c r="BS78" s="427">
        <f t="shared" si="261"/>
        <v>13260594</v>
      </c>
      <c r="BT78" s="139">
        <f t="shared" si="261"/>
        <v>76516793</v>
      </c>
      <c r="BU78" s="139">
        <f t="shared" si="261"/>
        <v>105645153</v>
      </c>
      <c r="BV78" s="139">
        <f t="shared" si="261"/>
        <v>-23923340</v>
      </c>
      <c r="BW78" s="139">
        <f t="shared" ref="BW78:BX78" si="262">SUM(BW73:BW77)</f>
        <v>6591696</v>
      </c>
      <c r="BX78" s="241">
        <f t="shared" si="262"/>
        <v>173707533</v>
      </c>
      <c r="BY78" s="241">
        <f t="shared" ref="BY78:BZ78" si="263">SUM(BY73:BY77)</f>
        <v>-25796120</v>
      </c>
      <c r="BZ78" s="241">
        <f t="shared" si="263"/>
        <v>-290034132</v>
      </c>
      <c r="CA78" s="241">
        <f t="shared" ref="CA78:CB78" si="264">SUM(CA73:CA77)</f>
        <v>258340706</v>
      </c>
      <c r="CB78" s="267">
        <f t="shared" si="264"/>
        <v>12228537</v>
      </c>
      <c r="CC78" s="267">
        <f t="shared" ref="CC78:CE78" si="265">SUM(CC73:CC77)</f>
        <v>5704387</v>
      </c>
      <c r="CD78" s="384">
        <f t="shared" si="265"/>
        <v>78266417</v>
      </c>
      <c r="CE78" s="353">
        <f t="shared" si="265"/>
        <v>-223691695</v>
      </c>
      <c r="CF78" s="267">
        <f t="shared" ref="CF78:CG78" si="266">SUM(CF73:CF77)</f>
        <v>40653356.019999981</v>
      </c>
      <c r="CG78" s="267">
        <f t="shared" si="266"/>
        <v>-10873414</v>
      </c>
      <c r="CH78" s="267">
        <f t="shared" ref="CH78" si="267">SUM(CH73:CH77)</f>
        <v>62624586</v>
      </c>
      <c r="CI78" s="267">
        <f t="shared" ref="CI78" si="268">SUM(CI73:CI77)</f>
        <v>-16473331</v>
      </c>
      <c r="CJ78" s="267">
        <f t="shared" ref="CJ78" si="269">SUM(CJ73:CJ77)</f>
        <v>-112167734</v>
      </c>
      <c r="CK78" s="267">
        <f t="shared" ref="CK78" si="270">SUM(CK73:CK77)</f>
        <v>-61818008</v>
      </c>
      <c r="CL78" s="267">
        <f t="shared" ref="CL78" si="271">SUM(CL73:CL77)</f>
        <v>207528035</v>
      </c>
      <c r="CM78" s="267">
        <f t="shared" ref="CM78" si="272">SUM(CM73:CM77)</f>
        <v>-43265721</v>
      </c>
      <c r="CN78" s="267">
        <f t="shared" ref="CN78" si="273">SUM(CN73:CN77)</f>
        <v>-37034085</v>
      </c>
      <c r="CO78" s="267">
        <f t="shared" ref="CO78" si="274">SUM(CO73:CO77)</f>
        <v>-12785322</v>
      </c>
      <c r="CP78" s="384">
        <f t="shared" ref="CP78" si="275">SUM(CP73:CP77)</f>
        <v>-50894277</v>
      </c>
      <c r="CQ78" s="384">
        <f t="shared" ref="CQ78" si="276">SUM(CQ73:CQ77)</f>
        <v>20000540</v>
      </c>
      <c r="CR78" s="384">
        <f t="shared" ref="CR78" si="277">SUM(CR73:CR77)</f>
        <v>-59086386.019999981</v>
      </c>
      <c r="CS78" s="384">
        <f t="shared" ref="CS78" si="278">SUM(CS73:CS77)</f>
        <v>-24267335</v>
      </c>
      <c r="CT78" s="384">
        <f t="shared" ref="CT78" si="279">SUM(CT73:CT77)</f>
        <v>-91615597</v>
      </c>
      <c r="CU78" s="384">
        <f t="shared" ref="CU78" si="280">SUM(CU73:CU77)</f>
        <v>20920054</v>
      </c>
      <c r="CV78" s="384">
        <f t="shared" ref="CV78" si="281">SUM(CV73:CV77)</f>
        <v>-106765690</v>
      </c>
      <c r="CW78" s="384">
        <f t="shared" ref="CW78:CX78" si="282">SUM(CW73:CW77)</f>
        <v>19843745</v>
      </c>
      <c r="CX78" s="384">
        <f t="shared" si="282"/>
        <v>-173811106</v>
      </c>
      <c r="CY78" s="346"/>
      <c r="CZ78" s="84">
        <f t="shared" si="258"/>
        <v>0</v>
      </c>
    </row>
    <row r="79" spans="1:104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57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89"/>
      <c r="CX79" s="389"/>
      <c r="CY79" s="347"/>
      <c r="CZ79" s="49"/>
    </row>
    <row r="80" spans="1:104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83">D94-D87</f>
        <v>85666264.879999995</v>
      </c>
      <c r="E80" s="97">
        <f t="shared" si="283"/>
        <v>80834927.359999999</v>
      </c>
      <c r="F80" s="97">
        <f t="shared" si="283"/>
        <v>80186481.939999998</v>
      </c>
      <c r="G80" s="97">
        <f t="shared" si="283"/>
        <v>113031806.05999999</v>
      </c>
      <c r="H80" s="97">
        <f t="shared" si="283"/>
        <v>122312549.53</v>
      </c>
      <c r="I80" s="97">
        <f t="shared" si="283"/>
        <v>100560841.35999998</v>
      </c>
      <c r="J80" s="97">
        <f t="shared" si="283"/>
        <v>89716680.61999999</v>
      </c>
      <c r="K80" s="97">
        <f t="shared" si="283"/>
        <v>83786459.780000001</v>
      </c>
      <c r="L80" s="98">
        <f t="shared" si="283"/>
        <v>115559661.09</v>
      </c>
      <c r="M80" s="97">
        <f t="shared" si="283"/>
        <v>138406198.63999999</v>
      </c>
      <c r="N80" s="177">
        <f t="shared" si="283"/>
        <v>112939367.49000001</v>
      </c>
      <c r="O80" s="177">
        <f t="shared" si="283"/>
        <v>112780419.95999999</v>
      </c>
      <c r="P80" s="177">
        <f t="shared" si="283"/>
        <v>111986096.47</v>
      </c>
      <c r="Q80" s="177">
        <f t="shared" ref="Q80:R80" si="284">Q94-Q87</f>
        <v>102703682.09</v>
      </c>
      <c r="R80" s="97">
        <f t="shared" si="284"/>
        <v>105470534.50999999</v>
      </c>
      <c r="S80" s="97">
        <f t="shared" ref="S80:T80" si="285">S94-S87</f>
        <v>143383603.80000001</v>
      </c>
      <c r="T80" s="97">
        <f t="shared" si="285"/>
        <v>157368188.34</v>
      </c>
      <c r="U80" s="97">
        <f t="shared" ref="U80:V80" si="286">U94-U87</f>
        <v>122800277.83999999</v>
      </c>
      <c r="V80" s="97">
        <f t="shared" si="286"/>
        <v>95616461.340000004</v>
      </c>
      <c r="W80" s="97">
        <f t="shared" ref="W80:X80" si="287">W94-W87</f>
        <v>132988895.17999999</v>
      </c>
      <c r="X80" s="98">
        <f t="shared" si="287"/>
        <v>119058195.58</v>
      </c>
      <c r="Y80" s="97">
        <f t="shared" ref="Y80:Z80" si="288">Y94-Y87</f>
        <v>132537998</v>
      </c>
      <c r="Z80" s="97">
        <f t="shared" si="288"/>
        <v>121013247.72</v>
      </c>
      <c r="AA80" s="97">
        <f t="shared" ref="AA80:AB80" si="289">AA94-AA87</f>
        <v>131080408.85000002</v>
      </c>
      <c r="AB80" s="97">
        <f t="shared" si="289"/>
        <v>108014866.73</v>
      </c>
      <c r="AC80" s="97">
        <f t="shared" ref="AC80:AD80" si="290">AC94-AC87</f>
        <v>96862727.400000006</v>
      </c>
      <c r="AD80" s="97">
        <f t="shared" si="290"/>
        <v>112103013.02000001</v>
      </c>
      <c r="AE80" s="97">
        <f t="shared" ref="AE80:AF80" si="291">AE94-AE87</f>
        <v>132394364</v>
      </c>
      <c r="AF80" s="97">
        <f t="shared" si="291"/>
        <v>134800884.65000001</v>
      </c>
      <c r="AG80" s="97">
        <f t="shared" ref="AG80:AH80" si="292">AG94-AG87</f>
        <v>139240192.07999998</v>
      </c>
      <c r="AH80" s="205">
        <f t="shared" si="292"/>
        <v>99506527.25</v>
      </c>
      <c r="AI80" s="205">
        <f t="shared" ref="AI80" si="293">AI94-AI87</f>
        <v>101339671.88</v>
      </c>
      <c r="AJ80" s="192">
        <f t="shared" ref="AJ80:AO80" si="294">AJ94-AJ87</f>
        <v>131338097.84999999</v>
      </c>
      <c r="AK80" s="323">
        <f t="shared" si="294"/>
        <v>141467551.97999999</v>
      </c>
      <c r="AL80" s="323">
        <f t="shared" si="294"/>
        <v>139249517.81</v>
      </c>
      <c r="AM80" s="297">
        <f t="shared" si="294"/>
        <v>133463308.16</v>
      </c>
      <c r="AN80" s="297">
        <f t="shared" si="294"/>
        <v>134625937.37</v>
      </c>
      <c r="AO80" s="297">
        <f t="shared" si="294"/>
        <v>92075868.460000008</v>
      </c>
      <c r="AP80" s="297">
        <f t="shared" ref="AP80:AQ80" si="295">AP94-AP87</f>
        <v>111206995.22999999</v>
      </c>
      <c r="AQ80" s="297">
        <f t="shared" si="295"/>
        <v>131838186.61</v>
      </c>
      <c r="AR80" s="297">
        <f t="shared" ref="AR80:AS80" si="296">AR94-AR87</f>
        <v>169936190.30000001</v>
      </c>
      <c r="AS80" s="297">
        <f t="shared" si="296"/>
        <v>137278212.91</v>
      </c>
      <c r="AT80" s="297">
        <f t="shared" ref="AT80:AU80" si="297">AT94-AT87</f>
        <v>90177648.900000006</v>
      </c>
      <c r="AU80" s="297">
        <f t="shared" si="297"/>
        <v>-22114780.119999997</v>
      </c>
      <c r="AV80" s="315">
        <f t="shared" ref="AV80:AW80" si="298">AV94-AV87</f>
        <v>5926189.4800000042</v>
      </c>
      <c r="AW80" s="297">
        <f t="shared" si="298"/>
        <v>-13714596.5</v>
      </c>
      <c r="AX80" s="297">
        <f t="shared" ref="AX80:AY80" si="299">AX94-AX87</f>
        <v>-16082689.129999995</v>
      </c>
      <c r="AY80" s="297">
        <f t="shared" si="299"/>
        <v>168372455.94999999</v>
      </c>
      <c r="AZ80" s="297">
        <f t="shared" ref="AZ80:BA80" si="300">AZ94-AZ87</f>
        <v>120050678.95</v>
      </c>
      <c r="BA80" s="297">
        <f t="shared" si="300"/>
        <v>120909253.34999999</v>
      </c>
      <c r="BB80" s="297">
        <f t="shared" ref="BB80:BC80" si="301">BB94-BB87</f>
        <v>109143419.27</v>
      </c>
      <c r="BC80" s="297">
        <f t="shared" si="301"/>
        <v>112846718.26000001</v>
      </c>
      <c r="BD80" s="297">
        <f t="shared" ref="BD80" si="302">BD94-BD87</f>
        <v>160089988.62</v>
      </c>
      <c r="BE80" s="297"/>
      <c r="BF80" s="297"/>
      <c r="BG80" s="297"/>
      <c r="BH80" s="297"/>
      <c r="BI80" s="34">
        <f t="shared" ref="BI80:BR84" si="303">O80-C80</f>
        <v>11125775.749999985</v>
      </c>
      <c r="BJ80" s="99">
        <f t="shared" si="303"/>
        <v>26319831.590000004</v>
      </c>
      <c r="BK80" s="99">
        <f t="shared" si="303"/>
        <v>21868754.730000004</v>
      </c>
      <c r="BL80" s="99">
        <f t="shared" si="303"/>
        <v>25284052.569999993</v>
      </c>
      <c r="BM80" s="99">
        <f t="shared" si="303"/>
        <v>30351797.740000024</v>
      </c>
      <c r="BN80" s="99">
        <f t="shared" si="303"/>
        <v>35055638.810000002</v>
      </c>
      <c r="BO80" s="99">
        <f t="shared" si="303"/>
        <v>22239436.480000004</v>
      </c>
      <c r="BP80" s="99">
        <f t="shared" si="303"/>
        <v>5899780.7200000137</v>
      </c>
      <c r="BQ80" s="99">
        <f t="shared" si="303"/>
        <v>49202435.399999991</v>
      </c>
      <c r="BR80" s="411">
        <f t="shared" si="303"/>
        <v>3498534.4899999946</v>
      </c>
      <c r="BS80" s="434">
        <f t="shared" ref="BS80:CB84" si="304">Y80-M80</f>
        <v>-5868200.6399999857</v>
      </c>
      <c r="BT80" s="99">
        <f t="shared" si="304"/>
        <v>8073880.2299999893</v>
      </c>
      <c r="BU80" s="99">
        <f t="shared" si="304"/>
        <v>18299988.89000003</v>
      </c>
      <c r="BV80" s="99">
        <f t="shared" si="304"/>
        <v>-3971229.7399999946</v>
      </c>
      <c r="BW80" s="99">
        <f t="shared" si="304"/>
        <v>-5840954.6899999976</v>
      </c>
      <c r="BX80" s="248">
        <f t="shared" si="304"/>
        <v>6632478.5100000203</v>
      </c>
      <c r="BY80" s="248">
        <f t="shared" si="304"/>
        <v>-10989239.800000012</v>
      </c>
      <c r="BZ80" s="248">
        <f t="shared" si="304"/>
        <v>-22567303.689999998</v>
      </c>
      <c r="CA80" s="248">
        <f t="shared" si="304"/>
        <v>16439914.239999995</v>
      </c>
      <c r="CB80" s="261">
        <f t="shared" si="304"/>
        <v>3890065.9099999964</v>
      </c>
      <c r="CC80" s="261">
        <f t="shared" ref="CC80:CL84" si="305">AI80-W80</f>
        <v>-31649223.299999997</v>
      </c>
      <c r="CD80" s="391">
        <f t="shared" si="305"/>
        <v>12279902.269999996</v>
      </c>
      <c r="CE80" s="360">
        <f t="shared" si="305"/>
        <v>8929553.9799999893</v>
      </c>
      <c r="CF80" s="261">
        <f t="shared" si="305"/>
        <v>18236270.090000004</v>
      </c>
      <c r="CG80" s="261">
        <f t="shared" si="305"/>
        <v>2382899.3099999726</v>
      </c>
      <c r="CH80" s="261">
        <f t="shared" si="305"/>
        <v>26611070.640000001</v>
      </c>
      <c r="CI80" s="261">
        <f t="shared" si="305"/>
        <v>-4786858.9399999976</v>
      </c>
      <c r="CJ80" s="261">
        <f t="shared" si="305"/>
        <v>-896017.79000002146</v>
      </c>
      <c r="CK80" s="261">
        <f t="shared" si="305"/>
        <v>-556177.3900000006</v>
      </c>
      <c r="CL80" s="261">
        <f t="shared" si="305"/>
        <v>35135305.650000006</v>
      </c>
      <c r="CM80" s="261">
        <f t="shared" ref="CM80:CX84" si="306">AS80-AG80</f>
        <v>-1961979.1699999869</v>
      </c>
      <c r="CN80" s="261">
        <f t="shared" si="306"/>
        <v>-9328878.349999994</v>
      </c>
      <c r="CO80" s="261">
        <f t="shared" si="306"/>
        <v>-123454452</v>
      </c>
      <c r="CP80" s="391">
        <f t="shared" si="306"/>
        <v>-125411908.36999999</v>
      </c>
      <c r="CQ80" s="391">
        <f t="shared" si="306"/>
        <v>-155182148.47999999</v>
      </c>
      <c r="CR80" s="391">
        <f t="shared" si="306"/>
        <v>-155332206.94</v>
      </c>
      <c r="CS80" s="391">
        <f t="shared" si="306"/>
        <v>34909147.789999992</v>
      </c>
      <c r="CT80" s="391">
        <f t="shared" si="306"/>
        <v>-14575258.420000002</v>
      </c>
      <c r="CU80" s="391">
        <f t="shared" si="306"/>
        <v>28833384.889999986</v>
      </c>
      <c r="CV80" s="391">
        <f t="shared" si="306"/>
        <v>-2063575.9599999934</v>
      </c>
      <c r="CW80" s="391">
        <f t="shared" si="306"/>
        <v>-18991468.349999994</v>
      </c>
      <c r="CX80" s="391">
        <f t="shared" si="306"/>
        <v>-9846201.6800000072</v>
      </c>
      <c r="CY80" s="347"/>
      <c r="CZ80" s="158" t="s">
        <v>211</v>
      </c>
    </row>
    <row r="81" spans="1:104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307">D95-D88</f>
        <v>6630521.9400000004</v>
      </c>
      <c r="E81" s="97">
        <f t="shared" si="307"/>
        <v>5944918.3399999999</v>
      </c>
      <c r="F81" s="97">
        <f t="shared" si="307"/>
        <v>6045476.5200000005</v>
      </c>
      <c r="G81" s="97">
        <f t="shared" si="307"/>
        <v>7285412.959999999</v>
      </c>
      <c r="H81" s="97">
        <f t="shared" si="307"/>
        <v>7924361.2400000002</v>
      </c>
      <c r="I81" s="97">
        <f t="shared" si="307"/>
        <v>7030738.1600000001</v>
      </c>
      <c r="J81" s="97">
        <f t="shared" si="307"/>
        <v>6870580.6099999994</v>
      </c>
      <c r="K81" s="97">
        <f t="shared" si="307"/>
        <v>6435459.6399999997</v>
      </c>
      <c r="L81" s="98">
        <f t="shared" si="307"/>
        <v>8618831.3900000006</v>
      </c>
      <c r="M81" s="97">
        <f t="shared" si="307"/>
        <v>10229161.920000002</v>
      </c>
      <c r="N81" s="177">
        <f t="shared" si="307"/>
        <v>8152028.6599999992</v>
      </c>
      <c r="O81" s="177">
        <f t="shared" si="307"/>
        <v>7474263.4500000002</v>
      </c>
      <c r="P81" s="177">
        <f t="shared" si="307"/>
        <v>7844410.2499999991</v>
      </c>
      <c r="Q81" s="177">
        <f t="shared" si="307"/>
        <v>7174798.3799999999</v>
      </c>
      <c r="R81" s="97">
        <f t="shared" si="307"/>
        <v>7081914.6000000006</v>
      </c>
      <c r="S81" s="97">
        <f t="shared" si="307"/>
        <v>9374468.5899999999</v>
      </c>
      <c r="T81" s="97">
        <f t="shared" si="307"/>
        <v>9199422.4399999976</v>
      </c>
      <c r="U81" s="97">
        <f t="shared" si="307"/>
        <v>7353443.8100000015</v>
      </c>
      <c r="V81" s="97">
        <f t="shared" si="307"/>
        <v>5760628.8100000005</v>
      </c>
      <c r="W81" s="97">
        <f t="shared" si="307"/>
        <v>8763245.5899999999</v>
      </c>
      <c r="X81" s="98">
        <f t="shared" si="307"/>
        <v>8069956.4500000002</v>
      </c>
      <c r="Y81" s="97">
        <f t="shared" si="307"/>
        <v>9160246.75</v>
      </c>
      <c r="Z81" s="97">
        <f t="shared" ref="Z81:AA81" si="308">Z95-Z88</f>
        <v>9168350.3599999994</v>
      </c>
      <c r="AA81" s="97">
        <f t="shared" si="308"/>
        <v>10568820.490000002</v>
      </c>
      <c r="AB81" s="97">
        <f t="shared" ref="AB81:AC81" si="309">AB95-AB88</f>
        <v>8609896.8699999992</v>
      </c>
      <c r="AC81" s="97">
        <f t="shared" si="309"/>
        <v>8376059.2400000002</v>
      </c>
      <c r="AD81" s="97">
        <f t="shared" ref="AD81:AE81" si="310">AD95-AD88</f>
        <v>8815611.5500000007</v>
      </c>
      <c r="AE81" s="97">
        <f t="shared" si="310"/>
        <v>9395935.75</v>
      </c>
      <c r="AF81" s="97">
        <f t="shared" ref="AF81:AG81" si="311">AF95-AF88</f>
        <v>8668004.4299999997</v>
      </c>
      <c r="AG81" s="97">
        <f t="shared" si="311"/>
        <v>8495042.4400000013</v>
      </c>
      <c r="AH81" s="205">
        <f t="shared" ref="AH81:AI81" si="312">AH95-AH88</f>
        <v>6487610.0099999998</v>
      </c>
      <c r="AI81" s="205">
        <f t="shared" si="312"/>
        <v>5088018.38</v>
      </c>
      <c r="AJ81" s="192">
        <f t="shared" ref="AJ81:AK81" si="313">AJ95-AJ88</f>
        <v>7762671.0700000003</v>
      </c>
      <c r="AK81" s="323">
        <f t="shared" si="313"/>
        <v>6222269.1500000004</v>
      </c>
      <c r="AL81" s="323">
        <f t="shared" ref="AL81:AM81" si="314">AL95-AL88</f>
        <v>7264357.6600000001</v>
      </c>
      <c r="AM81" s="297">
        <f t="shared" si="314"/>
        <v>7867521.21</v>
      </c>
      <c r="AN81" s="297">
        <f t="shared" ref="AN81:AO81" si="315">AN95-AN88</f>
        <v>11882939.43</v>
      </c>
      <c r="AO81" s="297">
        <f t="shared" si="315"/>
        <v>6466891.6699999999</v>
      </c>
      <c r="AP81" s="297">
        <f t="shared" ref="AP81:AQ81" si="316">AP95-AP88</f>
        <v>6836603.6100000003</v>
      </c>
      <c r="AQ81" s="297">
        <f t="shared" si="316"/>
        <v>8016795.8600000003</v>
      </c>
      <c r="AR81" s="297">
        <f t="shared" ref="AR81:AS81" si="317">AR95-AR88</f>
        <v>10112421.07</v>
      </c>
      <c r="AS81" s="297">
        <f t="shared" si="317"/>
        <v>8340793.1500000004</v>
      </c>
      <c r="AT81" s="297">
        <f t="shared" ref="AT81:AU81" si="318">AT95-AT88</f>
        <v>5898883.8100000005</v>
      </c>
      <c r="AU81" s="297">
        <f t="shared" si="318"/>
        <v>-4660207.25</v>
      </c>
      <c r="AV81" s="315">
        <f t="shared" ref="AV81:AW81" si="319">AV95-AV88</f>
        <v>-2997977.6800000006</v>
      </c>
      <c r="AW81" s="297">
        <f t="shared" si="319"/>
        <v>-4190635.459999999</v>
      </c>
      <c r="AX81" s="297">
        <f t="shared" ref="AX81:AY81" si="320">AX95-AX88</f>
        <v>-4956489.5599999987</v>
      </c>
      <c r="AY81" s="297">
        <f t="shared" si="320"/>
        <v>15847612.630000001</v>
      </c>
      <c r="AZ81" s="297">
        <f t="shared" ref="AZ81:BA81" si="321">AZ95-AZ88</f>
        <v>9585261.6300000008</v>
      </c>
      <c r="BA81" s="297">
        <f t="shared" si="321"/>
        <v>11170174.84</v>
      </c>
      <c r="BB81" s="297">
        <f t="shared" ref="BB81:BC81" si="322">BB95-BB88</f>
        <v>8649427.9600000009</v>
      </c>
      <c r="BC81" s="297">
        <f t="shared" si="322"/>
        <v>8488081.0899999999</v>
      </c>
      <c r="BD81" s="297">
        <f t="shared" ref="BD81" si="323">BD95-BD88</f>
        <v>11722856.800000001</v>
      </c>
      <c r="BE81" s="297"/>
      <c r="BF81" s="297"/>
      <c r="BG81" s="297"/>
      <c r="BH81" s="297"/>
      <c r="BI81" s="34">
        <f t="shared" si="303"/>
        <v>-126522.61999999918</v>
      </c>
      <c r="BJ81" s="99">
        <f t="shared" si="303"/>
        <v>1213888.3099999987</v>
      </c>
      <c r="BK81" s="99">
        <f t="shared" si="303"/>
        <v>1229880.04</v>
      </c>
      <c r="BL81" s="99">
        <f t="shared" si="303"/>
        <v>1036438.0800000001</v>
      </c>
      <c r="BM81" s="99">
        <f t="shared" si="303"/>
        <v>2089055.6300000008</v>
      </c>
      <c r="BN81" s="99">
        <f t="shared" si="303"/>
        <v>1275061.1999999974</v>
      </c>
      <c r="BO81" s="99">
        <f t="shared" si="303"/>
        <v>322705.6500000013</v>
      </c>
      <c r="BP81" s="99">
        <f t="shared" si="303"/>
        <v>-1109951.7999999989</v>
      </c>
      <c r="BQ81" s="99">
        <f t="shared" si="303"/>
        <v>2327785.9500000002</v>
      </c>
      <c r="BR81" s="411">
        <f t="shared" si="303"/>
        <v>-548874.94000000041</v>
      </c>
      <c r="BS81" s="434">
        <f t="shared" si="304"/>
        <v>-1068915.1700000018</v>
      </c>
      <c r="BT81" s="99">
        <f t="shared" si="304"/>
        <v>1016321.7000000002</v>
      </c>
      <c r="BU81" s="99">
        <f t="shared" si="304"/>
        <v>3094557.0400000019</v>
      </c>
      <c r="BV81" s="99">
        <f t="shared" si="304"/>
        <v>765486.62000000011</v>
      </c>
      <c r="BW81" s="99">
        <f t="shared" si="304"/>
        <v>1201260.8600000003</v>
      </c>
      <c r="BX81" s="248">
        <f t="shared" si="304"/>
        <v>1733696.9500000002</v>
      </c>
      <c r="BY81" s="248">
        <f t="shared" si="304"/>
        <v>21467.160000000149</v>
      </c>
      <c r="BZ81" s="248">
        <f t="shared" si="304"/>
        <v>-531418.00999999791</v>
      </c>
      <c r="CA81" s="248">
        <f t="shared" si="304"/>
        <v>1141598.6299999999</v>
      </c>
      <c r="CB81" s="261">
        <f t="shared" si="304"/>
        <v>726981.19999999925</v>
      </c>
      <c r="CC81" s="261">
        <f t="shared" si="305"/>
        <v>-3675227.21</v>
      </c>
      <c r="CD81" s="391">
        <f t="shared" si="305"/>
        <v>-307285.37999999989</v>
      </c>
      <c r="CE81" s="360">
        <f t="shared" si="305"/>
        <v>-2937977.5999999996</v>
      </c>
      <c r="CF81" s="261">
        <f t="shared" si="305"/>
        <v>-1903992.6999999993</v>
      </c>
      <c r="CG81" s="261">
        <f t="shared" si="305"/>
        <v>-2701299.2800000021</v>
      </c>
      <c r="CH81" s="261">
        <f t="shared" si="305"/>
        <v>3273042.5600000005</v>
      </c>
      <c r="CI81" s="261">
        <f t="shared" si="305"/>
        <v>-1909167.5700000003</v>
      </c>
      <c r="CJ81" s="261">
        <f t="shared" si="305"/>
        <v>-1979007.9400000004</v>
      </c>
      <c r="CK81" s="261">
        <f t="shared" si="305"/>
        <v>-1379139.8899999997</v>
      </c>
      <c r="CL81" s="261">
        <f t="shared" si="305"/>
        <v>1444416.6400000006</v>
      </c>
      <c r="CM81" s="261">
        <f t="shared" si="306"/>
        <v>-154249.29000000097</v>
      </c>
      <c r="CN81" s="261">
        <f t="shared" si="306"/>
        <v>-588726.19999999925</v>
      </c>
      <c r="CO81" s="261">
        <f t="shared" si="306"/>
        <v>-9748225.629999999</v>
      </c>
      <c r="CP81" s="391">
        <f t="shared" si="306"/>
        <v>-10760648.75</v>
      </c>
      <c r="CQ81" s="391">
        <f t="shared" si="306"/>
        <v>-10412904.609999999</v>
      </c>
      <c r="CR81" s="391">
        <f t="shared" si="306"/>
        <v>-12220847.219999999</v>
      </c>
      <c r="CS81" s="391">
        <f t="shared" si="306"/>
        <v>7980091.4200000009</v>
      </c>
      <c r="CT81" s="391">
        <f t="shared" si="306"/>
        <v>-2297677.7999999989</v>
      </c>
      <c r="CU81" s="391">
        <f t="shared" si="306"/>
        <v>4703283.17</v>
      </c>
      <c r="CV81" s="391">
        <f t="shared" si="306"/>
        <v>1812824.3500000006</v>
      </c>
      <c r="CW81" s="391">
        <f t="shared" si="306"/>
        <v>471285.22999999952</v>
      </c>
      <c r="CX81" s="391">
        <f t="shared" si="306"/>
        <v>1610435.7300000004</v>
      </c>
      <c r="CY81" s="347"/>
      <c r="CZ81" s="158" t="s">
        <v>211</v>
      </c>
    </row>
    <row r="82" spans="1:104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324">D96-D89</f>
        <v>26412619.059999999</v>
      </c>
      <c r="E82" s="97">
        <f t="shared" si="324"/>
        <v>26915432.43</v>
      </c>
      <c r="F82" s="97">
        <f t="shared" si="324"/>
        <v>22012185.489999998</v>
      </c>
      <c r="G82" s="97">
        <f t="shared" si="324"/>
        <v>26547786.100000001</v>
      </c>
      <c r="H82" s="97">
        <f t="shared" si="324"/>
        <v>27460755.68</v>
      </c>
      <c r="I82" s="97">
        <f t="shared" si="324"/>
        <v>24697892.519999996</v>
      </c>
      <c r="J82" s="97">
        <f t="shared" si="324"/>
        <v>23716141.399999999</v>
      </c>
      <c r="K82" s="97">
        <f t="shared" si="324"/>
        <v>20841733.289999999</v>
      </c>
      <c r="L82" s="98">
        <f t="shared" si="324"/>
        <v>26858746.829999998</v>
      </c>
      <c r="M82" s="97">
        <f t="shared" si="324"/>
        <v>32409109.249999996</v>
      </c>
      <c r="N82" s="177">
        <f t="shared" si="324"/>
        <v>28059163.310000002</v>
      </c>
      <c r="O82" s="177">
        <f t="shared" si="324"/>
        <v>28555041.350000001</v>
      </c>
      <c r="P82" s="177">
        <f t="shared" si="324"/>
        <v>25784750.100000001</v>
      </c>
      <c r="Q82" s="177">
        <f t="shared" si="324"/>
        <v>23569428.370000001</v>
      </c>
      <c r="R82" s="97">
        <f t="shared" si="324"/>
        <v>23438234.939999998</v>
      </c>
      <c r="S82" s="97">
        <f t="shared" si="324"/>
        <v>28243001.299999997</v>
      </c>
      <c r="T82" s="97">
        <f t="shared" si="324"/>
        <v>29944269.630000003</v>
      </c>
      <c r="U82" s="97">
        <f t="shared" si="324"/>
        <v>27289936.68</v>
      </c>
      <c r="V82" s="97">
        <f t="shared" si="324"/>
        <v>25877871.579999998</v>
      </c>
      <c r="W82" s="97">
        <f t="shared" si="324"/>
        <v>28812784.739999998</v>
      </c>
      <c r="X82" s="98">
        <f t="shared" si="324"/>
        <v>27771739.109999999</v>
      </c>
      <c r="Y82" s="97">
        <f t="shared" si="324"/>
        <v>29094514.670000002</v>
      </c>
      <c r="Z82" s="97">
        <f t="shared" ref="Z82:AA82" si="325">Z96-Z89</f>
        <v>29180150.609999999</v>
      </c>
      <c r="AA82" s="97">
        <f t="shared" si="325"/>
        <v>33662836.619999997</v>
      </c>
      <c r="AB82" s="97">
        <f t="shared" ref="AB82:AC82" si="326">AB96-AB89</f>
        <v>30694933.120000001</v>
      </c>
      <c r="AC82" s="97">
        <f t="shared" si="326"/>
        <v>26257302.5</v>
      </c>
      <c r="AD82" s="97">
        <f t="shared" ref="AD82:AE82" si="327">AD96-AD89</f>
        <v>30417951.920000002</v>
      </c>
      <c r="AE82" s="97">
        <f t="shared" si="327"/>
        <v>40565501.43</v>
      </c>
      <c r="AF82" s="97">
        <f t="shared" ref="AF82:AG82" si="328">AF96-AF89</f>
        <v>31563836.329999998</v>
      </c>
      <c r="AG82" s="97">
        <f t="shared" si="328"/>
        <v>32436314.289999999</v>
      </c>
      <c r="AH82" s="205">
        <f t="shared" ref="AH82:AI82" si="329">AH96-AH89</f>
        <v>26602332.920000002</v>
      </c>
      <c r="AI82" s="205">
        <f t="shared" si="329"/>
        <v>26407285.700000003</v>
      </c>
      <c r="AJ82" s="192">
        <f t="shared" ref="AJ82:AK82" si="330">AJ96-AJ89</f>
        <v>36774568.049999997</v>
      </c>
      <c r="AK82" s="323">
        <f t="shared" si="330"/>
        <v>35107932.960000001</v>
      </c>
      <c r="AL82" s="323">
        <f t="shared" ref="AL82:AM82" si="331">AL96-AL89</f>
        <v>38013870.539999999</v>
      </c>
      <c r="AM82" s="297">
        <f t="shared" si="331"/>
        <v>37457453.829999998</v>
      </c>
      <c r="AN82" s="297">
        <f t="shared" ref="AN82:AO82" si="332">AN96-AN89</f>
        <v>39457877.740000002</v>
      </c>
      <c r="AO82" s="297">
        <f t="shared" si="332"/>
        <v>26079363.670000002</v>
      </c>
      <c r="AP82" s="297">
        <f t="shared" ref="AP82:AQ82" si="333">AP96-AP89</f>
        <v>28929862.170000002</v>
      </c>
      <c r="AQ82" s="297">
        <f t="shared" si="333"/>
        <v>31400080.530000001</v>
      </c>
      <c r="AR82" s="297">
        <f t="shared" ref="AR82:AS82" si="334">AR96-AR89</f>
        <v>39327001.620000005</v>
      </c>
      <c r="AS82" s="297">
        <f t="shared" si="334"/>
        <v>37106081</v>
      </c>
      <c r="AT82" s="297">
        <f t="shared" ref="AT82:AU82" si="335">AT96-AT89</f>
        <v>26447522.640000001</v>
      </c>
      <c r="AU82" s="297">
        <f t="shared" si="335"/>
        <v>-6078186.6400000006</v>
      </c>
      <c r="AV82" s="315">
        <f t="shared" ref="AV82:AW82" si="336">AV96-AV89</f>
        <v>2050404.8999999985</v>
      </c>
      <c r="AW82" s="297">
        <f t="shared" si="336"/>
        <v>-100468.77999999933</v>
      </c>
      <c r="AX82" s="297">
        <f t="shared" ref="AX82:AY82" si="337">AX96-AX89</f>
        <v>-2442481.7800000012</v>
      </c>
      <c r="AY82" s="297">
        <f t="shared" si="337"/>
        <v>56444402.850000001</v>
      </c>
      <c r="AZ82" s="297">
        <f t="shared" ref="AZ82:BA82" si="338">AZ96-AZ89</f>
        <v>33263491.850000001</v>
      </c>
      <c r="BA82" s="297">
        <f t="shared" si="338"/>
        <v>35771077.289999999</v>
      </c>
      <c r="BB82" s="297">
        <f t="shared" ref="BB82:BC82" si="339">BB96-BB89</f>
        <v>31376261.420000002</v>
      </c>
      <c r="BC82" s="297">
        <f t="shared" si="339"/>
        <v>28595406.379999999</v>
      </c>
      <c r="BD82" s="297">
        <f t="shared" ref="BD82" si="340">BD96-BD89</f>
        <v>38237521.950000003</v>
      </c>
      <c r="BE82" s="297"/>
      <c r="BF82" s="297"/>
      <c r="BG82" s="297"/>
      <c r="BH82" s="297"/>
      <c r="BI82" s="34">
        <f t="shared" si="303"/>
        <v>-2049702.7199999988</v>
      </c>
      <c r="BJ82" s="99">
        <f t="shared" si="303"/>
        <v>-627868.95999999717</v>
      </c>
      <c r="BK82" s="99">
        <f t="shared" si="303"/>
        <v>-3346004.0599999987</v>
      </c>
      <c r="BL82" s="99">
        <f t="shared" si="303"/>
        <v>1426049.4499999993</v>
      </c>
      <c r="BM82" s="99">
        <f t="shared" si="303"/>
        <v>1695215.1999999955</v>
      </c>
      <c r="BN82" s="99">
        <f t="shared" si="303"/>
        <v>2483513.950000003</v>
      </c>
      <c r="BO82" s="99">
        <f t="shared" si="303"/>
        <v>2592044.1600000039</v>
      </c>
      <c r="BP82" s="99">
        <f t="shared" si="303"/>
        <v>2161730.1799999997</v>
      </c>
      <c r="BQ82" s="99">
        <f t="shared" si="303"/>
        <v>7971051.4499999993</v>
      </c>
      <c r="BR82" s="411">
        <f t="shared" si="303"/>
        <v>912992.28000000119</v>
      </c>
      <c r="BS82" s="434">
        <f t="shared" si="304"/>
        <v>-3314594.5799999945</v>
      </c>
      <c r="BT82" s="99">
        <f t="shared" si="304"/>
        <v>1120987.299999997</v>
      </c>
      <c r="BU82" s="99">
        <f t="shared" si="304"/>
        <v>5107795.2699999958</v>
      </c>
      <c r="BV82" s="99">
        <f t="shared" si="304"/>
        <v>4910183.0199999996</v>
      </c>
      <c r="BW82" s="99">
        <f t="shared" si="304"/>
        <v>2687874.129999999</v>
      </c>
      <c r="BX82" s="248">
        <f t="shared" si="304"/>
        <v>6979716.9800000042</v>
      </c>
      <c r="BY82" s="248">
        <f t="shared" si="304"/>
        <v>12322500.130000003</v>
      </c>
      <c r="BZ82" s="248">
        <f t="shared" si="304"/>
        <v>1619566.6999999955</v>
      </c>
      <c r="CA82" s="248">
        <f t="shared" si="304"/>
        <v>5146377.6099999994</v>
      </c>
      <c r="CB82" s="261">
        <f t="shared" si="304"/>
        <v>724461.34000000358</v>
      </c>
      <c r="CC82" s="261">
        <f t="shared" si="305"/>
        <v>-2405499.0399999954</v>
      </c>
      <c r="CD82" s="391">
        <f t="shared" si="305"/>
        <v>9002828.9399999976</v>
      </c>
      <c r="CE82" s="360">
        <f t="shared" si="305"/>
        <v>6013418.2899999991</v>
      </c>
      <c r="CF82" s="261">
        <f t="shared" si="305"/>
        <v>8833719.9299999997</v>
      </c>
      <c r="CG82" s="261">
        <f t="shared" si="305"/>
        <v>3794617.2100000009</v>
      </c>
      <c r="CH82" s="261">
        <f t="shared" si="305"/>
        <v>8762944.620000001</v>
      </c>
      <c r="CI82" s="261">
        <f t="shared" si="305"/>
        <v>-177938.82999999821</v>
      </c>
      <c r="CJ82" s="261">
        <f t="shared" si="305"/>
        <v>-1488089.75</v>
      </c>
      <c r="CK82" s="261">
        <f t="shared" si="305"/>
        <v>-9165420.8999999985</v>
      </c>
      <c r="CL82" s="261">
        <f t="shared" si="305"/>
        <v>7763165.2900000066</v>
      </c>
      <c r="CM82" s="261">
        <f t="shared" si="306"/>
        <v>4669766.7100000009</v>
      </c>
      <c r="CN82" s="261">
        <f t="shared" si="306"/>
        <v>-154810.28000000119</v>
      </c>
      <c r="CO82" s="261">
        <f t="shared" si="306"/>
        <v>-32485472.340000004</v>
      </c>
      <c r="CP82" s="391">
        <f t="shared" si="306"/>
        <v>-34724163.149999999</v>
      </c>
      <c r="CQ82" s="391">
        <f t="shared" si="306"/>
        <v>-35208401.740000002</v>
      </c>
      <c r="CR82" s="391">
        <f t="shared" si="306"/>
        <v>-40456352.32</v>
      </c>
      <c r="CS82" s="391">
        <f t="shared" si="306"/>
        <v>18986949.020000003</v>
      </c>
      <c r="CT82" s="391">
        <f t="shared" si="306"/>
        <v>-6194385.8900000006</v>
      </c>
      <c r="CU82" s="391">
        <f t="shared" si="306"/>
        <v>9691713.6199999973</v>
      </c>
      <c r="CV82" s="391">
        <f t="shared" si="306"/>
        <v>2446399.25</v>
      </c>
      <c r="CW82" s="391">
        <f t="shared" si="306"/>
        <v>-2804674.1500000022</v>
      </c>
      <c r="CX82" s="391">
        <f t="shared" si="306"/>
        <v>-1089479.6700000018</v>
      </c>
      <c r="CY82" s="347"/>
      <c r="CZ82" s="158" t="s">
        <v>211</v>
      </c>
    </row>
    <row r="83" spans="1:104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341">D97-D90</f>
        <v>22557977.519999996</v>
      </c>
      <c r="E83" s="97">
        <f t="shared" si="341"/>
        <v>20691613.41</v>
      </c>
      <c r="F83" s="97">
        <f t="shared" si="341"/>
        <v>19815708.329999998</v>
      </c>
      <c r="G83" s="97">
        <f t="shared" si="341"/>
        <v>22499867.420000002</v>
      </c>
      <c r="H83" s="97">
        <f t="shared" si="341"/>
        <v>22065882.43</v>
      </c>
      <c r="I83" s="97">
        <f t="shared" si="341"/>
        <v>22509027.329999998</v>
      </c>
      <c r="J83" s="97">
        <f t="shared" si="341"/>
        <v>20896548.969999999</v>
      </c>
      <c r="K83" s="97">
        <f t="shared" si="341"/>
        <v>16978452.75</v>
      </c>
      <c r="L83" s="98">
        <f t="shared" si="341"/>
        <v>21546458.369999997</v>
      </c>
      <c r="M83" s="97">
        <f t="shared" si="341"/>
        <v>27315881.259999998</v>
      </c>
      <c r="N83" s="177">
        <f t="shared" si="341"/>
        <v>24146056.149999999</v>
      </c>
      <c r="O83" s="177">
        <f t="shared" si="341"/>
        <v>25558591.320000004</v>
      </c>
      <c r="P83" s="177">
        <f t="shared" si="341"/>
        <v>21112195.220000003</v>
      </c>
      <c r="Q83" s="177">
        <f t="shared" si="341"/>
        <v>20820638.039999999</v>
      </c>
      <c r="R83" s="97">
        <f t="shared" si="341"/>
        <v>19621130.369999997</v>
      </c>
      <c r="S83" s="97">
        <f t="shared" si="341"/>
        <v>32085874.5</v>
      </c>
      <c r="T83" s="97">
        <f t="shared" si="341"/>
        <v>40279313.480000004</v>
      </c>
      <c r="U83" s="97">
        <f t="shared" si="341"/>
        <v>30150561.129999999</v>
      </c>
      <c r="V83" s="97">
        <f t="shared" si="341"/>
        <v>26203952.759999998</v>
      </c>
      <c r="W83" s="97">
        <f t="shared" si="341"/>
        <v>33171239.82</v>
      </c>
      <c r="X83" s="98">
        <f t="shared" si="341"/>
        <v>24225303.009999998</v>
      </c>
      <c r="Y83" s="97">
        <f t="shared" si="341"/>
        <v>25227753.350000001</v>
      </c>
      <c r="Z83" s="97">
        <f t="shared" ref="Z83:AA83" si="342">Z97-Z90</f>
        <v>27357719.879999999</v>
      </c>
      <c r="AA83" s="97">
        <f t="shared" si="342"/>
        <v>27962052.050000001</v>
      </c>
      <c r="AB83" s="97">
        <f t="shared" ref="AB83:AC83" si="343">AB97-AB90</f>
        <v>30442191.790000003</v>
      </c>
      <c r="AC83" s="97">
        <f t="shared" si="343"/>
        <v>23700157.900000006</v>
      </c>
      <c r="AD83" s="97">
        <f t="shared" ref="AD83:AE83" si="344">AD97-AD90</f>
        <v>29274684</v>
      </c>
      <c r="AE83" s="97">
        <f t="shared" si="344"/>
        <v>27432957.82</v>
      </c>
      <c r="AF83" s="97">
        <f t="shared" ref="AF83:AG83" si="345">AF97-AF90</f>
        <v>27470924.469999999</v>
      </c>
      <c r="AG83" s="97">
        <f t="shared" si="345"/>
        <v>27129582.600000001</v>
      </c>
      <c r="AH83" s="205">
        <f t="shared" ref="AH83:AI83" si="346">AH97-AH90</f>
        <v>25815915.91</v>
      </c>
      <c r="AI83" s="205">
        <f t="shared" si="346"/>
        <v>26501158.140000001</v>
      </c>
      <c r="AJ83" s="192">
        <f t="shared" ref="AJ83:AK83" si="347">AJ97-AJ90</f>
        <v>25760665.309999999</v>
      </c>
      <c r="AK83" s="323">
        <f t="shared" si="347"/>
        <v>30104801.359999999</v>
      </c>
      <c r="AL83" s="323">
        <f t="shared" ref="AL83:AM83" si="348">AL97-AL90</f>
        <v>33294504.289999999</v>
      </c>
      <c r="AM83" s="297">
        <f t="shared" si="348"/>
        <v>34547166.299999997</v>
      </c>
      <c r="AN83" s="297">
        <f t="shared" ref="AN83:AO83" si="349">AN97-AN90</f>
        <v>40772624.490000002</v>
      </c>
      <c r="AO83" s="297">
        <f t="shared" si="349"/>
        <v>24556913.68</v>
      </c>
      <c r="AP83" s="297">
        <f t="shared" ref="AP83:AQ83" si="350">AP97-AP90</f>
        <v>27939912.09</v>
      </c>
      <c r="AQ83" s="297">
        <f t="shared" si="350"/>
        <v>27046502.59</v>
      </c>
      <c r="AR83" s="297">
        <f t="shared" ref="AR83:AS83" si="351">AR97-AR90</f>
        <v>35289547.780000001</v>
      </c>
      <c r="AS83" s="297">
        <f t="shared" si="351"/>
        <v>38376628.289999999</v>
      </c>
      <c r="AT83" s="297">
        <f t="shared" ref="AT83:AU83" si="352">AT97-AT90</f>
        <v>30582904.57</v>
      </c>
      <c r="AU83" s="297">
        <f t="shared" si="352"/>
        <v>-8152918.8100000005</v>
      </c>
      <c r="AV83" s="315">
        <f t="shared" ref="AV83:AW83" si="353">AV97-AV90</f>
        <v>-4605418.09</v>
      </c>
      <c r="AW83" s="297">
        <f t="shared" si="353"/>
        <v>-5822901.1199999992</v>
      </c>
      <c r="AX83" s="297">
        <f t="shared" ref="AX83:AY83" si="354">AX97-AX90</f>
        <v>-6410544.5299999993</v>
      </c>
      <c r="AY83" s="297">
        <f t="shared" si="354"/>
        <v>39441976.829999998</v>
      </c>
      <c r="AZ83" s="297">
        <f t="shared" ref="AZ83:BA83" si="355">AZ97-AZ90</f>
        <v>30170717.830000002</v>
      </c>
      <c r="BA83" s="297">
        <f t="shared" si="355"/>
        <v>27175860.869999997</v>
      </c>
      <c r="BB83" s="297">
        <f t="shared" ref="BB83:BC83" si="356">BB97-BB90</f>
        <v>27267048.280000001</v>
      </c>
      <c r="BC83" s="297">
        <f t="shared" si="356"/>
        <v>23238338.969999999</v>
      </c>
      <c r="BD83" s="297">
        <f t="shared" ref="BD83" si="357">BD97-BD90</f>
        <v>29868848.48</v>
      </c>
      <c r="BE83" s="297"/>
      <c r="BF83" s="297"/>
      <c r="BG83" s="297"/>
      <c r="BH83" s="297"/>
      <c r="BI83" s="34">
        <f t="shared" si="303"/>
        <v>-341098.20999999717</v>
      </c>
      <c r="BJ83" s="99">
        <f t="shared" si="303"/>
        <v>-1445782.2999999933</v>
      </c>
      <c r="BK83" s="99">
        <f t="shared" si="303"/>
        <v>129024.62999999896</v>
      </c>
      <c r="BL83" s="99">
        <f t="shared" si="303"/>
        <v>-194577.96000000089</v>
      </c>
      <c r="BM83" s="99">
        <f t="shared" si="303"/>
        <v>9586007.0799999982</v>
      </c>
      <c r="BN83" s="99">
        <f t="shared" si="303"/>
        <v>18213431.050000004</v>
      </c>
      <c r="BO83" s="99">
        <f t="shared" si="303"/>
        <v>7641533.8000000007</v>
      </c>
      <c r="BP83" s="99">
        <f t="shared" si="303"/>
        <v>5307403.7899999991</v>
      </c>
      <c r="BQ83" s="99">
        <f t="shared" si="303"/>
        <v>16192787.07</v>
      </c>
      <c r="BR83" s="411">
        <f t="shared" si="303"/>
        <v>2678844.6400000006</v>
      </c>
      <c r="BS83" s="434">
        <f t="shared" si="304"/>
        <v>-2088127.9099999964</v>
      </c>
      <c r="BT83" s="99">
        <f t="shared" si="304"/>
        <v>3211663.7300000004</v>
      </c>
      <c r="BU83" s="99">
        <f t="shared" si="304"/>
        <v>2403460.7299999967</v>
      </c>
      <c r="BV83" s="99">
        <f t="shared" si="304"/>
        <v>9329996.5700000003</v>
      </c>
      <c r="BW83" s="99">
        <f t="shared" si="304"/>
        <v>2879519.8600000069</v>
      </c>
      <c r="BX83" s="248">
        <f t="shared" si="304"/>
        <v>9653553.6300000027</v>
      </c>
      <c r="BY83" s="248">
        <f t="shared" si="304"/>
        <v>-4652916.68</v>
      </c>
      <c r="BZ83" s="248">
        <f t="shared" si="304"/>
        <v>-12808389.010000005</v>
      </c>
      <c r="CA83" s="248">
        <f t="shared" si="304"/>
        <v>-3020978.5299999975</v>
      </c>
      <c r="CB83" s="261">
        <f t="shared" si="304"/>
        <v>-388036.84999999776</v>
      </c>
      <c r="CC83" s="261">
        <f t="shared" si="305"/>
        <v>-6670081.6799999997</v>
      </c>
      <c r="CD83" s="391">
        <f t="shared" si="305"/>
        <v>1535362.3000000007</v>
      </c>
      <c r="CE83" s="360">
        <f t="shared" si="305"/>
        <v>4877048.0099999979</v>
      </c>
      <c r="CF83" s="261">
        <f t="shared" si="305"/>
        <v>5936784.4100000001</v>
      </c>
      <c r="CG83" s="261">
        <f t="shared" si="305"/>
        <v>6585114.2499999963</v>
      </c>
      <c r="CH83" s="261">
        <f t="shared" si="305"/>
        <v>10330432.699999999</v>
      </c>
      <c r="CI83" s="261">
        <f t="shared" si="305"/>
        <v>856755.77999999374</v>
      </c>
      <c r="CJ83" s="261">
        <f t="shared" si="305"/>
        <v>-1334771.9100000001</v>
      </c>
      <c r="CK83" s="261">
        <f t="shared" si="305"/>
        <v>-386455.23000000045</v>
      </c>
      <c r="CL83" s="261">
        <f t="shared" si="305"/>
        <v>7818623.3100000024</v>
      </c>
      <c r="CM83" s="261">
        <f t="shared" si="306"/>
        <v>11247045.689999998</v>
      </c>
      <c r="CN83" s="261">
        <f t="shared" si="306"/>
        <v>4766988.66</v>
      </c>
      <c r="CO83" s="261">
        <f t="shared" si="306"/>
        <v>-34654076.950000003</v>
      </c>
      <c r="CP83" s="391">
        <f t="shared" si="306"/>
        <v>-30366083.399999999</v>
      </c>
      <c r="CQ83" s="391">
        <f t="shared" si="306"/>
        <v>-35927702.479999997</v>
      </c>
      <c r="CR83" s="391">
        <f t="shared" si="306"/>
        <v>-39705048.82</v>
      </c>
      <c r="CS83" s="391">
        <f t="shared" si="306"/>
        <v>4894810.5300000012</v>
      </c>
      <c r="CT83" s="391">
        <f t="shared" si="306"/>
        <v>-10601906.66</v>
      </c>
      <c r="CU83" s="391">
        <f t="shared" si="306"/>
        <v>2618947.1899999976</v>
      </c>
      <c r="CV83" s="391">
        <f t="shared" si="306"/>
        <v>-672863.80999999866</v>
      </c>
      <c r="CW83" s="391">
        <f t="shared" si="306"/>
        <v>-3808163.620000001</v>
      </c>
      <c r="CX83" s="391">
        <f t="shared" si="306"/>
        <v>-5420699.3000000007</v>
      </c>
      <c r="CY83" s="347"/>
      <c r="CZ83" s="158" t="s">
        <v>211</v>
      </c>
    </row>
    <row r="84" spans="1:104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358">D98-D91</f>
        <v>34735103.399999999</v>
      </c>
      <c r="E84" s="97">
        <f t="shared" si="358"/>
        <v>31492374.209999997</v>
      </c>
      <c r="F84" s="97">
        <f t="shared" si="358"/>
        <v>32263519.409999996</v>
      </c>
      <c r="G84" s="97">
        <f t="shared" si="358"/>
        <v>35586711.120000005</v>
      </c>
      <c r="H84" s="97">
        <f t="shared" si="358"/>
        <v>34756620.660000004</v>
      </c>
      <c r="I84" s="97">
        <f t="shared" si="358"/>
        <v>35427646.019999996</v>
      </c>
      <c r="J84" s="97">
        <f t="shared" si="358"/>
        <v>36701237.079999998</v>
      </c>
      <c r="K84" s="97">
        <f t="shared" si="358"/>
        <v>29440540.180000003</v>
      </c>
      <c r="L84" s="98">
        <f t="shared" si="358"/>
        <v>35365983.640000001</v>
      </c>
      <c r="M84" s="97">
        <f t="shared" si="358"/>
        <v>40593965.399999999</v>
      </c>
      <c r="N84" s="177">
        <f t="shared" si="358"/>
        <v>34724420.060000002</v>
      </c>
      <c r="O84" s="177">
        <f t="shared" si="358"/>
        <v>36140945.099999994</v>
      </c>
      <c r="P84" s="177">
        <f t="shared" si="358"/>
        <v>33689435.200000003</v>
      </c>
      <c r="Q84" s="177">
        <f t="shared" si="358"/>
        <v>32065586.720000006</v>
      </c>
      <c r="R84" s="97">
        <f t="shared" si="358"/>
        <v>32923820.039999995</v>
      </c>
      <c r="S84" s="97">
        <f t="shared" si="358"/>
        <v>35109191.740000002</v>
      </c>
      <c r="T84" s="97">
        <f t="shared" si="358"/>
        <v>38793096.980000004</v>
      </c>
      <c r="U84" s="97">
        <f t="shared" si="358"/>
        <v>37946727.060000002</v>
      </c>
      <c r="V84" s="97">
        <f t="shared" si="358"/>
        <v>46364937.909999996</v>
      </c>
      <c r="W84" s="97">
        <f t="shared" si="358"/>
        <v>41422886.230000004</v>
      </c>
      <c r="X84" s="98">
        <f t="shared" si="358"/>
        <v>33921519.560000002</v>
      </c>
      <c r="Y84" s="97">
        <f t="shared" si="358"/>
        <v>39448677.369999997</v>
      </c>
      <c r="Z84" s="97">
        <f t="shared" ref="Z84:AA84" si="359">Z98-Z91</f>
        <v>39469016.18</v>
      </c>
      <c r="AA84" s="97">
        <f t="shared" si="359"/>
        <v>41799174.260000005</v>
      </c>
      <c r="AB84" s="97">
        <f t="shared" ref="AB84:AC84" si="360">AB98-AB91</f>
        <v>37956437.289999999</v>
      </c>
      <c r="AC84" s="97">
        <f t="shared" si="360"/>
        <v>34966641.969999999</v>
      </c>
      <c r="AD84" s="97">
        <f t="shared" ref="AD84:AE84" si="361">AD98-AD91</f>
        <v>38225873.209999993</v>
      </c>
      <c r="AE84" s="97">
        <f t="shared" si="361"/>
        <v>39525020.620000005</v>
      </c>
      <c r="AF84" s="97">
        <f t="shared" ref="AF84:AG84" si="362">AF98-AF91</f>
        <v>39619717.730000004</v>
      </c>
      <c r="AG84" s="97">
        <f t="shared" si="362"/>
        <v>42971893.560000002</v>
      </c>
      <c r="AH84" s="205">
        <f t="shared" ref="AH84:AI84" si="363">AH98-AH91</f>
        <v>42600650.93</v>
      </c>
      <c r="AI84" s="205">
        <f t="shared" si="363"/>
        <v>38336612.43</v>
      </c>
      <c r="AJ84" s="192">
        <f t="shared" ref="AJ84:AK84" si="364">AJ98-AJ91</f>
        <v>40702827.380000003</v>
      </c>
      <c r="AK84" s="323">
        <f t="shared" si="364"/>
        <v>44349289.140000001</v>
      </c>
      <c r="AL84" s="323">
        <f t="shared" ref="AL84:AM84" si="365">AL98-AL91</f>
        <v>45299312.989999995</v>
      </c>
      <c r="AM84" s="297">
        <f t="shared" si="365"/>
        <v>46733111.920000002</v>
      </c>
      <c r="AN84" s="297">
        <f t="shared" ref="AN84:AO84" si="366">AN98-AN91</f>
        <v>59144407.57</v>
      </c>
      <c r="AO84" s="297">
        <f t="shared" si="366"/>
        <v>30868935.850000001</v>
      </c>
      <c r="AP84" s="297">
        <f t="shared" ref="AP84:AQ84" si="367">AP98-AP91</f>
        <v>38844543.359999999</v>
      </c>
      <c r="AQ84" s="297">
        <f t="shared" si="367"/>
        <v>37742855.07</v>
      </c>
      <c r="AR84" s="297">
        <f t="shared" ref="AR84:AS84" si="368">AR98-AR91</f>
        <v>50396943.629999995</v>
      </c>
      <c r="AS84" s="297">
        <f t="shared" si="368"/>
        <v>52443212.32</v>
      </c>
      <c r="AT84" s="297">
        <f t="shared" ref="AT84:AU84" si="369">AT98-AT91</f>
        <v>37283767.090000004</v>
      </c>
      <c r="AU84" s="297">
        <f t="shared" si="369"/>
        <v>-17548694.830000002</v>
      </c>
      <c r="AV84" s="315">
        <f t="shared" ref="AV84:AW84" si="370">AV98-AV91</f>
        <v>-13054801.16</v>
      </c>
      <c r="AW84" s="297">
        <f t="shared" si="370"/>
        <v>-12165572.27</v>
      </c>
      <c r="AX84" s="297">
        <f t="shared" ref="AX84:AY84" si="371">AX98-AX91</f>
        <v>-17707919.449999999</v>
      </c>
      <c r="AY84" s="297">
        <f t="shared" si="371"/>
        <v>47379974.219999999</v>
      </c>
      <c r="AZ84" s="297">
        <f t="shared" ref="AZ84:BA84" si="372">AZ98-AZ91</f>
        <v>23125975.220000003</v>
      </c>
      <c r="BA84" s="297">
        <f t="shared" si="372"/>
        <v>40792983.82</v>
      </c>
      <c r="BB84" s="297">
        <f t="shared" ref="BB84:BC84" si="373">BB98-BB91</f>
        <v>38022415.25</v>
      </c>
      <c r="BC84" s="297">
        <f t="shared" si="373"/>
        <v>29156874.699999999</v>
      </c>
      <c r="BD84" s="297">
        <f t="shared" ref="BD84" si="374">BD98-BD91</f>
        <v>42133976.159999996</v>
      </c>
      <c r="BE84" s="297"/>
      <c r="BF84" s="297"/>
      <c r="BG84" s="297"/>
      <c r="BH84" s="297"/>
      <c r="BI84" s="34">
        <f t="shared" si="303"/>
        <v>-730227.40000000596</v>
      </c>
      <c r="BJ84" s="99">
        <f t="shared" si="303"/>
        <v>-1045668.1999999955</v>
      </c>
      <c r="BK84" s="99">
        <f t="shared" si="303"/>
        <v>573212.51000000909</v>
      </c>
      <c r="BL84" s="99">
        <f t="shared" si="303"/>
        <v>660300.62999999896</v>
      </c>
      <c r="BM84" s="99">
        <f t="shared" si="303"/>
        <v>-477519.38000000268</v>
      </c>
      <c r="BN84" s="99">
        <f t="shared" si="303"/>
        <v>4036476.3200000003</v>
      </c>
      <c r="BO84" s="99">
        <f t="shared" si="303"/>
        <v>2519081.0400000066</v>
      </c>
      <c r="BP84" s="99">
        <f t="shared" si="303"/>
        <v>9663700.8299999982</v>
      </c>
      <c r="BQ84" s="99">
        <f t="shared" si="303"/>
        <v>11982346.050000001</v>
      </c>
      <c r="BR84" s="411">
        <f t="shared" si="303"/>
        <v>-1444464.0799999982</v>
      </c>
      <c r="BS84" s="434">
        <f t="shared" si="304"/>
        <v>-1145288.0300000012</v>
      </c>
      <c r="BT84" s="99">
        <f t="shared" si="304"/>
        <v>4744596.1199999973</v>
      </c>
      <c r="BU84" s="99">
        <f t="shared" si="304"/>
        <v>5658229.1600000113</v>
      </c>
      <c r="BV84" s="99">
        <f t="shared" si="304"/>
        <v>4267002.0899999961</v>
      </c>
      <c r="BW84" s="99">
        <f t="shared" si="304"/>
        <v>2901055.2499999925</v>
      </c>
      <c r="BX84" s="248">
        <f t="shared" si="304"/>
        <v>5302053.1699999981</v>
      </c>
      <c r="BY84" s="248">
        <f t="shared" si="304"/>
        <v>4415828.8800000027</v>
      </c>
      <c r="BZ84" s="248">
        <f t="shared" si="304"/>
        <v>826620.75</v>
      </c>
      <c r="CA84" s="248">
        <f t="shared" si="304"/>
        <v>5025166.5</v>
      </c>
      <c r="CB84" s="261">
        <f t="shared" si="304"/>
        <v>-3764286.9799999967</v>
      </c>
      <c r="CC84" s="261">
        <f t="shared" si="305"/>
        <v>-3086273.8000000045</v>
      </c>
      <c r="CD84" s="391">
        <f t="shared" si="305"/>
        <v>6781307.8200000003</v>
      </c>
      <c r="CE84" s="360">
        <f t="shared" si="305"/>
        <v>4900611.7700000033</v>
      </c>
      <c r="CF84" s="261">
        <f t="shared" si="305"/>
        <v>5830296.8099999949</v>
      </c>
      <c r="CG84" s="261">
        <f t="shared" si="305"/>
        <v>4933937.6599999964</v>
      </c>
      <c r="CH84" s="261">
        <f t="shared" si="305"/>
        <v>21187970.280000001</v>
      </c>
      <c r="CI84" s="261">
        <f t="shared" si="305"/>
        <v>-4097706.1199999973</v>
      </c>
      <c r="CJ84" s="261">
        <f t="shared" si="305"/>
        <v>618670.15000000596</v>
      </c>
      <c r="CK84" s="261">
        <f t="shared" si="305"/>
        <v>-1782165.5500000045</v>
      </c>
      <c r="CL84" s="261">
        <f t="shared" si="305"/>
        <v>10777225.899999991</v>
      </c>
      <c r="CM84" s="261">
        <f t="shared" si="306"/>
        <v>9471318.7599999979</v>
      </c>
      <c r="CN84" s="261">
        <f t="shared" si="306"/>
        <v>-5316883.8399999961</v>
      </c>
      <c r="CO84" s="261">
        <f t="shared" si="306"/>
        <v>-55885307.260000005</v>
      </c>
      <c r="CP84" s="391">
        <f t="shared" si="306"/>
        <v>-53757628.540000007</v>
      </c>
      <c r="CQ84" s="391">
        <f t="shared" si="306"/>
        <v>-56514861.409999996</v>
      </c>
      <c r="CR84" s="391">
        <f t="shared" si="306"/>
        <v>-63007232.439999998</v>
      </c>
      <c r="CS84" s="391">
        <f t="shared" si="306"/>
        <v>646862.29999999702</v>
      </c>
      <c r="CT84" s="391">
        <f t="shared" si="306"/>
        <v>-36018432.349999994</v>
      </c>
      <c r="CU84" s="391">
        <f t="shared" si="306"/>
        <v>9924047.9699999988</v>
      </c>
      <c r="CV84" s="391">
        <f t="shared" si="306"/>
        <v>-822128.1099999994</v>
      </c>
      <c r="CW84" s="391">
        <f t="shared" si="306"/>
        <v>-8585980.370000001</v>
      </c>
      <c r="CX84" s="391">
        <f t="shared" si="306"/>
        <v>-8262967.4699999988</v>
      </c>
      <c r="CY84" s="347"/>
      <c r="CZ84" s="158" t="s">
        <v>211</v>
      </c>
    </row>
    <row r="85" spans="1:104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75">SUM(D80:D84)</f>
        <v>176002486.79999998</v>
      </c>
      <c r="E85" s="132">
        <f t="shared" si="375"/>
        <v>165879265.75</v>
      </c>
      <c r="F85" s="132">
        <f t="shared" si="375"/>
        <v>160323371.69</v>
      </c>
      <c r="G85" s="132">
        <f t="shared" si="375"/>
        <v>204951583.65999997</v>
      </c>
      <c r="H85" s="132">
        <f t="shared" si="375"/>
        <v>214520169.53999999</v>
      </c>
      <c r="I85" s="132">
        <f t="shared" si="375"/>
        <v>190226145.38999999</v>
      </c>
      <c r="J85" s="132">
        <f t="shared" si="375"/>
        <v>177901188.68000001</v>
      </c>
      <c r="K85" s="132">
        <f t="shared" si="375"/>
        <v>157482645.64000002</v>
      </c>
      <c r="L85" s="134">
        <f t="shared" si="375"/>
        <v>207949681.31999999</v>
      </c>
      <c r="M85" s="132">
        <f t="shared" si="375"/>
        <v>248954316.47</v>
      </c>
      <c r="N85" s="178">
        <f t="shared" si="375"/>
        <v>208021035.67000002</v>
      </c>
      <c r="O85" s="178">
        <f t="shared" si="375"/>
        <v>210509261.17999998</v>
      </c>
      <c r="P85" s="178">
        <f t="shared" si="375"/>
        <v>200416887.24000001</v>
      </c>
      <c r="Q85" s="178">
        <f t="shared" ref="Q85:R85" si="376">SUM(Q80:Q84)</f>
        <v>186334133.59999999</v>
      </c>
      <c r="R85" s="132">
        <f t="shared" si="376"/>
        <v>188535634.45999998</v>
      </c>
      <c r="S85" s="132">
        <f t="shared" ref="S85:T85" si="377">SUM(S80:S84)</f>
        <v>248196139.93000001</v>
      </c>
      <c r="T85" s="132">
        <f t="shared" si="377"/>
        <v>275584290.87</v>
      </c>
      <c r="U85" s="132">
        <f t="shared" ref="U85:V85" si="378">SUM(U80:U84)</f>
        <v>225540946.51999998</v>
      </c>
      <c r="V85" s="132">
        <f t="shared" si="378"/>
        <v>199823852.40000001</v>
      </c>
      <c r="W85" s="132">
        <f t="shared" ref="W85:X85" si="379">SUM(W80:W84)</f>
        <v>245159051.56</v>
      </c>
      <c r="X85" s="134">
        <f t="shared" si="379"/>
        <v>213046713.70999998</v>
      </c>
      <c r="Y85" s="132">
        <f t="shared" ref="Y85:Z85" si="380">SUM(Y80:Y84)</f>
        <v>235469190.14000002</v>
      </c>
      <c r="Z85" s="132">
        <f t="shared" si="380"/>
        <v>226188484.75</v>
      </c>
      <c r="AA85" s="132">
        <f t="shared" ref="AA85:AB85" si="381">SUM(AA80:AA84)</f>
        <v>245073292.27000004</v>
      </c>
      <c r="AB85" s="132">
        <f t="shared" si="381"/>
        <v>215718325.79999998</v>
      </c>
      <c r="AC85" s="132">
        <f t="shared" ref="AC85:AD85" si="382">SUM(AC80:AC84)</f>
        <v>190162889.01000002</v>
      </c>
      <c r="AD85" s="132">
        <f t="shared" si="382"/>
        <v>218837133.69999999</v>
      </c>
      <c r="AE85" s="132">
        <f t="shared" ref="AE85:AF85" si="383">SUM(AE80:AE84)</f>
        <v>249313779.62</v>
      </c>
      <c r="AF85" s="132">
        <f t="shared" si="383"/>
        <v>242123367.61000001</v>
      </c>
      <c r="AG85" s="132">
        <f t="shared" ref="AG85:AH85" si="384">SUM(AG80:AG84)</f>
        <v>250273024.96999997</v>
      </c>
      <c r="AH85" s="281">
        <f t="shared" si="384"/>
        <v>201013037.02000001</v>
      </c>
      <c r="AI85" s="281">
        <f t="shared" ref="AI85:AJ85" si="385">SUM(AI80:AI84)</f>
        <v>197672746.53</v>
      </c>
      <c r="AJ85" s="258">
        <f t="shared" si="385"/>
        <v>242338829.65999997</v>
      </c>
      <c r="AK85" s="324">
        <f t="shared" ref="AK85:AL85" si="386">SUM(AK80:AK84)</f>
        <v>257251844.58999997</v>
      </c>
      <c r="AL85" s="324">
        <f t="shared" si="386"/>
        <v>263121563.28999996</v>
      </c>
      <c r="AM85" s="298">
        <f t="shared" ref="AM85:AN85" si="387">SUM(AM80:AM84)</f>
        <v>260068561.42000002</v>
      </c>
      <c r="AN85" s="298">
        <f t="shared" si="387"/>
        <v>285883786.60000002</v>
      </c>
      <c r="AO85" s="298">
        <f t="shared" ref="AO85" si="388">SUM(AO80:AO84)</f>
        <v>180047973.33000001</v>
      </c>
      <c r="AP85" s="298">
        <f t="shared" ref="AP85:AQ85" si="389">SUM(AP80:AP84)</f>
        <v>213757916.45999998</v>
      </c>
      <c r="AQ85" s="298">
        <f t="shared" si="389"/>
        <v>236044420.66</v>
      </c>
      <c r="AR85" s="298">
        <f t="shared" ref="AR85" si="390">SUM(AR80:AR84)</f>
        <v>305062104.39999998</v>
      </c>
      <c r="AS85" s="298">
        <f t="shared" ref="AS85" si="391">SUM(AS80:AS84)</f>
        <v>273544927.67000002</v>
      </c>
      <c r="AT85" s="298">
        <f t="shared" ref="AT85:AU85" si="392">SUM(AT80:AT84)</f>
        <v>190390727.01000002</v>
      </c>
      <c r="AU85" s="298">
        <f t="shared" si="392"/>
        <v>-58554787.650000006</v>
      </c>
      <c r="AV85" s="316">
        <f t="shared" ref="AV85:AW85" si="393">SUM(AV80:AV84)</f>
        <v>-12681602.549999997</v>
      </c>
      <c r="AW85" s="298">
        <f t="shared" si="393"/>
        <v>-35994174.129999995</v>
      </c>
      <c r="AX85" s="298">
        <f t="shared" ref="AX85:AY85" si="394">SUM(AX80:AX84)</f>
        <v>-47600124.449999988</v>
      </c>
      <c r="AY85" s="298">
        <f t="shared" si="394"/>
        <v>327486422.48000002</v>
      </c>
      <c r="AZ85" s="298">
        <f t="shared" ref="AZ85:BA85" si="395">SUM(AZ80:AZ84)</f>
        <v>216196125.48000002</v>
      </c>
      <c r="BA85" s="298">
        <f t="shared" si="395"/>
        <v>235819350.16999999</v>
      </c>
      <c r="BB85" s="298">
        <f t="shared" ref="BB85:BC85" si="396">SUM(BB80:BB84)</f>
        <v>214458572.17999998</v>
      </c>
      <c r="BC85" s="298">
        <f t="shared" si="396"/>
        <v>202325419.40000001</v>
      </c>
      <c r="BD85" s="298">
        <f t="shared" ref="BD85" si="397">SUM(BD80:BD84)</f>
        <v>282053192.00999999</v>
      </c>
      <c r="BE85" s="298"/>
      <c r="BF85" s="298"/>
      <c r="BG85" s="298"/>
      <c r="BH85" s="298"/>
      <c r="BI85" s="133">
        <f t="shared" si="258"/>
        <v>7878224.799999984</v>
      </c>
      <c r="BJ85" s="135">
        <f t="shared" ref="BJ85:BL85" si="398">SUM(BJ80:BJ84)</f>
        <v>24414400.440000016</v>
      </c>
      <c r="BK85" s="135">
        <f t="shared" si="398"/>
        <v>20454867.850000013</v>
      </c>
      <c r="BL85" s="135">
        <f t="shared" si="398"/>
        <v>28212262.769999988</v>
      </c>
      <c r="BM85" s="135">
        <f t="shared" ref="BM85" si="399">SUM(BM80:BM84)</f>
        <v>43244556.270000018</v>
      </c>
      <c r="BN85" s="135">
        <f t="shared" ref="BN85:BV85" si="400">SUM(BN80:BN84)</f>
        <v>61064121.330000006</v>
      </c>
      <c r="BO85" s="135">
        <f t="shared" si="400"/>
        <v>35314801.130000018</v>
      </c>
      <c r="BP85" s="135">
        <f t="shared" si="400"/>
        <v>21922663.720000014</v>
      </c>
      <c r="BQ85" s="135">
        <f t="shared" si="400"/>
        <v>87676405.920000002</v>
      </c>
      <c r="BR85" s="412">
        <f t="shared" si="400"/>
        <v>5097032.3899999978</v>
      </c>
      <c r="BS85" s="435">
        <f t="shared" si="400"/>
        <v>-13485126.32999998</v>
      </c>
      <c r="BT85" s="135">
        <f t="shared" si="400"/>
        <v>18167449.079999983</v>
      </c>
      <c r="BU85" s="135">
        <f t="shared" si="400"/>
        <v>34564031.090000033</v>
      </c>
      <c r="BV85" s="135">
        <f t="shared" si="400"/>
        <v>15301438.560000002</v>
      </c>
      <c r="BW85" s="135">
        <f t="shared" ref="BW85:BX85" si="401">SUM(BW80:BW84)</f>
        <v>3828755.4100000011</v>
      </c>
      <c r="BX85" s="249">
        <f t="shared" si="401"/>
        <v>30301499.240000024</v>
      </c>
      <c r="BY85" s="249">
        <f t="shared" ref="BY85:BZ85" si="402">SUM(BY80:BY84)</f>
        <v>1117639.6899999939</v>
      </c>
      <c r="BZ85" s="249">
        <f t="shared" si="402"/>
        <v>-33460923.260000005</v>
      </c>
      <c r="CA85" s="249">
        <f t="shared" ref="CA85:CB85" si="403">SUM(CA80:CA84)</f>
        <v>24732078.449999996</v>
      </c>
      <c r="CB85" s="274">
        <f t="shared" si="403"/>
        <v>1189184.6200000048</v>
      </c>
      <c r="CC85" s="274">
        <f t="shared" ref="CC85:CE85" si="404">SUM(CC80:CC84)</f>
        <v>-47486305.030000001</v>
      </c>
      <c r="CD85" s="392">
        <f t="shared" si="404"/>
        <v>29292115.949999996</v>
      </c>
      <c r="CE85" s="361">
        <f t="shared" si="404"/>
        <v>21782654.449999988</v>
      </c>
      <c r="CF85" s="274">
        <f t="shared" ref="CF85:CG85" si="405">SUM(CF80:CF84)</f>
        <v>36933078.539999999</v>
      </c>
      <c r="CG85" s="274">
        <f t="shared" si="405"/>
        <v>14995269.149999965</v>
      </c>
      <c r="CH85" s="274">
        <f t="shared" ref="CH85" si="406">SUM(CH80:CH84)</f>
        <v>70165460.800000012</v>
      </c>
      <c r="CI85" s="274">
        <f t="shared" ref="CI85" si="407">SUM(CI80:CI84)</f>
        <v>-10114915.68</v>
      </c>
      <c r="CJ85" s="274">
        <f t="shared" ref="CJ85" si="408">SUM(CJ80:CJ84)</f>
        <v>-5079217.2400000161</v>
      </c>
      <c r="CK85" s="274">
        <f t="shared" ref="CK85" si="409">SUM(CK80:CK84)</f>
        <v>-13269358.960000005</v>
      </c>
      <c r="CL85" s="274">
        <f t="shared" ref="CL85" si="410">SUM(CL80:CL84)</f>
        <v>62938736.790000007</v>
      </c>
      <c r="CM85" s="274">
        <f t="shared" ref="CM85" si="411">SUM(CM80:CM84)</f>
        <v>23271902.70000001</v>
      </c>
      <c r="CN85" s="274">
        <f t="shared" ref="CN85" si="412">SUM(CN80:CN84)</f>
        <v>-10622310.00999999</v>
      </c>
      <c r="CO85" s="274">
        <f t="shared" ref="CO85" si="413">SUM(CO80:CO84)</f>
        <v>-256227534.18000001</v>
      </c>
      <c r="CP85" s="392">
        <f t="shared" ref="CP85" si="414">SUM(CP80:CP84)</f>
        <v>-255020432.21000004</v>
      </c>
      <c r="CQ85" s="392">
        <f t="shared" ref="CQ85" si="415">SUM(CQ80:CQ84)</f>
        <v>-293246018.71999997</v>
      </c>
      <c r="CR85" s="392">
        <f t="shared" ref="CR85" si="416">SUM(CR80:CR84)</f>
        <v>-310721687.74000001</v>
      </c>
      <c r="CS85" s="392">
        <f t="shared" ref="CS85" si="417">SUM(CS80:CS84)</f>
        <v>67417861.060000002</v>
      </c>
      <c r="CT85" s="392">
        <f t="shared" ref="CT85" si="418">SUM(CT80:CT84)</f>
        <v>-69687661.11999999</v>
      </c>
      <c r="CU85" s="392">
        <f t="shared" ref="CU85" si="419">SUM(CU80:CU84)</f>
        <v>55771376.839999981</v>
      </c>
      <c r="CV85" s="392">
        <f t="shared" ref="CV85" si="420">SUM(CV80:CV84)</f>
        <v>700655.72000000905</v>
      </c>
      <c r="CW85" s="392">
        <f t="shared" ref="CW85:CX85" si="421">SUM(CW80:CW84)</f>
        <v>-33719001.259999998</v>
      </c>
      <c r="CX85" s="392">
        <f t="shared" si="421"/>
        <v>-23008912.390000008</v>
      </c>
      <c r="CY85" s="348"/>
      <c r="CZ85" s="133">
        <f t="shared" si="258"/>
        <v>0</v>
      </c>
    </row>
    <row r="86" spans="1:104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79"/>
      <c r="O86" s="47"/>
      <c r="P86" s="179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57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89"/>
      <c r="CX86" s="389"/>
      <c r="CY86" s="347"/>
      <c r="CZ86" s="49"/>
    </row>
    <row r="87" spans="1:104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77">
        <v>32425251.850000001</v>
      </c>
      <c r="O87" s="165">
        <v>34643978.670000002</v>
      </c>
      <c r="P87" s="177">
        <v>33406933.469999999</v>
      </c>
      <c r="Q87" s="165">
        <v>29340155.759999998</v>
      </c>
      <c r="R87" s="177">
        <v>33310336.719999999</v>
      </c>
      <c r="S87" s="165">
        <v>46907761.019999996</v>
      </c>
      <c r="T87" s="231">
        <v>50795808.809999995</v>
      </c>
      <c r="U87" s="230">
        <v>36683729.950000003</v>
      </c>
      <c r="V87" s="230">
        <v>27999139.66</v>
      </c>
      <c r="W87" s="230">
        <v>26495112.609999999</v>
      </c>
      <c r="X87" s="98">
        <v>38908493.890000001</v>
      </c>
      <c r="Y87" s="230">
        <v>44100801</v>
      </c>
      <c r="Z87" s="230">
        <v>39231319.280000001</v>
      </c>
      <c r="AA87" s="230">
        <v>39362787.199999996</v>
      </c>
      <c r="AB87" s="230">
        <v>31320991.52</v>
      </c>
      <c r="AC87" s="230">
        <v>26736504.91</v>
      </c>
      <c r="AD87" s="230">
        <v>37064690.350000001</v>
      </c>
      <c r="AE87" s="230">
        <v>42731284</v>
      </c>
      <c r="AF87" s="230">
        <v>43474607.660000004</v>
      </c>
      <c r="AG87" s="230">
        <v>44108308.920000002</v>
      </c>
      <c r="AH87" s="230">
        <v>27463286.75</v>
      </c>
      <c r="AI87" s="230">
        <v>28945825.120000001</v>
      </c>
      <c r="AJ87" s="192">
        <v>39634170.150000006</v>
      </c>
      <c r="AK87" s="205">
        <v>44948260.020000003</v>
      </c>
      <c r="AL87" s="205">
        <v>43932665.189999998</v>
      </c>
      <c r="AM87" s="205">
        <v>41989387.840000004</v>
      </c>
      <c r="AN87" s="205">
        <v>2035611.63</v>
      </c>
      <c r="AO87" s="205">
        <v>29505940.539999999</v>
      </c>
      <c r="AP87" s="205">
        <v>36918578.770000003</v>
      </c>
      <c r="AQ87" s="158">
        <v>42761657.390000001</v>
      </c>
      <c r="AR87" s="205">
        <v>58547689.700000003</v>
      </c>
      <c r="AS87" s="205">
        <v>45042850.089999996</v>
      </c>
      <c r="AT87" s="205">
        <v>28891579.099999998</v>
      </c>
      <c r="AU87" s="205">
        <v>31007556.119999997</v>
      </c>
      <c r="AV87" s="98">
        <v>46227974.519999996</v>
      </c>
      <c r="AW87" s="297">
        <v>54146002.5</v>
      </c>
      <c r="AX87" s="205">
        <v>52393375.129999995</v>
      </c>
      <c r="AY87" s="205">
        <v>55874851.049999997</v>
      </c>
      <c r="AZ87" s="290">
        <v>55874851.049999997</v>
      </c>
      <c r="BA87" s="205">
        <v>43387206.650000006</v>
      </c>
      <c r="BB87" s="205">
        <v>44206200.730000004</v>
      </c>
      <c r="BC87" s="158">
        <v>56094414.739999995</v>
      </c>
      <c r="BD87" s="205">
        <v>62579477.379999995</v>
      </c>
      <c r="BE87" s="205"/>
      <c r="BF87" s="205"/>
      <c r="BG87" s="205"/>
      <c r="BH87" s="98"/>
      <c r="BI87" s="34">
        <f t="shared" ref="BI87:BR91" si="422">O87-C87</f>
        <v>-316654.98999999464</v>
      </c>
      <c r="BJ87" s="99">
        <f t="shared" si="422"/>
        <v>5550406.0999999978</v>
      </c>
      <c r="BK87" s="99">
        <f t="shared" si="422"/>
        <v>2957983.7099999972</v>
      </c>
      <c r="BL87" s="99">
        <f t="shared" si="422"/>
        <v>7595763.3599999994</v>
      </c>
      <c r="BM87" s="99">
        <f t="shared" si="422"/>
        <v>7034548.1899999976</v>
      </c>
      <c r="BN87" s="99">
        <f t="shared" si="422"/>
        <v>8359947.5099999905</v>
      </c>
      <c r="BO87" s="99">
        <f t="shared" si="422"/>
        <v>4332418.8500000015</v>
      </c>
      <c r="BP87" s="99">
        <f t="shared" si="422"/>
        <v>1477151.5700000003</v>
      </c>
      <c r="BQ87" s="99">
        <f t="shared" si="422"/>
        <v>2445791.6199999973</v>
      </c>
      <c r="BR87" s="411">
        <f t="shared" si="422"/>
        <v>5102639.9900000021</v>
      </c>
      <c r="BS87" s="434">
        <f t="shared" ref="BS87:CB91" si="423">Y87-M87</f>
        <v>2744667.5100000054</v>
      </c>
      <c r="BT87" s="99">
        <f t="shared" si="423"/>
        <v>6806067.4299999997</v>
      </c>
      <c r="BU87" s="99">
        <f t="shared" si="423"/>
        <v>4718808.5299999937</v>
      </c>
      <c r="BV87" s="99">
        <f t="shared" si="423"/>
        <v>-2085941.9499999993</v>
      </c>
      <c r="BW87" s="99">
        <f t="shared" si="423"/>
        <v>-2603650.8499999978</v>
      </c>
      <c r="BX87" s="248">
        <f t="shared" si="423"/>
        <v>3754353.6300000027</v>
      </c>
      <c r="BY87" s="248">
        <f t="shared" si="423"/>
        <v>-4176477.0199999958</v>
      </c>
      <c r="BZ87" s="248">
        <f t="shared" si="423"/>
        <v>-7321201.1499999911</v>
      </c>
      <c r="CA87" s="248">
        <f t="shared" si="423"/>
        <v>7424578.9699999988</v>
      </c>
      <c r="CB87" s="261">
        <f t="shared" si="423"/>
        <v>-535852.91000000015</v>
      </c>
      <c r="CC87" s="261">
        <f t="shared" ref="CC87:CL91" si="424">AI87-W87</f>
        <v>2450712.5100000016</v>
      </c>
      <c r="CD87" s="391">
        <f t="shared" si="424"/>
        <v>725676.26000000536</v>
      </c>
      <c r="CE87" s="360">
        <f t="shared" si="424"/>
        <v>847459.02000000328</v>
      </c>
      <c r="CF87" s="261">
        <f t="shared" si="424"/>
        <v>4701345.9099999964</v>
      </c>
      <c r="CG87" s="261">
        <f t="shared" si="424"/>
        <v>2626600.640000008</v>
      </c>
      <c r="CH87" s="261">
        <f t="shared" si="424"/>
        <v>-29285379.890000001</v>
      </c>
      <c r="CI87" s="261">
        <f t="shared" si="424"/>
        <v>2769435.629999999</v>
      </c>
      <c r="CJ87" s="261">
        <f t="shared" si="424"/>
        <v>-146111.57999999821</v>
      </c>
      <c r="CK87" s="261">
        <f t="shared" si="424"/>
        <v>30373.390000000596</v>
      </c>
      <c r="CL87" s="261">
        <f t="shared" si="424"/>
        <v>15073082.039999999</v>
      </c>
      <c r="CM87" s="261">
        <f t="shared" ref="CM87:CX91" si="425">AS87-AG87</f>
        <v>934541.16999999434</v>
      </c>
      <c r="CN87" s="261">
        <f t="shared" si="425"/>
        <v>1428292.3499999978</v>
      </c>
      <c r="CO87" s="261">
        <f t="shared" si="425"/>
        <v>2061730.9999999963</v>
      </c>
      <c r="CP87" s="391">
        <f t="shared" si="425"/>
        <v>6593804.3699999899</v>
      </c>
      <c r="CQ87" s="391">
        <f t="shared" si="425"/>
        <v>9197742.4799999967</v>
      </c>
      <c r="CR87" s="391">
        <f t="shared" si="425"/>
        <v>8460709.9399999976</v>
      </c>
      <c r="CS87" s="391">
        <f t="shared" si="425"/>
        <v>13885463.209999993</v>
      </c>
      <c r="CT87" s="391">
        <f t="shared" si="425"/>
        <v>53839239.419999994</v>
      </c>
      <c r="CU87" s="391">
        <f t="shared" si="425"/>
        <v>13881266.110000007</v>
      </c>
      <c r="CV87" s="391">
        <f t="shared" si="425"/>
        <v>7287621.9600000009</v>
      </c>
      <c r="CW87" s="391">
        <f t="shared" si="425"/>
        <v>13332757.349999994</v>
      </c>
      <c r="CX87" s="391">
        <f t="shared" si="425"/>
        <v>4031787.6799999923</v>
      </c>
      <c r="CY87" s="347"/>
      <c r="CZ87" s="158" t="s">
        <v>211</v>
      </c>
    </row>
    <row r="88" spans="1:104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77">
        <v>4809956.79</v>
      </c>
      <c r="O88" s="165">
        <v>5138543.0200000005</v>
      </c>
      <c r="P88" s="177">
        <v>4993898.54</v>
      </c>
      <c r="Q88" s="165">
        <v>4376580.88</v>
      </c>
      <c r="R88" s="177">
        <v>4556560.8199999994</v>
      </c>
      <c r="S88" s="165">
        <v>6343540.54</v>
      </c>
      <c r="T88" s="231">
        <v>6976082.4300000006</v>
      </c>
      <c r="U88" s="230">
        <v>5276219.3199999994</v>
      </c>
      <c r="V88" s="230">
        <v>3970842.19</v>
      </c>
      <c r="W88" s="230">
        <v>3866417.54</v>
      </c>
      <c r="X88" s="98">
        <v>5590386.0499999998</v>
      </c>
      <c r="Y88" s="230">
        <v>6345249.25</v>
      </c>
      <c r="Z88" s="230">
        <v>5939656.6399999997</v>
      </c>
      <c r="AA88" s="230">
        <v>6274648.3299999991</v>
      </c>
      <c r="AB88" s="230">
        <v>5063259.9600000009</v>
      </c>
      <c r="AC88" s="230">
        <v>4097665.6199999996</v>
      </c>
      <c r="AD88" s="230">
        <v>5351503.3</v>
      </c>
      <c r="AE88" s="230">
        <v>6308264.25</v>
      </c>
      <c r="AF88" s="230">
        <v>6251136.0300000003</v>
      </c>
      <c r="AG88" s="230">
        <v>6300622.5599999996</v>
      </c>
      <c r="AH88" s="230">
        <v>3989253.9899999998</v>
      </c>
      <c r="AI88" s="230">
        <v>3949136.62</v>
      </c>
      <c r="AJ88" s="192">
        <v>5318067.93</v>
      </c>
      <c r="AK88" s="205">
        <v>6578065.8499999996</v>
      </c>
      <c r="AL88" s="205">
        <v>6427550.3399999999</v>
      </c>
      <c r="AM88" s="205">
        <v>6474845.79</v>
      </c>
      <c r="AN88" s="205">
        <v>334002.57</v>
      </c>
      <c r="AO88" s="205">
        <v>4751060.33</v>
      </c>
      <c r="AP88" s="205">
        <v>5587775.3899999997</v>
      </c>
      <c r="AQ88" s="158">
        <v>6495639.1399999997</v>
      </c>
      <c r="AR88" s="205">
        <v>8623207.9299999997</v>
      </c>
      <c r="AS88" s="205">
        <v>6978565.8499999996</v>
      </c>
      <c r="AT88" s="205">
        <v>4757775.1899999995</v>
      </c>
      <c r="AU88" s="205">
        <v>5448669.25</v>
      </c>
      <c r="AV88" s="98">
        <v>8017903.6800000006</v>
      </c>
      <c r="AW88" s="297">
        <v>8928260.459999999</v>
      </c>
      <c r="AX88" s="205">
        <v>9471305.5599999987</v>
      </c>
      <c r="AY88" s="205">
        <v>9923809.3699999992</v>
      </c>
      <c r="AZ88" s="290">
        <v>9923809.3699999992</v>
      </c>
      <c r="BA88" s="205">
        <v>7331938.1600000001</v>
      </c>
      <c r="BB88" s="205">
        <v>6987527.04</v>
      </c>
      <c r="BC88" s="158">
        <v>8525623.9100000001</v>
      </c>
      <c r="BD88" s="205">
        <v>9180440.1999999993</v>
      </c>
      <c r="BE88" s="205"/>
      <c r="BF88" s="205"/>
      <c r="BG88" s="205"/>
      <c r="BH88" s="98"/>
      <c r="BI88" s="34">
        <f t="shared" si="422"/>
        <v>-919000.51999999955</v>
      </c>
      <c r="BJ88" s="99">
        <f t="shared" si="422"/>
        <v>201372.3200000003</v>
      </c>
      <c r="BK88" s="99">
        <f t="shared" si="422"/>
        <v>210957.21999999974</v>
      </c>
      <c r="BL88" s="99">
        <f t="shared" si="422"/>
        <v>766867.19999999925</v>
      </c>
      <c r="BM88" s="99">
        <f t="shared" si="422"/>
        <v>839130.88999999966</v>
      </c>
      <c r="BN88" s="99">
        <f t="shared" si="422"/>
        <v>1072144.2500000009</v>
      </c>
      <c r="BO88" s="99">
        <f t="shared" si="422"/>
        <v>736997.99999999907</v>
      </c>
      <c r="BP88" s="99">
        <f t="shared" si="422"/>
        <v>73629.679999999702</v>
      </c>
      <c r="BQ88" s="99">
        <f t="shared" si="422"/>
        <v>159313.83999999985</v>
      </c>
      <c r="BR88" s="411">
        <f t="shared" si="422"/>
        <v>668057.05999999959</v>
      </c>
      <c r="BS88" s="434">
        <f t="shared" si="423"/>
        <v>394553.03000000026</v>
      </c>
      <c r="BT88" s="99">
        <f t="shared" si="423"/>
        <v>1129699.8499999996</v>
      </c>
      <c r="BU88" s="99">
        <f t="shared" si="423"/>
        <v>1136105.3099999987</v>
      </c>
      <c r="BV88" s="99">
        <f t="shared" si="423"/>
        <v>69361.420000000857</v>
      </c>
      <c r="BW88" s="99">
        <f t="shared" si="423"/>
        <v>-278915.26000000024</v>
      </c>
      <c r="BX88" s="248">
        <f t="shared" si="423"/>
        <v>794942.48000000045</v>
      </c>
      <c r="BY88" s="248">
        <f t="shared" si="423"/>
        <v>-35276.290000000037</v>
      </c>
      <c r="BZ88" s="248">
        <f t="shared" si="423"/>
        <v>-724946.40000000037</v>
      </c>
      <c r="CA88" s="248">
        <f t="shared" si="423"/>
        <v>1024403.2400000002</v>
      </c>
      <c r="CB88" s="261">
        <f t="shared" si="423"/>
        <v>18411.799999999814</v>
      </c>
      <c r="CC88" s="261">
        <f t="shared" si="424"/>
        <v>82719.080000000075</v>
      </c>
      <c r="CD88" s="391">
        <f t="shared" si="424"/>
        <v>-272318.12000000011</v>
      </c>
      <c r="CE88" s="360">
        <f t="shared" si="424"/>
        <v>232816.59999999963</v>
      </c>
      <c r="CF88" s="261">
        <f t="shared" si="424"/>
        <v>487893.70000000019</v>
      </c>
      <c r="CG88" s="261">
        <f t="shared" si="424"/>
        <v>200197.46000000089</v>
      </c>
      <c r="CH88" s="261">
        <f t="shared" si="424"/>
        <v>-4729257.3900000006</v>
      </c>
      <c r="CI88" s="261">
        <f t="shared" si="424"/>
        <v>653394.71000000043</v>
      </c>
      <c r="CJ88" s="261">
        <f t="shared" si="424"/>
        <v>236272.08999999985</v>
      </c>
      <c r="CK88" s="261">
        <f t="shared" si="424"/>
        <v>187374.88999999966</v>
      </c>
      <c r="CL88" s="261">
        <f t="shared" si="424"/>
        <v>2372071.8999999994</v>
      </c>
      <c r="CM88" s="261">
        <f t="shared" si="425"/>
        <v>677943.29</v>
      </c>
      <c r="CN88" s="261">
        <f t="shared" si="425"/>
        <v>768521.19999999972</v>
      </c>
      <c r="CO88" s="261">
        <f t="shared" si="425"/>
        <v>1499532.63</v>
      </c>
      <c r="CP88" s="391">
        <f t="shared" si="425"/>
        <v>2699835.7500000009</v>
      </c>
      <c r="CQ88" s="391">
        <f t="shared" si="425"/>
        <v>2350194.6099999994</v>
      </c>
      <c r="CR88" s="391">
        <f t="shared" si="425"/>
        <v>3043755.2199999988</v>
      </c>
      <c r="CS88" s="391">
        <f t="shared" si="425"/>
        <v>3448963.5799999991</v>
      </c>
      <c r="CT88" s="391">
        <f t="shared" si="425"/>
        <v>9589806.7999999989</v>
      </c>
      <c r="CU88" s="391">
        <f t="shared" si="425"/>
        <v>2580877.83</v>
      </c>
      <c r="CV88" s="391">
        <f t="shared" si="425"/>
        <v>1399751.6500000004</v>
      </c>
      <c r="CW88" s="391">
        <f t="shared" si="425"/>
        <v>2029984.7700000005</v>
      </c>
      <c r="CX88" s="391">
        <f t="shared" si="425"/>
        <v>557232.26999999955</v>
      </c>
      <c r="CY88" s="347"/>
      <c r="CZ88" s="158" t="s">
        <v>211</v>
      </c>
    </row>
    <row r="89" spans="1:104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77">
        <v>9699083.3200000003</v>
      </c>
      <c r="O89" s="165">
        <v>10428854.42</v>
      </c>
      <c r="P89" s="177">
        <v>8748658.4399999995</v>
      </c>
      <c r="Q89" s="165">
        <v>7602543.3900000006</v>
      </c>
      <c r="R89" s="177">
        <v>8292310.1699999999</v>
      </c>
      <c r="S89" s="165">
        <v>10957971.68</v>
      </c>
      <c r="T89" s="231">
        <v>11192819.970000001</v>
      </c>
      <c r="U89" s="230">
        <v>9970231.6500000004</v>
      </c>
      <c r="V89" s="230">
        <v>8278014.4199999999</v>
      </c>
      <c r="W89" s="230">
        <v>8447383.5899999999</v>
      </c>
      <c r="X89" s="98">
        <v>9260728.9199999999</v>
      </c>
      <c r="Y89" s="230">
        <v>10802638.33</v>
      </c>
      <c r="Z89" s="230">
        <v>10151365.390000001</v>
      </c>
      <c r="AA89" s="230">
        <v>11045844.039999999</v>
      </c>
      <c r="AB89" s="230">
        <v>9461522.2699999996</v>
      </c>
      <c r="AC89" s="230">
        <v>8318242.8599999994</v>
      </c>
      <c r="AD89" s="230">
        <v>10214733.189999999</v>
      </c>
      <c r="AE89" s="230">
        <v>10937908.57</v>
      </c>
      <c r="AF89" s="230">
        <v>11252365.609999999</v>
      </c>
      <c r="AG89" s="230">
        <v>11517964.709999999</v>
      </c>
      <c r="AH89" s="230">
        <v>8556185.0800000001</v>
      </c>
      <c r="AI89" s="230">
        <v>8493355.2999999989</v>
      </c>
      <c r="AJ89" s="192">
        <v>10411973.949999999</v>
      </c>
      <c r="AK89" s="205">
        <v>11182609.039999999</v>
      </c>
      <c r="AL89" s="205">
        <v>11256684.460000001</v>
      </c>
      <c r="AM89" s="205">
        <v>11830106.17</v>
      </c>
      <c r="AN89" s="205">
        <v>693115.25999999989</v>
      </c>
      <c r="AO89" s="205">
        <v>9092549.3300000001</v>
      </c>
      <c r="AP89" s="205">
        <v>10328872.83</v>
      </c>
      <c r="AQ89" s="158">
        <v>10630875.469999999</v>
      </c>
      <c r="AR89" s="205">
        <v>13558825.379999999</v>
      </c>
      <c r="AS89" s="205">
        <v>11758758</v>
      </c>
      <c r="AT89" s="205">
        <v>8711910.3600000013</v>
      </c>
      <c r="AU89" s="205">
        <v>8986965.6400000006</v>
      </c>
      <c r="AV89" s="98">
        <v>11708707.100000001</v>
      </c>
      <c r="AW89" s="297">
        <v>13266496.779999999</v>
      </c>
      <c r="AX89" s="205">
        <v>13669479.780000001</v>
      </c>
      <c r="AY89" s="205">
        <v>15241933.15</v>
      </c>
      <c r="AZ89" s="290">
        <v>15241933.15</v>
      </c>
      <c r="BA89" s="205">
        <v>13143295.710000001</v>
      </c>
      <c r="BB89" s="205">
        <v>13442477.58</v>
      </c>
      <c r="BC89" s="158">
        <v>14119094.620000001</v>
      </c>
      <c r="BD89" s="205">
        <v>16004934.050000001</v>
      </c>
      <c r="BE89" s="205"/>
      <c r="BF89" s="205"/>
      <c r="BG89" s="205"/>
      <c r="BH89" s="98"/>
      <c r="BI89" s="34">
        <f t="shared" si="422"/>
        <v>-63404.809999998659</v>
      </c>
      <c r="BJ89" s="99">
        <f t="shared" si="422"/>
        <v>-84579.900000000373</v>
      </c>
      <c r="BK89" s="99">
        <f t="shared" si="422"/>
        <v>-1067207.5499999989</v>
      </c>
      <c r="BL89" s="99">
        <f t="shared" si="422"/>
        <v>-412839.97000000067</v>
      </c>
      <c r="BM89" s="99">
        <f t="shared" si="422"/>
        <v>9164.75</v>
      </c>
      <c r="BN89" s="99">
        <f t="shared" si="422"/>
        <v>-400573.27999999933</v>
      </c>
      <c r="BO89" s="99">
        <f t="shared" si="422"/>
        <v>-130618.34000000171</v>
      </c>
      <c r="BP89" s="99">
        <f t="shared" si="422"/>
        <v>-598729.1099999994</v>
      </c>
      <c r="BQ89" s="99">
        <f t="shared" si="422"/>
        <v>855161.55000000168</v>
      </c>
      <c r="BR89" s="411">
        <f t="shared" si="422"/>
        <v>-563512.90000000037</v>
      </c>
      <c r="BS89" s="434">
        <f t="shared" si="423"/>
        <v>-787203.08000000007</v>
      </c>
      <c r="BT89" s="99">
        <f t="shared" si="423"/>
        <v>452282.0700000003</v>
      </c>
      <c r="BU89" s="99">
        <f t="shared" si="423"/>
        <v>616989.61999999918</v>
      </c>
      <c r="BV89" s="99">
        <f t="shared" si="423"/>
        <v>712863.83000000007</v>
      </c>
      <c r="BW89" s="99">
        <f t="shared" si="423"/>
        <v>715699.46999999881</v>
      </c>
      <c r="BX89" s="248">
        <f t="shared" si="423"/>
        <v>1922423.0199999996</v>
      </c>
      <c r="BY89" s="248">
        <f t="shared" si="423"/>
        <v>-20063.109999999404</v>
      </c>
      <c r="BZ89" s="248">
        <f t="shared" si="423"/>
        <v>59545.639999998733</v>
      </c>
      <c r="CA89" s="248">
        <f t="shared" si="423"/>
        <v>1547733.0599999987</v>
      </c>
      <c r="CB89" s="261">
        <f t="shared" si="423"/>
        <v>278170.66000000015</v>
      </c>
      <c r="CC89" s="261">
        <f t="shared" si="424"/>
        <v>45971.709999999031</v>
      </c>
      <c r="CD89" s="391">
        <f t="shared" si="424"/>
        <v>1151245.0299999993</v>
      </c>
      <c r="CE89" s="360">
        <f t="shared" si="424"/>
        <v>379970.70999999903</v>
      </c>
      <c r="CF89" s="261">
        <f t="shared" si="424"/>
        <v>1105319.0700000003</v>
      </c>
      <c r="CG89" s="261">
        <f t="shared" si="424"/>
        <v>784262.13000000082</v>
      </c>
      <c r="CH89" s="261">
        <f t="shared" si="424"/>
        <v>-8768407.0099999998</v>
      </c>
      <c r="CI89" s="261">
        <f t="shared" si="424"/>
        <v>774306.47000000067</v>
      </c>
      <c r="CJ89" s="261">
        <f t="shared" si="424"/>
        <v>114139.6400000006</v>
      </c>
      <c r="CK89" s="261">
        <f t="shared" si="424"/>
        <v>-307033.10000000149</v>
      </c>
      <c r="CL89" s="261">
        <f t="shared" si="424"/>
        <v>2306459.7699999996</v>
      </c>
      <c r="CM89" s="261">
        <f t="shared" si="425"/>
        <v>240793.29000000097</v>
      </c>
      <c r="CN89" s="261">
        <f t="shared" si="425"/>
        <v>155725.28000000119</v>
      </c>
      <c r="CO89" s="261">
        <f t="shared" si="425"/>
        <v>493610.34000000171</v>
      </c>
      <c r="CP89" s="391">
        <f t="shared" si="425"/>
        <v>1296733.1500000022</v>
      </c>
      <c r="CQ89" s="391">
        <f t="shared" si="425"/>
        <v>2083887.7400000002</v>
      </c>
      <c r="CR89" s="391">
        <f t="shared" si="425"/>
        <v>2412795.3200000003</v>
      </c>
      <c r="CS89" s="391">
        <f t="shared" si="425"/>
        <v>3411826.9800000004</v>
      </c>
      <c r="CT89" s="391">
        <f t="shared" si="425"/>
        <v>14548817.890000001</v>
      </c>
      <c r="CU89" s="391">
        <f t="shared" si="425"/>
        <v>4050746.3800000008</v>
      </c>
      <c r="CV89" s="391">
        <f t="shared" si="425"/>
        <v>3113604.75</v>
      </c>
      <c r="CW89" s="391">
        <f t="shared" si="425"/>
        <v>3488219.1500000022</v>
      </c>
      <c r="CX89" s="391">
        <f t="shared" si="425"/>
        <v>2446108.6700000018</v>
      </c>
      <c r="CY89" s="347"/>
      <c r="CZ89" s="158" t="s">
        <v>211</v>
      </c>
    </row>
    <row r="90" spans="1:104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77">
        <v>12630855.060000001</v>
      </c>
      <c r="O90" s="165">
        <v>13282705.699999999</v>
      </c>
      <c r="P90" s="177">
        <v>11707394.289999999</v>
      </c>
      <c r="Q90" s="165">
        <v>10643344.120000001</v>
      </c>
      <c r="R90" s="177">
        <v>11334026.42</v>
      </c>
      <c r="S90" s="165">
        <v>14455285.32</v>
      </c>
      <c r="T90" s="231">
        <v>15031157.039999999</v>
      </c>
      <c r="U90" s="230">
        <v>13609695.34</v>
      </c>
      <c r="V90" s="230">
        <v>11934218.24</v>
      </c>
      <c r="W90" s="230">
        <v>10589016.65</v>
      </c>
      <c r="X90" s="98">
        <v>12974231.109999999</v>
      </c>
      <c r="Y90" s="230">
        <v>13531005.649999999</v>
      </c>
      <c r="Z90" s="230">
        <v>13154065.120000001</v>
      </c>
      <c r="AA90" s="230">
        <v>13964277.23</v>
      </c>
      <c r="AB90" s="230">
        <v>12496522.809999999</v>
      </c>
      <c r="AC90" s="230">
        <v>11424584.549999999</v>
      </c>
      <c r="AD90" s="230">
        <v>13712488.560000001</v>
      </c>
      <c r="AE90" s="230">
        <v>14302230.18</v>
      </c>
      <c r="AF90" s="230">
        <v>14555619.029999999</v>
      </c>
      <c r="AG90" s="230">
        <v>15013166.4</v>
      </c>
      <c r="AH90" s="230">
        <v>12458518.09</v>
      </c>
      <c r="AI90" s="230">
        <v>10950671.859999999</v>
      </c>
      <c r="AJ90" s="192">
        <v>13078401.690000001</v>
      </c>
      <c r="AK90" s="205">
        <v>13624821.640000001</v>
      </c>
      <c r="AL90" s="205">
        <v>13491082.709999999</v>
      </c>
      <c r="AM90" s="205">
        <v>14124282.700000001</v>
      </c>
      <c r="AN90" s="205">
        <v>893308.51</v>
      </c>
      <c r="AO90" s="205">
        <v>11934111.32</v>
      </c>
      <c r="AP90" s="205">
        <v>13828022.91</v>
      </c>
      <c r="AQ90" s="158">
        <v>13091836.41</v>
      </c>
      <c r="AR90" s="205">
        <v>16841576.219999999</v>
      </c>
      <c r="AS90" s="205">
        <v>15698258.710000001</v>
      </c>
      <c r="AT90" s="205">
        <v>12031508.43</v>
      </c>
      <c r="AU90" s="205">
        <v>12283672.810000001</v>
      </c>
      <c r="AV90" s="98">
        <v>15204933.09</v>
      </c>
      <c r="AW90" s="297">
        <v>15253084.119999999</v>
      </c>
      <c r="AX90" s="205">
        <v>16042742.529999999</v>
      </c>
      <c r="AY90" s="205">
        <v>17882710.169999998</v>
      </c>
      <c r="AZ90" s="290">
        <v>17882710.169999998</v>
      </c>
      <c r="BA90" s="205">
        <v>15357054.130000001</v>
      </c>
      <c r="BB90" s="205">
        <v>16654347.719999999</v>
      </c>
      <c r="BC90" s="158">
        <v>17197872.030000001</v>
      </c>
      <c r="BD90" s="205">
        <v>19025582.52</v>
      </c>
      <c r="BE90" s="205"/>
      <c r="BF90" s="205"/>
      <c r="BG90" s="205"/>
      <c r="BH90" s="98"/>
      <c r="BI90" s="34">
        <f t="shared" si="422"/>
        <v>509087.16999999806</v>
      </c>
      <c r="BJ90" s="99">
        <f t="shared" si="422"/>
        <v>63708.11999999918</v>
      </c>
      <c r="BK90" s="99">
        <f t="shared" si="422"/>
        <v>-1388465.7699999996</v>
      </c>
      <c r="BL90" s="99">
        <f t="shared" si="422"/>
        <v>-927148.98000000045</v>
      </c>
      <c r="BM90" s="99">
        <f t="shared" si="422"/>
        <v>-211631.58000000007</v>
      </c>
      <c r="BN90" s="99">
        <f t="shared" si="422"/>
        <v>-700037.35000000149</v>
      </c>
      <c r="BO90" s="99">
        <f t="shared" si="422"/>
        <v>-201119.70000000112</v>
      </c>
      <c r="BP90" s="99">
        <f t="shared" si="422"/>
        <v>-860846.6400000006</v>
      </c>
      <c r="BQ90" s="99">
        <f t="shared" si="422"/>
        <v>-211539.63000000082</v>
      </c>
      <c r="BR90" s="411">
        <f t="shared" si="422"/>
        <v>-273201.5700000003</v>
      </c>
      <c r="BS90" s="434">
        <f t="shared" si="423"/>
        <v>-1793994.0900000036</v>
      </c>
      <c r="BT90" s="99">
        <f t="shared" si="423"/>
        <v>523210.06000000052</v>
      </c>
      <c r="BU90" s="99">
        <f t="shared" si="423"/>
        <v>681571.53000000119</v>
      </c>
      <c r="BV90" s="99">
        <f t="shared" si="423"/>
        <v>789128.51999999955</v>
      </c>
      <c r="BW90" s="99">
        <f t="shared" si="423"/>
        <v>781240.42999999784</v>
      </c>
      <c r="BX90" s="248">
        <f t="shared" si="423"/>
        <v>2378462.1400000006</v>
      </c>
      <c r="BY90" s="248">
        <f t="shared" si="423"/>
        <v>-153055.1400000006</v>
      </c>
      <c r="BZ90" s="248">
        <f t="shared" si="423"/>
        <v>-475538.00999999978</v>
      </c>
      <c r="CA90" s="248">
        <f t="shared" si="423"/>
        <v>1403471.0600000005</v>
      </c>
      <c r="CB90" s="261">
        <f t="shared" si="423"/>
        <v>524299.84999999963</v>
      </c>
      <c r="CC90" s="261">
        <f t="shared" si="424"/>
        <v>361655.20999999903</v>
      </c>
      <c r="CD90" s="391">
        <f t="shared" si="424"/>
        <v>104170.58000000194</v>
      </c>
      <c r="CE90" s="360">
        <f t="shared" si="424"/>
        <v>93815.990000002086</v>
      </c>
      <c r="CF90" s="261">
        <f t="shared" si="424"/>
        <v>337017.58999999799</v>
      </c>
      <c r="CG90" s="261">
        <f t="shared" si="424"/>
        <v>160005.47000000067</v>
      </c>
      <c r="CH90" s="261">
        <f t="shared" si="424"/>
        <v>-11603214.299999999</v>
      </c>
      <c r="CI90" s="261">
        <f t="shared" si="424"/>
        <v>509526.77000000142</v>
      </c>
      <c r="CJ90" s="261">
        <f t="shared" si="424"/>
        <v>115534.34999999963</v>
      </c>
      <c r="CK90" s="261">
        <f t="shared" si="424"/>
        <v>-1210393.7699999996</v>
      </c>
      <c r="CL90" s="261">
        <f t="shared" si="424"/>
        <v>2285957.1899999995</v>
      </c>
      <c r="CM90" s="261">
        <f t="shared" si="425"/>
        <v>685092.31000000052</v>
      </c>
      <c r="CN90" s="261">
        <f t="shared" si="425"/>
        <v>-427009.66000000015</v>
      </c>
      <c r="CO90" s="261">
        <f t="shared" si="425"/>
        <v>1333000.9500000011</v>
      </c>
      <c r="CP90" s="391">
        <f t="shared" si="425"/>
        <v>2126531.3999999985</v>
      </c>
      <c r="CQ90" s="391">
        <f t="shared" si="425"/>
        <v>1628262.4799999986</v>
      </c>
      <c r="CR90" s="391">
        <f t="shared" si="425"/>
        <v>2551659.8200000003</v>
      </c>
      <c r="CS90" s="391">
        <f t="shared" si="425"/>
        <v>3758427.4699999969</v>
      </c>
      <c r="CT90" s="391">
        <f t="shared" si="425"/>
        <v>16989401.659999996</v>
      </c>
      <c r="CU90" s="391">
        <f t="shared" si="425"/>
        <v>3422942.8100000005</v>
      </c>
      <c r="CV90" s="391">
        <f t="shared" si="425"/>
        <v>2826324.8099999987</v>
      </c>
      <c r="CW90" s="391">
        <f t="shared" si="425"/>
        <v>4106035.620000001</v>
      </c>
      <c r="CX90" s="391">
        <f t="shared" si="425"/>
        <v>2184006.3000000007</v>
      </c>
      <c r="CY90" s="347"/>
      <c r="CZ90" s="158" t="s">
        <v>211</v>
      </c>
    </row>
    <row r="91" spans="1:104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77">
        <v>21394272.43</v>
      </c>
      <c r="O91" s="165">
        <v>21338709.02</v>
      </c>
      <c r="P91" s="177">
        <v>20745934.140000001</v>
      </c>
      <c r="Q91" s="165">
        <v>18693492.979999997</v>
      </c>
      <c r="R91" s="177">
        <v>21107861.690000001</v>
      </c>
      <c r="S91" s="165">
        <v>24576535.469999999</v>
      </c>
      <c r="T91" s="231">
        <v>23427879.23</v>
      </c>
      <c r="U91" s="230">
        <v>22445615.539999999</v>
      </c>
      <c r="V91" s="230">
        <v>21971611.09</v>
      </c>
      <c r="W91" s="230">
        <v>18969456.370000001</v>
      </c>
      <c r="X91" s="98">
        <v>23383173.82</v>
      </c>
      <c r="Y91" s="230">
        <v>22159195.630000003</v>
      </c>
      <c r="Z91" s="230">
        <v>20869782.82</v>
      </c>
      <c r="AA91" s="230">
        <v>24194313.579999998</v>
      </c>
      <c r="AB91" s="230">
        <v>21221635.039999999</v>
      </c>
      <c r="AC91" s="230">
        <v>20164642.259999998</v>
      </c>
      <c r="AD91" s="230">
        <v>23446176.09</v>
      </c>
      <c r="AE91" s="230">
        <v>23618298.379999999</v>
      </c>
      <c r="AF91" s="230">
        <v>23720728.399999999</v>
      </c>
      <c r="AG91" s="230">
        <v>25689859.439999998</v>
      </c>
      <c r="AH91" s="230">
        <v>21028694.07</v>
      </c>
      <c r="AI91" s="230">
        <v>20331728.57</v>
      </c>
      <c r="AJ91" s="192">
        <v>22331603.619999997</v>
      </c>
      <c r="AK91" s="205">
        <v>23372028.859999999</v>
      </c>
      <c r="AL91" s="205">
        <v>22495713.010000002</v>
      </c>
      <c r="AM91" s="205">
        <v>23362677.080000002</v>
      </c>
      <c r="AN91" s="205">
        <v>1168225.43</v>
      </c>
      <c r="AO91" s="205">
        <v>21617941.149999999</v>
      </c>
      <c r="AP91" s="205">
        <v>25297258.640000001</v>
      </c>
      <c r="AQ91" s="158">
        <v>24076630.93</v>
      </c>
      <c r="AR91" s="205">
        <v>26630539.370000001</v>
      </c>
      <c r="AS91" s="205">
        <v>27007524.68</v>
      </c>
      <c r="AT91" s="205">
        <v>20741063.91</v>
      </c>
      <c r="AU91" s="205">
        <v>22803850.830000002</v>
      </c>
      <c r="AV91" s="98">
        <v>26964363.16</v>
      </c>
      <c r="AW91" s="297">
        <v>24411109.27</v>
      </c>
      <c r="AX91" s="205">
        <v>27703059.449999999</v>
      </c>
      <c r="AY91" s="205">
        <v>28876934.779999997</v>
      </c>
      <c r="AZ91" s="290">
        <v>28876934.779999997</v>
      </c>
      <c r="BA91" s="205">
        <v>27490595.18</v>
      </c>
      <c r="BB91" s="205">
        <v>28583552.75</v>
      </c>
      <c r="BC91" s="158">
        <v>31521695.300000001</v>
      </c>
      <c r="BD91" s="205">
        <v>31556254.84</v>
      </c>
      <c r="BE91" s="205"/>
      <c r="BF91" s="205"/>
      <c r="BG91" s="205"/>
      <c r="BH91" s="98"/>
      <c r="BI91" s="34">
        <f t="shared" si="422"/>
        <v>481423.00999999791</v>
      </c>
      <c r="BJ91" s="99">
        <f t="shared" si="422"/>
        <v>635788.9299999997</v>
      </c>
      <c r="BK91" s="99">
        <f t="shared" si="422"/>
        <v>-1605847.3500000052</v>
      </c>
      <c r="BL91" s="99">
        <f t="shared" si="422"/>
        <v>-1071233.7699999996</v>
      </c>
      <c r="BM91" s="99">
        <f t="shared" si="422"/>
        <v>1294182.2300000004</v>
      </c>
      <c r="BN91" s="99">
        <f t="shared" si="422"/>
        <v>-2526095.4199999981</v>
      </c>
      <c r="BO91" s="99">
        <f t="shared" si="422"/>
        <v>-857350.26000000164</v>
      </c>
      <c r="BP91" s="99">
        <f t="shared" si="422"/>
        <v>-2064862.1899999976</v>
      </c>
      <c r="BQ91" s="99">
        <f t="shared" si="422"/>
        <v>1260522.950000003</v>
      </c>
      <c r="BR91" s="411">
        <f t="shared" si="422"/>
        <v>-1088246.3300000019</v>
      </c>
      <c r="BS91" s="434">
        <f t="shared" si="423"/>
        <v>-3662000.299999997</v>
      </c>
      <c r="BT91" s="99">
        <f t="shared" si="423"/>
        <v>-524489.6099999994</v>
      </c>
      <c r="BU91" s="99">
        <f t="shared" si="423"/>
        <v>2855604.5599999987</v>
      </c>
      <c r="BV91" s="99">
        <f t="shared" si="423"/>
        <v>475700.89999999851</v>
      </c>
      <c r="BW91" s="99">
        <f t="shared" si="423"/>
        <v>1471149.2800000012</v>
      </c>
      <c r="BX91" s="248">
        <f t="shared" si="423"/>
        <v>2338314.3999999985</v>
      </c>
      <c r="BY91" s="248">
        <f t="shared" si="423"/>
        <v>-958237.08999999985</v>
      </c>
      <c r="BZ91" s="248">
        <f t="shared" si="423"/>
        <v>292849.16999999806</v>
      </c>
      <c r="CA91" s="248">
        <f t="shared" si="423"/>
        <v>3244243.8999999985</v>
      </c>
      <c r="CB91" s="261">
        <f t="shared" si="423"/>
        <v>-942917.01999999955</v>
      </c>
      <c r="CC91" s="261">
        <f t="shared" si="424"/>
        <v>1362272.1999999993</v>
      </c>
      <c r="CD91" s="391">
        <f t="shared" si="424"/>
        <v>-1051570.200000003</v>
      </c>
      <c r="CE91" s="360">
        <f t="shared" si="424"/>
        <v>1212833.2299999967</v>
      </c>
      <c r="CF91" s="261">
        <f t="shared" si="424"/>
        <v>1625930.1900000013</v>
      </c>
      <c r="CG91" s="261">
        <f t="shared" si="424"/>
        <v>-831636.49999999627</v>
      </c>
      <c r="CH91" s="261">
        <f t="shared" si="424"/>
        <v>-20053409.609999999</v>
      </c>
      <c r="CI91" s="261">
        <f t="shared" si="424"/>
        <v>1453298.8900000006</v>
      </c>
      <c r="CJ91" s="261">
        <f t="shared" si="424"/>
        <v>1851082.5500000007</v>
      </c>
      <c r="CK91" s="261">
        <f t="shared" si="424"/>
        <v>458332.55000000075</v>
      </c>
      <c r="CL91" s="261">
        <f t="shared" si="424"/>
        <v>2909810.9700000025</v>
      </c>
      <c r="CM91" s="261">
        <f t="shared" si="425"/>
        <v>1317665.2400000021</v>
      </c>
      <c r="CN91" s="261">
        <f t="shared" si="425"/>
        <v>-287630.16000000015</v>
      </c>
      <c r="CO91" s="261">
        <f t="shared" si="425"/>
        <v>2472122.2600000016</v>
      </c>
      <c r="CP91" s="391">
        <f t="shared" si="425"/>
        <v>4632759.5400000028</v>
      </c>
      <c r="CQ91" s="391">
        <f t="shared" si="425"/>
        <v>1039080.4100000001</v>
      </c>
      <c r="CR91" s="391">
        <f t="shared" si="425"/>
        <v>5207346.4399999976</v>
      </c>
      <c r="CS91" s="391">
        <f t="shared" si="425"/>
        <v>5514257.6999999955</v>
      </c>
      <c r="CT91" s="391">
        <f t="shared" si="425"/>
        <v>27708709.349999998</v>
      </c>
      <c r="CU91" s="391">
        <f t="shared" si="425"/>
        <v>5872654.0300000012</v>
      </c>
      <c r="CV91" s="391">
        <f t="shared" si="425"/>
        <v>3286294.1099999994</v>
      </c>
      <c r="CW91" s="391">
        <f t="shared" si="425"/>
        <v>7445064.370000001</v>
      </c>
      <c r="CX91" s="391">
        <f t="shared" si="425"/>
        <v>4925715.4699999988</v>
      </c>
      <c r="CY91" s="347"/>
      <c r="CZ91" s="158" t="s">
        <v>211</v>
      </c>
    </row>
    <row r="92" spans="1:104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Z106" si="426">SUM(D87:D91)</f>
        <v>73236123.310000002</v>
      </c>
      <c r="E92" s="132">
        <f t="shared" si="426"/>
        <v>71548696.870000005</v>
      </c>
      <c r="F92" s="132">
        <f t="shared" si="426"/>
        <v>72649687.980000004</v>
      </c>
      <c r="G92" s="132">
        <f t="shared" si="426"/>
        <v>94275699.549999997</v>
      </c>
      <c r="H92" s="132">
        <f t="shared" si="426"/>
        <v>101618361.77000001</v>
      </c>
      <c r="I92" s="132">
        <f t="shared" si="426"/>
        <v>84105163.25</v>
      </c>
      <c r="J92" s="132">
        <f t="shared" si="426"/>
        <v>76127482.290000007</v>
      </c>
      <c r="K92" s="132">
        <f t="shared" si="426"/>
        <v>63858136.429999992</v>
      </c>
      <c r="L92" s="134">
        <f t="shared" si="426"/>
        <v>86271277.540000007</v>
      </c>
      <c r="M92" s="132">
        <f t="shared" si="426"/>
        <v>100042866.78999999</v>
      </c>
      <c r="N92" s="178">
        <f t="shared" si="426"/>
        <v>80959419.450000003</v>
      </c>
      <c r="O92" s="178">
        <f t="shared" si="426"/>
        <v>84832790.829999998</v>
      </c>
      <c r="P92" s="178">
        <f t="shared" si="426"/>
        <v>79602818.879999995</v>
      </c>
      <c r="Q92" s="178">
        <f t="shared" si="426"/>
        <v>70656117.129999995</v>
      </c>
      <c r="R92" s="178">
        <f t="shared" si="426"/>
        <v>78601095.820000008</v>
      </c>
      <c r="S92" s="178">
        <f t="shared" si="426"/>
        <v>103241094.03</v>
      </c>
      <c r="T92" s="178">
        <f t="shared" si="426"/>
        <v>107423747.48</v>
      </c>
      <c r="U92" s="178">
        <f t="shared" si="426"/>
        <v>87985491.800000012</v>
      </c>
      <c r="V92" s="178">
        <f t="shared" si="426"/>
        <v>74153825.600000009</v>
      </c>
      <c r="W92" s="178">
        <f t="shared" si="426"/>
        <v>68367386.75999999</v>
      </c>
      <c r="X92" s="134">
        <f t="shared" si="426"/>
        <v>90117013.789999992</v>
      </c>
      <c r="Y92" s="178">
        <f t="shared" si="426"/>
        <v>96938889.859999985</v>
      </c>
      <c r="Z92" s="178">
        <f t="shared" si="426"/>
        <v>89346189.25</v>
      </c>
      <c r="AA92" s="178">
        <f t="shared" si="426"/>
        <v>94841870.379999995</v>
      </c>
      <c r="AB92" s="178">
        <f t="shared" si="426"/>
        <v>79563931.599999994</v>
      </c>
      <c r="AC92" s="178">
        <f t="shared" si="426"/>
        <v>70741640.199999988</v>
      </c>
      <c r="AD92" s="178">
        <f t="shared" si="426"/>
        <v>89789591.489999995</v>
      </c>
      <c r="AE92" s="178">
        <f t="shared" si="426"/>
        <v>97897985.379999995</v>
      </c>
      <c r="AF92" s="178">
        <f t="shared" si="426"/>
        <v>99254456.729999989</v>
      </c>
      <c r="AG92" s="178">
        <f t="shared" si="426"/>
        <v>102629922.03</v>
      </c>
      <c r="AH92" s="178">
        <f t="shared" si="426"/>
        <v>73495937.979999989</v>
      </c>
      <c r="AI92" s="178">
        <f t="shared" si="426"/>
        <v>72670717.469999999</v>
      </c>
      <c r="AJ92" s="321">
        <f t="shared" si="426"/>
        <v>90774217.340000004</v>
      </c>
      <c r="AK92" s="188">
        <f t="shared" si="426"/>
        <v>99705785.410000011</v>
      </c>
      <c r="AL92" s="188">
        <f t="shared" si="426"/>
        <v>97603695.710000008</v>
      </c>
      <c r="AM92" s="188">
        <f t="shared" si="426"/>
        <v>97781299.579999998</v>
      </c>
      <c r="AN92" s="188">
        <f t="shared" si="426"/>
        <v>5124263.3999999994</v>
      </c>
      <c r="AO92" s="188">
        <f t="shared" si="426"/>
        <v>76901602.669999987</v>
      </c>
      <c r="AP92" s="188">
        <f t="shared" si="426"/>
        <v>91960508.540000007</v>
      </c>
      <c r="AQ92" s="188">
        <f t="shared" si="426"/>
        <v>97056639.340000004</v>
      </c>
      <c r="AR92" s="188">
        <f t="shared" si="426"/>
        <v>124201838.59999999</v>
      </c>
      <c r="AS92" s="188">
        <f t="shared" si="426"/>
        <v>106485957.33000001</v>
      </c>
      <c r="AT92" s="188">
        <f t="shared" si="426"/>
        <v>75133836.989999995</v>
      </c>
      <c r="AU92" s="188">
        <f t="shared" si="426"/>
        <v>80530714.650000006</v>
      </c>
      <c r="AV92" s="438">
        <f t="shared" si="426"/>
        <v>108123881.55</v>
      </c>
      <c r="AW92" s="188">
        <f t="shared" ref="AW92:BD92" si="427">SUM(AW87:AW91)</f>
        <v>116004953.13</v>
      </c>
      <c r="AX92" s="188">
        <f t="shared" si="427"/>
        <v>119279962.45</v>
      </c>
      <c r="AY92" s="188">
        <f t="shared" si="427"/>
        <v>127800238.52</v>
      </c>
      <c r="AZ92" s="439">
        <f t="shared" si="427"/>
        <v>127800238.52</v>
      </c>
      <c r="BA92" s="439">
        <f t="shared" si="427"/>
        <v>106710089.83000001</v>
      </c>
      <c r="BB92" s="439">
        <f t="shared" si="427"/>
        <v>109874105.81999999</v>
      </c>
      <c r="BC92" s="439">
        <f t="shared" si="427"/>
        <v>127458700.59999999</v>
      </c>
      <c r="BD92" s="439">
        <f t="shared" si="427"/>
        <v>138346688.98999998</v>
      </c>
      <c r="BE92" s="188"/>
      <c r="BF92" s="188"/>
      <c r="BG92" s="188"/>
      <c r="BH92" s="188"/>
      <c r="BI92" s="133">
        <f t="shared" si="426"/>
        <v>-308550.13999999687</v>
      </c>
      <c r="BJ92" s="135">
        <f t="shared" ref="BJ92:BL92" si="428">SUM(BJ87:BJ91)</f>
        <v>6366695.5699999966</v>
      </c>
      <c r="BK92" s="135">
        <f t="shared" si="428"/>
        <v>-892579.74000000674</v>
      </c>
      <c r="BL92" s="135">
        <f t="shared" si="428"/>
        <v>5951407.839999998</v>
      </c>
      <c r="BM92" s="135">
        <f t="shared" ref="BM92" si="429">SUM(BM87:BM91)</f>
        <v>8965394.4799999967</v>
      </c>
      <c r="BN92" s="135">
        <f t="shared" ref="BN92:BV92" si="430">SUM(BN87:BN91)</f>
        <v>5805385.7099999916</v>
      </c>
      <c r="BO92" s="135">
        <f t="shared" si="430"/>
        <v>3880328.5499999961</v>
      </c>
      <c r="BP92" s="135">
        <f t="shared" si="430"/>
        <v>-1973656.6899999976</v>
      </c>
      <c r="BQ92" s="135">
        <f t="shared" si="430"/>
        <v>4509250.330000001</v>
      </c>
      <c r="BR92" s="412">
        <f t="shared" si="430"/>
        <v>3845736.2499999991</v>
      </c>
      <c r="BS92" s="435">
        <f t="shared" si="430"/>
        <v>-3103976.929999995</v>
      </c>
      <c r="BT92" s="135">
        <f t="shared" si="430"/>
        <v>8386769.8000000007</v>
      </c>
      <c r="BU92" s="135">
        <f t="shared" si="430"/>
        <v>10009079.549999991</v>
      </c>
      <c r="BV92" s="135">
        <f t="shared" si="430"/>
        <v>-38887.280000000261</v>
      </c>
      <c r="BW92" s="135">
        <f t="shared" ref="BW92:BX92" si="431">SUM(BW87:BW91)</f>
        <v>85523.069999999832</v>
      </c>
      <c r="BX92" s="249">
        <f t="shared" si="431"/>
        <v>11188495.670000002</v>
      </c>
      <c r="BY92" s="249">
        <f t="shared" ref="BY92:BZ92" si="432">SUM(BY87:BY91)</f>
        <v>-5343108.6499999957</v>
      </c>
      <c r="BZ92" s="249">
        <f t="shared" si="432"/>
        <v>-8169290.7499999944</v>
      </c>
      <c r="CA92" s="249">
        <f t="shared" ref="CA92:CB92" si="433">SUM(CA87:CA91)</f>
        <v>14644430.229999997</v>
      </c>
      <c r="CB92" s="274">
        <f t="shared" si="433"/>
        <v>-657887.62000000011</v>
      </c>
      <c r="CC92" s="274">
        <f t="shared" ref="CC92:CE92" si="434">SUM(CC87:CC91)</f>
        <v>4303330.709999999</v>
      </c>
      <c r="CD92" s="392">
        <f t="shared" si="434"/>
        <v>657203.55000000354</v>
      </c>
      <c r="CE92" s="361">
        <f t="shared" si="434"/>
        <v>2766895.5500000007</v>
      </c>
      <c r="CF92" s="274">
        <f t="shared" ref="CF92:CG92" si="435">SUM(CF87:CF91)</f>
        <v>8257506.4599999962</v>
      </c>
      <c r="CG92" s="274">
        <f t="shared" si="435"/>
        <v>2939429.2000000142</v>
      </c>
      <c r="CH92" s="274">
        <f t="shared" ref="CH92" si="436">SUM(CH87:CH91)</f>
        <v>-74439668.199999988</v>
      </c>
      <c r="CI92" s="274">
        <f t="shared" ref="CI92" si="437">SUM(CI87:CI91)</f>
        <v>6159962.4700000025</v>
      </c>
      <c r="CJ92" s="274">
        <f t="shared" ref="CJ92" si="438">SUM(CJ87:CJ91)</f>
        <v>2170917.0500000026</v>
      </c>
      <c r="CK92" s="274">
        <f t="shared" ref="CK92" si="439">SUM(CK87:CK91)</f>
        <v>-841346.04</v>
      </c>
      <c r="CL92" s="274">
        <f t="shared" ref="CL92" si="440">SUM(CL87:CL91)</f>
        <v>24947381.870000001</v>
      </c>
      <c r="CM92" s="274">
        <f t="shared" ref="CM92" si="441">SUM(CM87:CM91)</f>
        <v>3856035.299999998</v>
      </c>
      <c r="CN92" s="274">
        <f t="shared" ref="CN92" si="442">SUM(CN87:CN91)</f>
        <v>1637899.0099999984</v>
      </c>
      <c r="CO92" s="274">
        <f t="shared" ref="CO92" si="443">SUM(CO87:CO91)</f>
        <v>7859997.1800000006</v>
      </c>
      <c r="CP92" s="392">
        <f t="shared" ref="CP92" si="444">SUM(CP87:CP91)</f>
        <v>17349664.209999993</v>
      </c>
      <c r="CQ92" s="392">
        <f t="shared" ref="CQ92" si="445">SUM(CQ87:CQ91)</f>
        <v>16299167.719999995</v>
      </c>
      <c r="CR92" s="392">
        <f t="shared" ref="CR92" si="446">SUM(CR87:CR91)</f>
        <v>21676266.739999995</v>
      </c>
      <c r="CS92" s="392">
        <f t="shared" ref="CS92" si="447">SUM(CS87:CS91)</f>
        <v>30018938.939999983</v>
      </c>
      <c r="CT92" s="392">
        <f t="shared" ref="CT92" si="448">SUM(CT87:CT91)</f>
        <v>122675975.11999997</v>
      </c>
      <c r="CU92" s="392">
        <f t="shared" ref="CU92" si="449">SUM(CU87:CU91)</f>
        <v>29808487.160000011</v>
      </c>
      <c r="CV92" s="392">
        <f t="shared" ref="CV92" si="450">SUM(CV87:CV91)</f>
        <v>17913597.280000001</v>
      </c>
      <c r="CW92" s="392">
        <f t="shared" ref="CW92:CX92" si="451">SUM(CW87:CW91)</f>
        <v>30402061.259999998</v>
      </c>
      <c r="CX92" s="392">
        <f t="shared" si="451"/>
        <v>14144850.389999993</v>
      </c>
      <c r="CY92" s="348"/>
      <c r="CZ92" s="133">
        <f t="shared" si="426"/>
        <v>0</v>
      </c>
    </row>
    <row r="93" spans="1:104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89"/>
      <c r="CX93" s="389"/>
      <c r="CY93" s="347"/>
      <c r="CZ93" s="49"/>
    </row>
    <row r="94" spans="1:104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5">
        <v>159484007.78999999</v>
      </c>
      <c r="V94" s="205">
        <v>123615601</v>
      </c>
      <c r="W94" s="205">
        <v>159484007.78999999</v>
      </c>
      <c r="X94" s="98">
        <v>157966689.47</v>
      </c>
      <c r="Y94" s="205">
        <v>176638799</v>
      </c>
      <c r="Z94" s="205">
        <v>160244567</v>
      </c>
      <c r="AA94" s="205">
        <v>170443196.05000001</v>
      </c>
      <c r="AB94" s="205">
        <v>139335858.25</v>
      </c>
      <c r="AC94" s="205">
        <v>123599232.31</v>
      </c>
      <c r="AD94" s="205">
        <v>149167703.37</v>
      </c>
      <c r="AE94" s="205">
        <v>175125648</v>
      </c>
      <c r="AF94" s="205">
        <v>178275492.31</v>
      </c>
      <c r="AG94" s="205">
        <v>183348501</v>
      </c>
      <c r="AH94" s="205">
        <v>126969814</v>
      </c>
      <c r="AI94" s="205">
        <v>130285497</v>
      </c>
      <c r="AJ94" s="98">
        <v>170972268</v>
      </c>
      <c r="AK94" s="297">
        <v>186415812</v>
      </c>
      <c r="AL94" s="297">
        <v>183182183</v>
      </c>
      <c r="AM94" s="297">
        <v>175452696</v>
      </c>
      <c r="AN94" s="297">
        <v>136661549</v>
      </c>
      <c r="AO94" s="297">
        <v>121581809</v>
      </c>
      <c r="AP94" s="297">
        <v>148125574</v>
      </c>
      <c r="AQ94" s="63">
        <v>174599844</v>
      </c>
      <c r="AR94" s="297">
        <v>228483880</v>
      </c>
      <c r="AS94" s="297">
        <v>182321063</v>
      </c>
      <c r="AT94" s="297">
        <v>119069228</v>
      </c>
      <c r="AU94" s="297">
        <v>8892776</v>
      </c>
      <c r="AV94" s="315">
        <v>52154164</v>
      </c>
      <c r="AW94" s="297">
        <v>40431406</v>
      </c>
      <c r="AX94" s="297">
        <v>36310686</v>
      </c>
      <c r="AY94" s="297">
        <v>224247307</v>
      </c>
      <c r="AZ94" s="297">
        <v>175925530</v>
      </c>
      <c r="BA94" s="297">
        <v>164296460</v>
      </c>
      <c r="BB94" s="297">
        <v>153349620</v>
      </c>
      <c r="BC94" s="63">
        <v>168941133</v>
      </c>
      <c r="BD94" s="297">
        <v>222669466</v>
      </c>
      <c r="BE94" s="297"/>
      <c r="BF94" s="297"/>
      <c r="BG94" s="297"/>
      <c r="BH94" s="315"/>
      <c r="BI94" s="34">
        <f t="shared" ref="BI94:BR98" si="452">O94-C94</f>
        <v>10809120.75999999</v>
      </c>
      <c r="BJ94" s="99">
        <f t="shared" si="452"/>
        <v>31870237.689999998</v>
      </c>
      <c r="BK94" s="99">
        <f t="shared" si="452"/>
        <v>24826738.439999998</v>
      </c>
      <c r="BL94" s="99">
        <f t="shared" si="452"/>
        <v>32879815.929999992</v>
      </c>
      <c r="BM94" s="99">
        <f t="shared" si="452"/>
        <v>37386345.930000007</v>
      </c>
      <c r="BN94" s="99">
        <f t="shared" si="452"/>
        <v>43415586.319999993</v>
      </c>
      <c r="BO94" s="99">
        <f t="shared" si="452"/>
        <v>26571855.329999998</v>
      </c>
      <c r="BP94" s="99">
        <f t="shared" si="452"/>
        <v>7376932.2900000066</v>
      </c>
      <c r="BQ94" s="99">
        <f t="shared" si="452"/>
        <v>51648227.019999996</v>
      </c>
      <c r="BR94" s="411">
        <f t="shared" si="452"/>
        <v>8601174.4799999893</v>
      </c>
      <c r="BS94" s="434">
        <f t="shared" ref="BS94:CB98" si="453">Y94-M94</f>
        <v>-3123533.1299999952</v>
      </c>
      <c r="BT94" s="99">
        <f t="shared" si="453"/>
        <v>14879947.659999996</v>
      </c>
      <c r="BU94" s="99">
        <f t="shared" si="453"/>
        <v>23018797.420000017</v>
      </c>
      <c r="BV94" s="99">
        <f t="shared" si="453"/>
        <v>-6057171.6899999976</v>
      </c>
      <c r="BW94" s="99">
        <f t="shared" si="453"/>
        <v>-8444605.5399999917</v>
      </c>
      <c r="BX94" s="248">
        <f t="shared" si="453"/>
        <v>10386832.140000015</v>
      </c>
      <c r="BY94" s="248">
        <f t="shared" si="453"/>
        <v>-15165716.819999993</v>
      </c>
      <c r="BZ94" s="248">
        <f t="shared" si="453"/>
        <v>-29888504.840000004</v>
      </c>
      <c r="CA94" s="248">
        <f t="shared" si="453"/>
        <v>23864493.210000008</v>
      </c>
      <c r="CB94" s="261">
        <f t="shared" si="453"/>
        <v>3354213</v>
      </c>
      <c r="CC94" s="261">
        <f t="shared" ref="CC94:CL98" si="454">AI94-W94</f>
        <v>-29198510.789999992</v>
      </c>
      <c r="CD94" s="391">
        <f t="shared" si="454"/>
        <v>13005578.530000001</v>
      </c>
      <c r="CE94" s="360">
        <f t="shared" si="454"/>
        <v>9777013</v>
      </c>
      <c r="CF94" s="261">
        <f t="shared" si="454"/>
        <v>22937616</v>
      </c>
      <c r="CG94" s="261">
        <f t="shared" si="454"/>
        <v>5009499.9499999881</v>
      </c>
      <c r="CH94" s="261">
        <f t="shared" si="454"/>
        <v>-2674309.25</v>
      </c>
      <c r="CI94" s="261">
        <f t="shared" si="454"/>
        <v>-2017423.3100000024</v>
      </c>
      <c r="CJ94" s="261">
        <f t="shared" si="454"/>
        <v>-1042129.3700000048</v>
      </c>
      <c r="CK94" s="261">
        <f t="shared" si="454"/>
        <v>-525804</v>
      </c>
      <c r="CL94" s="261">
        <f t="shared" si="454"/>
        <v>50208387.689999998</v>
      </c>
      <c r="CM94" s="261">
        <f t="shared" ref="CM94:CX98" si="455">AS94-AG94</f>
        <v>-1027438</v>
      </c>
      <c r="CN94" s="261">
        <f t="shared" si="455"/>
        <v>-7900586</v>
      </c>
      <c r="CO94" s="261">
        <f t="shared" si="455"/>
        <v>-121392721</v>
      </c>
      <c r="CP94" s="391">
        <f t="shared" si="455"/>
        <v>-118818104</v>
      </c>
      <c r="CQ94" s="391">
        <f t="shared" si="455"/>
        <v>-145984406</v>
      </c>
      <c r="CR94" s="391">
        <f t="shared" si="455"/>
        <v>-146871497</v>
      </c>
      <c r="CS94" s="391">
        <f t="shared" si="455"/>
        <v>48794611</v>
      </c>
      <c r="CT94" s="391">
        <f t="shared" si="455"/>
        <v>39263981</v>
      </c>
      <c r="CU94" s="391">
        <f t="shared" si="455"/>
        <v>42714651</v>
      </c>
      <c r="CV94" s="391">
        <f t="shared" si="455"/>
        <v>5224046</v>
      </c>
      <c r="CW94" s="391">
        <f t="shared" si="455"/>
        <v>-5658711</v>
      </c>
      <c r="CX94" s="391">
        <f t="shared" si="455"/>
        <v>-5814414</v>
      </c>
      <c r="CY94" s="347"/>
      <c r="CZ94" s="63">
        <f>IF(ISERROR(GETPIVOTDATA("VALUE",'CSS WK pvt'!$I$2,"DT_FILE",CZ$8,"CD_CO",CZ$6,"TRIM_CAT",TRIM(B94),"TRIM_LINE",A93))=TRUE,0,GETPIVOTDATA("VALUE",'CSS WK pvt'!$I$2,"DT_FILE",CZ$8,"CD_CO",CZ$6,"TRIM_CAT",TRIM(B94),"TRIM_LINE",A93))</f>
        <v>222669466</v>
      </c>
    </row>
    <row r="95" spans="1:104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5">
        <v>12629663.130000001</v>
      </c>
      <c r="V95" s="205">
        <v>9731471</v>
      </c>
      <c r="W95" s="205">
        <v>12629663.130000001</v>
      </c>
      <c r="X95" s="98">
        <v>13660342.5</v>
      </c>
      <c r="Y95" s="205">
        <v>15505496</v>
      </c>
      <c r="Z95" s="205">
        <v>15108007</v>
      </c>
      <c r="AA95" s="205">
        <v>16843468.82</v>
      </c>
      <c r="AB95" s="205">
        <v>13673156.83</v>
      </c>
      <c r="AC95" s="205">
        <v>12473724.859999999</v>
      </c>
      <c r="AD95" s="205">
        <v>14167114.85</v>
      </c>
      <c r="AE95" s="205">
        <v>15704200</v>
      </c>
      <c r="AF95" s="205">
        <v>14919140.460000001</v>
      </c>
      <c r="AG95" s="205">
        <v>14795665</v>
      </c>
      <c r="AH95" s="205">
        <v>10476864</v>
      </c>
      <c r="AI95" s="205">
        <v>9037155</v>
      </c>
      <c r="AJ95" s="98">
        <v>13080739</v>
      </c>
      <c r="AK95" s="297">
        <v>12800335</v>
      </c>
      <c r="AL95" s="297">
        <v>13691908</v>
      </c>
      <c r="AM95" s="297">
        <v>14342367</v>
      </c>
      <c r="AN95" s="297">
        <v>12216942</v>
      </c>
      <c r="AO95" s="297">
        <v>11217952</v>
      </c>
      <c r="AP95" s="297">
        <v>12424379</v>
      </c>
      <c r="AQ95" s="63">
        <v>14512435</v>
      </c>
      <c r="AR95" s="297">
        <v>18735629</v>
      </c>
      <c r="AS95" s="297">
        <v>15319359</v>
      </c>
      <c r="AT95" s="297">
        <v>10656659</v>
      </c>
      <c r="AU95" s="297">
        <v>788462</v>
      </c>
      <c r="AV95" s="315">
        <v>5019926</v>
      </c>
      <c r="AW95" s="297">
        <v>4737625</v>
      </c>
      <c r="AX95" s="297">
        <v>4514816</v>
      </c>
      <c r="AY95" s="297">
        <v>25771422</v>
      </c>
      <c r="AZ95" s="297">
        <v>19509071</v>
      </c>
      <c r="BA95" s="297">
        <v>18502113</v>
      </c>
      <c r="BB95" s="297">
        <v>15636955</v>
      </c>
      <c r="BC95" s="63">
        <v>17013705</v>
      </c>
      <c r="BD95" s="297">
        <v>20903297</v>
      </c>
      <c r="BE95" s="297"/>
      <c r="BF95" s="297"/>
      <c r="BG95" s="297"/>
      <c r="BH95" s="315"/>
      <c r="BI95" s="34">
        <f t="shared" si="452"/>
        <v>-1045523.1399999987</v>
      </c>
      <c r="BJ95" s="99">
        <f t="shared" si="452"/>
        <v>1415260.629999999</v>
      </c>
      <c r="BK95" s="99">
        <f t="shared" si="452"/>
        <v>1440837.2599999998</v>
      </c>
      <c r="BL95" s="99">
        <f t="shared" si="452"/>
        <v>1803305.2799999993</v>
      </c>
      <c r="BM95" s="99">
        <f t="shared" si="452"/>
        <v>2928186.5200000014</v>
      </c>
      <c r="BN95" s="99">
        <f t="shared" si="452"/>
        <v>2347205.4499999993</v>
      </c>
      <c r="BO95" s="99">
        <f t="shared" si="452"/>
        <v>1059703.6500000004</v>
      </c>
      <c r="BP95" s="99">
        <f t="shared" si="452"/>
        <v>-1036322.1199999992</v>
      </c>
      <c r="BQ95" s="99">
        <f t="shared" si="452"/>
        <v>2487099.790000001</v>
      </c>
      <c r="BR95" s="411">
        <f t="shared" si="452"/>
        <v>119182.11999999918</v>
      </c>
      <c r="BS95" s="434">
        <f t="shared" si="453"/>
        <v>-674362.1400000006</v>
      </c>
      <c r="BT95" s="99">
        <f t="shared" si="453"/>
        <v>2146021.5500000007</v>
      </c>
      <c r="BU95" s="99">
        <f t="shared" si="453"/>
        <v>4230662.3499999996</v>
      </c>
      <c r="BV95" s="99">
        <f t="shared" si="453"/>
        <v>834848.04000000097</v>
      </c>
      <c r="BW95" s="99">
        <f t="shared" si="453"/>
        <v>922345.59999999963</v>
      </c>
      <c r="BX95" s="248">
        <f t="shared" si="453"/>
        <v>2528639.4299999997</v>
      </c>
      <c r="BY95" s="248">
        <f t="shared" si="453"/>
        <v>-13809.13000000082</v>
      </c>
      <c r="BZ95" s="248">
        <f t="shared" si="453"/>
        <v>-1256364.4099999983</v>
      </c>
      <c r="CA95" s="248">
        <f t="shared" si="453"/>
        <v>2166001.8699999992</v>
      </c>
      <c r="CB95" s="261">
        <f t="shared" si="453"/>
        <v>745393</v>
      </c>
      <c r="CC95" s="261">
        <f t="shared" si="454"/>
        <v>-3592508.1300000008</v>
      </c>
      <c r="CD95" s="391">
        <f t="shared" si="454"/>
        <v>-579603.5</v>
      </c>
      <c r="CE95" s="360">
        <f t="shared" si="454"/>
        <v>-2705161</v>
      </c>
      <c r="CF95" s="261">
        <f t="shared" si="454"/>
        <v>-1416099</v>
      </c>
      <c r="CG95" s="261">
        <f t="shared" si="454"/>
        <v>-2501101.8200000003</v>
      </c>
      <c r="CH95" s="261">
        <f t="shared" si="454"/>
        <v>-1456214.83</v>
      </c>
      <c r="CI95" s="261">
        <f t="shared" si="454"/>
        <v>-1255772.8599999994</v>
      </c>
      <c r="CJ95" s="261">
        <f t="shared" si="454"/>
        <v>-1742735.8499999996</v>
      </c>
      <c r="CK95" s="261">
        <f t="shared" si="454"/>
        <v>-1191765</v>
      </c>
      <c r="CL95" s="261">
        <f t="shared" si="454"/>
        <v>3816488.5399999991</v>
      </c>
      <c r="CM95" s="261">
        <f t="shared" si="455"/>
        <v>523694</v>
      </c>
      <c r="CN95" s="261">
        <f t="shared" si="455"/>
        <v>179795</v>
      </c>
      <c r="CO95" s="261">
        <f t="shared" si="455"/>
        <v>-8248693</v>
      </c>
      <c r="CP95" s="391">
        <f t="shared" si="455"/>
        <v>-8060813</v>
      </c>
      <c r="CQ95" s="391">
        <f t="shared" si="455"/>
        <v>-8062710</v>
      </c>
      <c r="CR95" s="391">
        <f t="shared" si="455"/>
        <v>-9177092</v>
      </c>
      <c r="CS95" s="391">
        <f t="shared" si="455"/>
        <v>11429055</v>
      </c>
      <c r="CT95" s="391">
        <f t="shared" si="455"/>
        <v>7292129</v>
      </c>
      <c r="CU95" s="391">
        <f t="shared" si="455"/>
        <v>7284161</v>
      </c>
      <c r="CV95" s="391">
        <f t="shared" si="455"/>
        <v>3212576</v>
      </c>
      <c r="CW95" s="391">
        <f t="shared" si="455"/>
        <v>2501270</v>
      </c>
      <c r="CX95" s="391">
        <f t="shared" si="455"/>
        <v>2167668</v>
      </c>
      <c r="CY95" s="347"/>
      <c r="CZ95" s="63">
        <f>IF(ISERROR(GETPIVOTDATA("VALUE",'CSS WK pvt'!$I$2,"DT_FILE",CZ$8,"CD_CO",CZ$6,"TRIM_CAT",TRIM(B95),"TRIM_LINE",A93))=TRUE,0,GETPIVOTDATA("VALUE",'CSS WK pvt'!$I$2,"DT_FILE",CZ$8,"CD_CO",CZ$6,"TRIM_CAT",TRIM(B95),"TRIM_LINE",A93))</f>
        <v>20903297</v>
      </c>
    </row>
    <row r="96" spans="1:104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5">
        <v>37260168.329999998</v>
      </c>
      <c r="V96" s="205">
        <v>34155886</v>
      </c>
      <c r="W96" s="205">
        <v>37260168.329999998</v>
      </c>
      <c r="X96" s="98">
        <v>37032468.030000001</v>
      </c>
      <c r="Y96" s="205">
        <v>39897153</v>
      </c>
      <c r="Z96" s="205">
        <v>39331516</v>
      </c>
      <c r="AA96" s="205">
        <v>44708680.659999996</v>
      </c>
      <c r="AB96" s="205">
        <v>40156455.390000001</v>
      </c>
      <c r="AC96" s="205">
        <v>34575545.359999999</v>
      </c>
      <c r="AD96" s="205">
        <v>40632685.109999999</v>
      </c>
      <c r="AE96" s="205">
        <v>51503410</v>
      </c>
      <c r="AF96" s="205">
        <v>42816201.939999998</v>
      </c>
      <c r="AG96" s="205">
        <v>43954279</v>
      </c>
      <c r="AH96" s="205">
        <v>35158518</v>
      </c>
      <c r="AI96" s="205">
        <v>34900641</v>
      </c>
      <c r="AJ96" s="98">
        <v>47186542</v>
      </c>
      <c r="AK96" s="297">
        <v>46290542</v>
      </c>
      <c r="AL96" s="297">
        <v>49270555</v>
      </c>
      <c r="AM96" s="297">
        <v>49287560</v>
      </c>
      <c r="AN96" s="297">
        <v>40150993</v>
      </c>
      <c r="AO96" s="297">
        <v>35171913</v>
      </c>
      <c r="AP96" s="297">
        <v>39258735</v>
      </c>
      <c r="AQ96" s="63">
        <v>42030956</v>
      </c>
      <c r="AR96" s="297">
        <v>52885827</v>
      </c>
      <c r="AS96" s="297">
        <v>48864839</v>
      </c>
      <c r="AT96" s="297">
        <v>35159433</v>
      </c>
      <c r="AU96" s="297">
        <v>2908779</v>
      </c>
      <c r="AV96" s="315">
        <v>13759112</v>
      </c>
      <c r="AW96" s="297">
        <v>13166028</v>
      </c>
      <c r="AX96" s="297">
        <v>11226998</v>
      </c>
      <c r="AY96" s="297">
        <v>71686336</v>
      </c>
      <c r="AZ96" s="297">
        <v>48505425</v>
      </c>
      <c r="BA96" s="297">
        <v>48914373</v>
      </c>
      <c r="BB96" s="297">
        <v>44818739</v>
      </c>
      <c r="BC96" s="63">
        <v>42714501</v>
      </c>
      <c r="BD96" s="297">
        <v>54242456</v>
      </c>
      <c r="BE96" s="297"/>
      <c r="BF96" s="297"/>
      <c r="BG96" s="297"/>
      <c r="BH96" s="315"/>
      <c r="BI96" s="34">
        <f t="shared" si="452"/>
        <v>-2113107.5299999937</v>
      </c>
      <c r="BJ96" s="99">
        <f t="shared" si="452"/>
        <v>-712448.8599999994</v>
      </c>
      <c r="BK96" s="99">
        <f t="shared" si="452"/>
        <v>-4413211.6099999957</v>
      </c>
      <c r="BL96" s="99">
        <f t="shared" si="452"/>
        <v>1013209.4800000004</v>
      </c>
      <c r="BM96" s="99">
        <f t="shared" si="452"/>
        <v>1704379.9499999955</v>
      </c>
      <c r="BN96" s="99">
        <f t="shared" si="452"/>
        <v>2082940.6700000018</v>
      </c>
      <c r="BO96" s="99">
        <f t="shared" si="452"/>
        <v>2461425.8200000003</v>
      </c>
      <c r="BP96" s="99">
        <f t="shared" si="452"/>
        <v>1563001.0700000003</v>
      </c>
      <c r="BQ96" s="99">
        <f t="shared" si="452"/>
        <v>8826213</v>
      </c>
      <c r="BR96" s="411">
        <f t="shared" si="452"/>
        <v>349479.38000000268</v>
      </c>
      <c r="BS96" s="434">
        <f t="shared" si="453"/>
        <v>-4101797.6599999964</v>
      </c>
      <c r="BT96" s="99">
        <f t="shared" si="453"/>
        <v>1573269.3699999973</v>
      </c>
      <c r="BU96" s="99">
        <f t="shared" si="453"/>
        <v>5724784.8899999931</v>
      </c>
      <c r="BV96" s="99">
        <f t="shared" si="453"/>
        <v>5623046.8500000015</v>
      </c>
      <c r="BW96" s="99">
        <f t="shared" si="453"/>
        <v>3403573.5999999978</v>
      </c>
      <c r="BX96" s="248">
        <f t="shared" si="453"/>
        <v>8902140</v>
      </c>
      <c r="BY96" s="248">
        <f t="shared" si="453"/>
        <v>12302437.020000003</v>
      </c>
      <c r="BZ96" s="248">
        <f t="shared" si="453"/>
        <v>1679112.3399999961</v>
      </c>
      <c r="CA96" s="248">
        <f t="shared" si="453"/>
        <v>6694110.6700000018</v>
      </c>
      <c r="CB96" s="261">
        <f t="shared" si="453"/>
        <v>1002632</v>
      </c>
      <c r="CC96" s="261">
        <f t="shared" si="454"/>
        <v>-2359527.3299999982</v>
      </c>
      <c r="CD96" s="391">
        <f t="shared" si="454"/>
        <v>10154073.969999999</v>
      </c>
      <c r="CE96" s="360">
        <f t="shared" si="454"/>
        <v>6393389</v>
      </c>
      <c r="CF96" s="261">
        <f t="shared" si="454"/>
        <v>9939039</v>
      </c>
      <c r="CG96" s="261">
        <f t="shared" si="454"/>
        <v>4578879.3400000036</v>
      </c>
      <c r="CH96" s="261">
        <f t="shared" si="454"/>
        <v>-5462.390000000596</v>
      </c>
      <c r="CI96" s="261">
        <f t="shared" si="454"/>
        <v>596367.6400000006</v>
      </c>
      <c r="CJ96" s="261">
        <f t="shared" si="454"/>
        <v>-1373950.1099999994</v>
      </c>
      <c r="CK96" s="261">
        <f t="shared" si="454"/>
        <v>-9472454</v>
      </c>
      <c r="CL96" s="261">
        <f t="shared" si="454"/>
        <v>10069625.060000002</v>
      </c>
      <c r="CM96" s="261">
        <f t="shared" si="455"/>
        <v>4910560</v>
      </c>
      <c r="CN96" s="261">
        <f t="shared" si="455"/>
        <v>915</v>
      </c>
      <c r="CO96" s="261">
        <f t="shared" si="455"/>
        <v>-31991862</v>
      </c>
      <c r="CP96" s="391">
        <f t="shared" si="455"/>
        <v>-33427430</v>
      </c>
      <c r="CQ96" s="391">
        <f t="shared" si="455"/>
        <v>-33124514</v>
      </c>
      <c r="CR96" s="391">
        <f t="shared" si="455"/>
        <v>-38043557</v>
      </c>
      <c r="CS96" s="391">
        <f t="shared" si="455"/>
        <v>22398776</v>
      </c>
      <c r="CT96" s="391">
        <f t="shared" si="455"/>
        <v>8354432</v>
      </c>
      <c r="CU96" s="391">
        <f t="shared" si="455"/>
        <v>13742460</v>
      </c>
      <c r="CV96" s="391">
        <f t="shared" si="455"/>
        <v>5560004</v>
      </c>
      <c r="CW96" s="391">
        <f t="shared" si="455"/>
        <v>683545</v>
      </c>
      <c r="CX96" s="391">
        <f t="shared" si="455"/>
        <v>1356629</v>
      </c>
      <c r="CY96" s="347"/>
      <c r="CZ96" s="63">
        <f>IF(ISERROR(GETPIVOTDATA("VALUE",'CSS WK pvt'!$I$2,"DT_FILE",CZ$8,"CD_CO",CZ$6,"TRIM_CAT",TRIM(B96),"TRIM_LINE",A93))=TRUE,0,GETPIVOTDATA("VALUE",'CSS WK pvt'!$I$2,"DT_FILE",CZ$8,"CD_CO",CZ$6,"TRIM_CAT",TRIM(B96),"TRIM_LINE",A93))</f>
        <v>54242456</v>
      </c>
    </row>
    <row r="97" spans="1:104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5">
        <v>43760256.469999999</v>
      </c>
      <c r="V97" s="205">
        <v>38138171</v>
      </c>
      <c r="W97" s="205">
        <v>43760256.469999999</v>
      </c>
      <c r="X97" s="98">
        <v>37199534.119999997</v>
      </c>
      <c r="Y97" s="205">
        <v>38758759</v>
      </c>
      <c r="Z97" s="205">
        <v>40511785</v>
      </c>
      <c r="AA97" s="205">
        <v>41926329.280000001</v>
      </c>
      <c r="AB97" s="205">
        <v>42938714.600000001</v>
      </c>
      <c r="AC97" s="205">
        <v>35124742.450000003</v>
      </c>
      <c r="AD97" s="205">
        <v>42987172.560000002</v>
      </c>
      <c r="AE97" s="205">
        <v>41735188</v>
      </c>
      <c r="AF97" s="205">
        <v>42026543.5</v>
      </c>
      <c r="AG97" s="205">
        <v>42142749</v>
      </c>
      <c r="AH97" s="205">
        <v>38274434</v>
      </c>
      <c r="AI97" s="205">
        <v>37451830</v>
      </c>
      <c r="AJ97" s="98">
        <v>38839067</v>
      </c>
      <c r="AK97" s="297">
        <v>43729623</v>
      </c>
      <c r="AL97" s="297">
        <v>46785587</v>
      </c>
      <c r="AM97" s="297">
        <v>48671449</v>
      </c>
      <c r="AN97" s="297">
        <v>41665933</v>
      </c>
      <c r="AO97" s="297">
        <v>36491025</v>
      </c>
      <c r="AP97" s="297">
        <v>41767935</v>
      </c>
      <c r="AQ97" s="63">
        <v>40138339</v>
      </c>
      <c r="AR97" s="297">
        <v>52131124</v>
      </c>
      <c r="AS97" s="297">
        <v>54074887</v>
      </c>
      <c r="AT97" s="297">
        <v>42614413</v>
      </c>
      <c r="AU97" s="297">
        <v>4130754</v>
      </c>
      <c r="AV97" s="315">
        <v>10599515</v>
      </c>
      <c r="AW97" s="297">
        <v>9430183</v>
      </c>
      <c r="AX97" s="297">
        <v>9632198</v>
      </c>
      <c r="AY97" s="297">
        <v>57324687</v>
      </c>
      <c r="AZ97" s="297">
        <v>48053428</v>
      </c>
      <c r="BA97" s="297">
        <v>42532915</v>
      </c>
      <c r="BB97" s="297">
        <v>43921396</v>
      </c>
      <c r="BC97" s="63">
        <v>40436211</v>
      </c>
      <c r="BD97" s="297">
        <v>48894431</v>
      </c>
      <c r="BE97" s="297"/>
      <c r="BF97" s="297"/>
      <c r="BG97" s="297"/>
      <c r="BH97" s="315"/>
      <c r="BI97" s="34">
        <f t="shared" si="452"/>
        <v>167988.96000000089</v>
      </c>
      <c r="BJ97" s="99">
        <f t="shared" si="452"/>
        <v>-1382074.179999996</v>
      </c>
      <c r="BK97" s="99">
        <f t="shared" si="452"/>
        <v>-1259441.1400000006</v>
      </c>
      <c r="BL97" s="99">
        <f t="shared" si="452"/>
        <v>-1121726.9400000013</v>
      </c>
      <c r="BM97" s="99">
        <f t="shared" si="452"/>
        <v>9374375.5</v>
      </c>
      <c r="BN97" s="99">
        <f t="shared" si="452"/>
        <v>17513393.700000003</v>
      </c>
      <c r="BO97" s="99">
        <f t="shared" si="452"/>
        <v>7440414.1000000015</v>
      </c>
      <c r="BP97" s="99">
        <f t="shared" si="452"/>
        <v>4446557.1499999985</v>
      </c>
      <c r="BQ97" s="99">
        <f t="shared" si="452"/>
        <v>15981247.439999998</v>
      </c>
      <c r="BR97" s="411">
        <f t="shared" si="452"/>
        <v>2405643.0700000003</v>
      </c>
      <c r="BS97" s="434">
        <f t="shared" si="453"/>
        <v>-3882122</v>
      </c>
      <c r="BT97" s="99">
        <f t="shared" si="453"/>
        <v>3734873.7899999991</v>
      </c>
      <c r="BU97" s="99">
        <f t="shared" si="453"/>
        <v>3085032.2599999979</v>
      </c>
      <c r="BV97" s="99">
        <f t="shared" si="453"/>
        <v>10119125.09</v>
      </c>
      <c r="BW97" s="99">
        <f t="shared" si="453"/>
        <v>3660760.2900000028</v>
      </c>
      <c r="BX97" s="248">
        <f t="shared" si="453"/>
        <v>12032015.770000003</v>
      </c>
      <c r="BY97" s="248">
        <f t="shared" si="453"/>
        <v>-4805971.82</v>
      </c>
      <c r="BZ97" s="248">
        <f t="shared" si="453"/>
        <v>-13283927.020000003</v>
      </c>
      <c r="CA97" s="248">
        <f t="shared" si="453"/>
        <v>-1617507.4699999988</v>
      </c>
      <c r="CB97" s="261">
        <f t="shared" si="453"/>
        <v>136263</v>
      </c>
      <c r="CC97" s="261">
        <f t="shared" si="454"/>
        <v>-6308426.4699999988</v>
      </c>
      <c r="CD97" s="391">
        <f t="shared" si="454"/>
        <v>1639532.8800000027</v>
      </c>
      <c r="CE97" s="360">
        <f t="shared" si="454"/>
        <v>4970864</v>
      </c>
      <c r="CF97" s="261">
        <f t="shared" si="454"/>
        <v>6273802</v>
      </c>
      <c r="CG97" s="261">
        <f t="shared" si="454"/>
        <v>6745119.7199999988</v>
      </c>
      <c r="CH97" s="261">
        <f t="shared" si="454"/>
        <v>-1272781.6000000015</v>
      </c>
      <c r="CI97" s="261">
        <f t="shared" si="454"/>
        <v>1366282.549999997</v>
      </c>
      <c r="CJ97" s="261">
        <f t="shared" si="454"/>
        <v>-1219237.5600000024</v>
      </c>
      <c r="CK97" s="261">
        <f t="shared" si="454"/>
        <v>-1596849</v>
      </c>
      <c r="CL97" s="261">
        <f t="shared" si="454"/>
        <v>10104580.5</v>
      </c>
      <c r="CM97" s="261">
        <f t="shared" si="455"/>
        <v>11932138</v>
      </c>
      <c r="CN97" s="261">
        <f t="shared" si="455"/>
        <v>4339979</v>
      </c>
      <c r="CO97" s="261">
        <f t="shared" si="455"/>
        <v>-33321076</v>
      </c>
      <c r="CP97" s="391">
        <f t="shared" si="455"/>
        <v>-28239552</v>
      </c>
      <c r="CQ97" s="391">
        <f t="shared" si="455"/>
        <v>-34299440</v>
      </c>
      <c r="CR97" s="391">
        <f t="shared" si="455"/>
        <v>-37153389</v>
      </c>
      <c r="CS97" s="391">
        <f t="shared" si="455"/>
        <v>8653238</v>
      </c>
      <c r="CT97" s="391">
        <f t="shared" si="455"/>
        <v>6387495</v>
      </c>
      <c r="CU97" s="391">
        <f t="shared" si="455"/>
        <v>6041890</v>
      </c>
      <c r="CV97" s="391">
        <f t="shared" si="455"/>
        <v>2153461</v>
      </c>
      <c r="CW97" s="391">
        <f t="shared" si="455"/>
        <v>297872</v>
      </c>
      <c r="CX97" s="391">
        <f t="shared" si="455"/>
        <v>-3236693</v>
      </c>
      <c r="CY97" s="347"/>
      <c r="CZ97" s="63">
        <f>IF(ISERROR(GETPIVOTDATA("VALUE",'CSS WK pvt'!$I$2,"DT_FILE",CZ$8,"CD_CO",CZ$6,"TRIM_CAT",TRIM(B97),"TRIM_LINE",A93))=TRUE,0,GETPIVOTDATA("VALUE",'CSS WK pvt'!$I$2,"DT_FILE",CZ$8,"CD_CO",CZ$6,"TRIM_CAT",TRIM(B97),"TRIM_LINE",A93))</f>
        <v>48894431</v>
      </c>
    </row>
    <row r="98" spans="1:104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5">
        <v>60392342.600000001</v>
      </c>
      <c r="V98" s="205">
        <v>68336549</v>
      </c>
      <c r="W98" s="205">
        <v>60392342.600000001</v>
      </c>
      <c r="X98" s="98">
        <v>57304693.380000003</v>
      </c>
      <c r="Y98" s="205">
        <v>61607873</v>
      </c>
      <c r="Z98" s="205">
        <v>60338799</v>
      </c>
      <c r="AA98" s="205">
        <v>65993487.840000004</v>
      </c>
      <c r="AB98" s="205">
        <v>59178072.329999998</v>
      </c>
      <c r="AC98" s="205">
        <v>55131284.229999997</v>
      </c>
      <c r="AD98" s="205">
        <v>61672049.299999997</v>
      </c>
      <c r="AE98" s="205">
        <v>63143319</v>
      </c>
      <c r="AF98" s="205">
        <v>63340446.130000003</v>
      </c>
      <c r="AG98" s="205">
        <v>68661753</v>
      </c>
      <c r="AH98" s="205">
        <v>63629345</v>
      </c>
      <c r="AI98" s="205">
        <v>58668341</v>
      </c>
      <c r="AJ98" s="98">
        <v>63034431</v>
      </c>
      <c r="AK98" s="297">
        <v>67721318</v>
      </c>
      <c r="AL98" s="297">
        <v>67795026</v>
      </c>
      <c r="AM98" s="297">
        <v>70095789</v>
      </c>
      <c r="AN98" s="297">
        <v>60312633</v>
      </c>
      <c r="AO98" s="297">
        <v>52486877</v>
      </c>
      <c r="AP98" s="297">
        <v>64141802</v>
      </c>
      <c r="AQ98" s="63">
        <v>61819486</v>
      </c>
      <c r="AR98" s="297">
        <v>77027483</v>
      </c>
      <c r="AS98" s="297">
        <v>79450737</v>
      </c>
      <c r="AT98" s="297">
        <v>58024831</v>
      </c>
      <c r="AU98" s="297">
        <v>5255156</v>
      </c>
      <c r="AV98" s="315">
        <v>13909562</v>
      </c>
      <c r="AW98" s="297">
        <v>12245537</v>
      </c>
      <c r="AX98" s="297">
        <v>9995140</v>
      </c>
      <c r="AY98" s="297">
        <v>76256909</v>
      </c>
      <c r="AZ98" s="297">
        <v>52002910</v>
      </c>
      <c r="BA98" s="297">
        <v>68283579</v>
      </c>
      <c r="BB98" s="297">
        <v>66605968</v>
      </c>
      <c r="BC98" s="63">
        <v>60678570</v>
      </c>
      <c r="BD98" s="297">
        <v>73690231</v>
      </c>
      <c r="BE98" s="297"/>
      <c r="BF98" s="297"/>
      <c r="BG98" s="297"/>
      <c r="BH98" s="315"/>
      <c r="BI98" s="34">
        <f t="shared" si="452"/>
        <v>-248804.3900000006</v>
      </c>
      <c r="BJ98" s="99">
        <f t="shared" si="452"/>
        <v>-409879.26999999583</v>
      </c>
      <c r="BK98" s="99">
        <f t="shared" si="452"/>
        <v>-1032634.8399999961</v>
      </c>
      <c r="BL98" s="99">
        <f t="shared" si="452"/>
        <v>-410933.1400000006</v>
      </c>
      <c r="BM98" s="99">
        <f t="shared" si="452"/>
        <v>816662.85000000149</v>
      </c>
      <c r="BN98" s="99">
        <f t="shared" si="452"/>
        <v>1510380.8999999985</v>
      </c>
      <c r="BO98" s="99">
        <f t="shared" si="452"/>
        <v>1661730.7800000012</v>
      </c>
      <c r="BP98" s="99">
        <f t="shared" si="452"/>
        <v>7598838.6400000006</v>
      </c>
      <c r="BQ98" s="99">
        <f t="shared" si="452"/>
        <v>13242869</v>
      </c>
      <c r="BR98" s="411">
        <f t="shared" si="452"/>
        <v>-2532710.4099999964</v>
      </c>
      <c r="BS98" s="434">
        <f t="shared" si="453"/>
        <v>-4807288.3299999982</v>
      </c>
      <c r="BT98" s="99">
        <f t="shared" si="453"/>
        <v>4220106.5099999979</v>
      </c>
      <c r="BU98" s="99">
        <f t="shared" si="453"/>
        <v>8513833.7200000063</v>
      </c>
      <c r="BV98" s="99">
        <f t="shared" si="453"/>
        <v>4742702.9899999946</v>
      </c>
      <c r="BW98" s="99">
        <f t="shared" si="453"/>
        <v>4372204.5299999937</v>
      </c>
      <c r="BX98" s="248">
        <f t="shared" si="453"/>
        <v>7640367.5700000003</v>
      </c>
      <c r="BY98" s="248">
        <f t="shared" si="453"/>
        <v>3457591.7899999991</v>
      </c>
      <c r="BZ98" s="248">
        <f t="shared" si="453"/>
        <v>1119469.9200000018</v>
      </c>
      <c r="CA98" s="248">
        <f t="shared" si="453"/>
        <v>8269410.3999999985</v>
      </c>
      <c r="CB98" s="261">
        <f t="shared" si="453"/>
        <v>-4707204</v>
      </c>
      <c r="CC98" s="261">
        <f t="shared" si="454"/>
        <v>-1724001.6000000015</v>
      </c>
      <c r="CD98" s="391">
        <f t="shared" si="454"/>
        <v>5729737.6199999973</v>
      </c>
      <c r="CE98" s="360">
        <f t="shared" si="454"/>
        <v>6113445</v>
      </c>
      <c r="CF98" s="261">
        <f t="shared" si="454"/>
        <v>7456227</v>
      </c>
      <c r="CG98" s="261">
        <f t="shared" si="454"/>
        <v>4102301.1599999964</v>
      </c>
      <c r="CH98" s="261">
        <f t="shared" si="454"/>
        <v>1134560.6700000018</v>
      </c>
      <c r="CI98" s="261">
        <f t="shared" si="454"/>
        <v>-2644407.2299999967</v>
      </c>
      <c r="CJ98" s="261">
        <f t="shared" si="454"/>
        <v>2469752.700000003</v>
      </c>
      <c r="CK98" s="261">
        <f t="shared" si="454"/>
        <v>-1323833</v>
      </c>
      <c r="CL98" s="261">
        <f t="shared" si="454"/>
        <v>13687036.869999997</v>
      </c>
      <c r="CM98" s="261">
        <f t="shared" si="455"/>
        <v>10788984</v>
      </c>
      <c r="CN98" s="261">
        <f t="shared" si="455"/>
        <v>-5604514</v>
      </c>
      <c r="CO98" s="261">
        <f t="shared" si="455"/>
        <v>-53413185</v>
      </c>
      <c r="CP98" s="391">
        <f t="shared" si="455"/>
        <v>-49124869</v>
      </c>
      <c r="CQ98" s="391">
        <f t="shared" si="455"/>
        <v>-55475781</v>
      </c>
      <c r="CR98" s="391">
        <f t="shared" si="455"/>
        <v>-57799886</v>
      </c>
      <c r="CS98" s="391">
        <f t="shared" si="455"/>
        <v>6161120</v>
      </c>
      <c r="CT98" s="391">
        <f t="shared" si="455"/>
        <v>-8309723</v>
      </c>
      <c r="CU98" s="391">
        <f t="shared" si="455"/>
        <v>15796702</v>
      </c>
      <c r="CV98" s="391">
        <f t="shared" si="455"/>
        <v>2464166</v>
      </c>
      <c r="CW98" s="391">
        <f t="shared" si="455"/>
        <v>-1140916</v>
      </c>
      <c r="CX98" s="391">
        <f t="shared" si="455"/>
        <v>-3337252</v>
      </c>
      <c r="CY98" s="347"/>
      <c r="CZ98" s="63">
        <f>IF(ISERROR(GETPIVOTDATA("VALUE",'CSS WK pvt'!$I$2,"DT_FILE",CZ$8,"CD_CO",CZ$6,"TRIM_CAT",TRIM(B98),"TRIM_LINE",A93))=TRUE,0,GETPIVOTDATA("VALUE",'CSS WK pvt'!$I$2,"DT_FILE",CZ$8,"CD_CO",CZ$6,"TRIM_CAT",TRIM(B98),"TRIM_LINE",A93))</f>
        <v>73690231</v>
      </c>
    </row>
    <row r="99" spans="1:104" s="130" customFormat="1" ht="15" thickBot="1" x14ac:dyDescent="0.35">
      <c r="A99" s="147"/>
      <c r="B99" s="51" t="s">
        <v>42</v>
      </c>
      <c r="C99" s="126">
        <f t="shared" ref="C99:V99" si="456">SUM(C94:C98)</f>
        <v>287772377.35000002</v>
      </c>
      <c r="D99" s="127">
        <f t="shared" si="456"/>
        <v>249238610.11000001</v>
      </c>
      <c r="E99" s="127">
        <f t="shared" si="456"/>
        <v>237427962.62</v>
      </c>
      <c r="F99" s="127">
        <f t="shared" si="456"/>
        <v>232973059.66999999</v>
      </c>
      <c r="G99" s="127">
        <f t="shared" si="456"/>
        <v>299227283.20999998</v>
      </c>
      <c r="H99" s="127">
        <f t="shared" si="456"/>
        <v>316138531.31</v>
      </c>
      <c r="I99" s="127">
        <f t="shared" si="456"/>
        <v>274331308.63999999</v>
      </c>
      <c r="J99" s="127">
        <f t="shared" si="456"/>
        <v>254028670.96999997</v>
      </c>
      <c r="K99" s="127">
        <f t="shared" si="456"/>
        <v>221340782.06999999</v>
      </c>
      <c r="L99" s="128">
        <f t="shared" si="456"/>
        <v>294220958.86000001</v>
      </c>
      <c r="M99" s="127">
        <f t="shared" si="456"/>
        <v>348997183.25999993</v>
      </c>
      <c r="N99" s="127">
        <f t="shared" si="456"/>
        <v>288980455.12</v>
      </c>
      <c r="O99" s="127">
        <f t="shared" si="456"/>
        <v>295342052.00999999</v>
      </c>
      <c r="P99" s="127">
        <f t="shared" si="456"/>
        <v>280019706.12</v>
      </c>
      <c r="Q99" s="127">
        <f t="shared" si="456"/>
        <v>256990250.72999996</v>
      </c>
      <c r="R99" s="127">
        <f t="shared" si="456"/>
        <v>267136730.27999997</v>
      </c>
      <c r="S99" s="127">
        <f t="shared" si="456"/>
        <v>351437233.95999998</v>
      </c>
      <c r="T99" s="127">
        <f t="shared" si="456"/>
        <v>383008038.34999996</v>
      </c>
      <c r="U99" s="127">
        <f t="shared" si="456"/>
        <v>313526438.31999999</v>
      </c>
      <c r="V99" s="127">
        <f t="shared" si="456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457">SUM(Y94+Y95+Y96+Y97+Y98)</f>
        <v>332408080</v>
      </c>
      <c r="Z99" s="127">
        <f t="shared" si="457"/>
        <v>315534674</v>
      </c>
      <c r="AA99" s="127">
        <f t="shared" si="457"/>
        <v>339915162.64999998</v>
      </c>
      <c r="AB99" s="127">
        <f t="shared" si="457"/>
        <v>295282257.40000004</v>
      </c>
      <c r="AC99" s="127">
        <f t="shared" si="457"/>
        <v>260904529.21000001</v>
      </c>
      <c r="AD99" s="127">
        <f t="shared" si="457"/>
        <v>308626725.19</v>
      </c>
      <c r="AE99" s="127">
        <f t="shared" si="457"/>
        <v>347211765</v>
      </c>
      <c r="AF99" s="127">
        <f t="shared" si="457"/>
        <v>341377824.34000003</v>
      </c>
      <c r="AG99" s="204">
        <v>352902947</v>
      </c>
      <c r="AH99" s="204">
        <v>274508975</v>
      </c>
      <c r="AI99" s="204">
        <v>270343464</v>
      </c>
      <c r="AJ99" s="128">
        <v>333113047</v>
      </c>
      <c r="AK99" s="215">
        <v>356957630</v>
      </c>
      <c r="AL99" s="215">
        <v>360725259</v>
      </c>
      <c r="AM99" s="215">
        <v>357849861</v>
      </c>
      <c r="AN99" s="215">
        <v>291008050</v>
      </c>
      <c r="AO99" s="215">
        <v>256949576</v>
      </c>
      <c r="AP99" s="215">
        <v>305718425</v>
      </c>
      <c r="AQ99" s="35">
        <v>333101060</v>
      </c>
      <c r="AR99" s="215">
        <v>429263943</v>
      </c>
      <c r="AS99" s="215">
        <v>380030885</v>
      </c>
      <c r="AT99" s="215">
        <v>265524564</v>
      </c>
      <c r="AU99" s="215">
        <v>21975927</v>
      </c>
      <c r="AV99" s="314">
        <v>95442279</v>
      </c>
      <c r="AW99" s="215">
        <v>80010779</v>
      </c>
      <c r="AX99" s="215">
        <v>71679838</v>
      </c>
      <c r="AY99" s="215">
        <v>455286661</v>
      </c>
      <c r="AZ99" s="215">
        <v>343996364</v>
      </c>
      <c r="BA99" s="215">
        <v>342529440</v>
      </c>
      <c r="BB99" s="215">
        <v>324332678</v>
      </c>
      <c r="BC99" s="35">
        <v>329784120</v>
      </c>
      <c r="BD99" s="215">
        <v>420399881</v>
      </c>
      <c r="BE99" s="215"/>
      <c r="BF99" s="215"/>
      <c r="BG99" s="215"/>
      <c r="BH99" s="314"/>
      <c r="BI99" s="35">
        <f t="shared" ref="BI99:BM99" si="458">SUM(BI94:BI98)</f>
        <v>7569674.6599999983</v>
      </c>
      <c r="BJ99" s="129">
        <f t="shared" si="458"/>
        <v>30781096.010000005</v>
      </c>
      <c r="BK99" s="129">
        <f t="shared" si="458"/>
        <v>19562288.110000003</v>
      </c>
      <c r="BL99" s="129">
        <f t="shared" si="458"/>
        <v>34163670.609999999</v>
      </c>
      <c r="BM99" s="129">
        <f t="shared" si="458"/>
        <v>52209950.750000007</v>
      </c>
      <c r="BN99" s="129">
        <f t="shared" ref="BN99:BV99" si="459">SUM(BN94:BN98)</f>
        <v>66869507.039999999</v>
      </c>
      <c r="BO99" s="129">
        <f t="shared" si="459"/>
        <v>39195129.68</v>
      </c>
      <c r="BP99" s="129">
        <f t="shared" si="459"/>
        <v>19949007.030000009</v>
      </c>
      <c r="BQ99" s="129">
        <f t="shared" si="459"/>
        <v>92185656.25</v>
      </c>
      <c r="BR99" s="410">
        <f t="shared" si="459"/>
        <v>8942768.639999995</v>
      </c>
      <c r="BS99" s="433">
        <f t="shared" si="459"/>
        <v>-16589103.25999999</v>
      </c>
      <c r="BT99" s="129">
        <f t="shared" si="459"/>
        <v>26554218.879999992</v>
      </c>
      <c r="BU99" s="129">
        <f t="shared" si="459"/>
        <v>44573110.640000015</v>
      </c>
      <c r="BV99" s="129">
        <f t="shared" si="459"/>
        <v>15262551.279999999</v>
      </c>
      <c r="BW99" s="129">
        <f t="shared" ref="BW99:BX99" si="460">SUM(BW94:BW98)</f>
        <v>3914278.4800000023</v>
      </c>
      <c r="BX99" s="247">
        <f t="shared" si="460"/>
        <v>41489994.910000019</v>
      </c>
      <c r="BY99" s="247">
        <f t="shared" ref="BY99:BZ99" si="461">SUM(BY94:BY98)</f>
        <v>-4225468.9599999916</v>
      </c>
      <c r="BZ99" s="247">
        <f t="shared" si="461"/>
        <v>-41630214.010000005</v>
      </c>
      <c r="CA99" s="247">
        <f t="shared" ref="CA99:CB99" si="462">SUM(CA94:CA98)</f>
        <v>39376508.680000007</v>
      </c>
      <c r="CB99" s="273">
        <f t="shared" si="462"/>
        <v>531297</v>
      </c>
      <c r="CC99" s="273">
        <f t="shared" ref="CC99:CE99" si="463">SUM(CC94:CC98)</f>
        <v>-43182974.319999993</v>
      </c>
      <c r="CD99" s="390">
        <f t="shared" si="463"/>
        <v>29949319.5</v>
      </c>
      <c r="CE99" s="359">
        <f t="shared" si="463"/>
        <v>24549550</v>
      </c>
      <c r="CF99" s="273">
        <f t="shared" ref="CF99:CG99" si="464">SUM(CF94:CF98)</f>
        <v>45190585</v>
      </c>
      <c r="CG99" s="273">
        <f t="shared" si="464"/>
        <v>17934698.349999987</v>
      </c>
      <c r="CH99" s="273">
        <f t="shared" ref="CH99" si="465">SUM(CH94:CH98)</f>
        <v>-4274207.4000000004</v>
      </c>
      <c r="CI99" s="273">
        <f t="shared" ref="CI99" si="466">SUM(CI94:CI98)</f>
        <v>-3954953.2100000009</v>
      </c>
      <c r="CJ99" s="273">
        <f t="shared" ref="CJ99" si="467">SUM(CJ94:CJ98)</f>
        <v>-2908300.1900000032</v>
      </c>
      <c r="CK99" s="273">
        <f t="shared" ref="CK99" si="468">SUM(CK94:CK98)</f>
        <v>-14110705</v>
      </c>
      <c r="CL99" s="273">
        <f t="shared" ref="CL99" si="469">SUM(CL94:CL98)</f>
        <v>87886118.659999996</v>
      </c>
      <c r="CM99" s="273">
        <f t="shared" ref="CM99" si="470">SUM(CM94:CM98)</f>
        <v>27127938</v>
      </c>
      <c r="CN99" s="273">
        <f t="shared" ref="CN99" si="471">SUM(CN94:CN98)</f>
        <v>-8984411</v>
      </c>
      <c r="CO99" s="273">
        <f t="shared" ref="CO99" si="472">SUM(CO94:CO98)</f>
        <v>-248367537</v>
      </c>
      <c r="CP99" s="390">
        <f t="shared" ref="CP99" si="473">SUM(CP94:CP98)</f>
        <v>-237670768</v>
      </c>
      <c r="CQ99" s="390">
        <f t="shared" ref="CQ99" si="474">SUM(CQ94:CQ98)</f>
        <v>-276946851</v>
      </c>
      <c r="CR99" s="390">
        <f t="shared" ref="CR99" si="475">SUM(CR94:CR98)</f>
        <v>-289045421</v>
      </c>
      <c r="CS99" s="390">
        <f t="shared" ref="CS99" si="476">SUM(CS94:CS98)</f>
        <v>97436800</v>
      </c>
      <c r="CT99" s="390">
        <f t="shared" ref="CT99" si="477">SUM(CT94:CT98)</f>
        <v>52988314</v>
      </c>
      <c r="CU99" s="390">
        <f t="shared" ref="CU99" si="478">SUM(CU94:CU98)</f>
        <v>85579864</v>
      </c>
      <c r="CV99" s="390">
        <f t="shared" ref="CV99" si="479">SUM(CV94:CV98)</f>
        <v>18614253</v>
      </c>
      <c r="CW99" s="390">
        <f t="shared" ref="CW99:CX99" si="480">SUM(CW94:CW98)</f>
        <v>-3316940</v>
      </c>
      <c r="CX99" s="390">
        <f t="shared" si="480"/>
        <v>-8864062</v>
      </c>
      <c r="CY99" s="348"/>
      <c r="CZ99" s="35">
        <f>SUM(CZ94:CZ98)</f>
        <v>420399881</v>
      </c>
    </row>
    <row r="100" spans="1:104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86"/>
      <c r="CX100" s="386"/>
      <c r="CY100" s="347"/>
      <c r="CZ100" s="94"/>
    </row>
    <row r="101" spans="1:104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5">
        <v>169099771.41999999</v>
      </c>
      <c r="V101" s="205">
        <v>136480534</v>
      </c>
      <c r="W101" s="205">
        <v>169099771.41999999</v>
      </c>
      <c r="X101" s="98">
        <v>127284579.87</v>
      </c>
      <c r="Y101" s="205">
        <v>143948889</v>
      </c>
      <c r="Z101" s="205">
        <v>144038504</v>
      </c>
      <c r="AA101" s="205">
        <v>175816693.99000001</v>
      </c>
      <c r="AB101" s="205">
        <v>137384280.91999999</v>
      </c>
      <c r="AC101" s="205">
        <v>132549259.68000001</v>
      </c>
      <c r="AD101" s="205">
        <v>130420677.19</v>
      </c>
      <c r="AE101" s="205">
        <v>157688044</v>
      </c>
      <c r="AF101" s="205">
        <v>172585360.18000001</v>
      </c>
      <c r="AG101" s="205">
        <v>172307550</v>
      </c>
      <c r="AH101" s="205">
        <v>154450915</v>
      </c>
      <c r="AI101" s="205">
        <v>131061801</v>
      </c>
      <c r="AJ101" s="98">
        <v>132029332</v>
      </c>
      <c r="AK101" s="297">
        <v>162094622</v>
      </c>
      <c r="AL101" s="297">
        <v>171911891</v>
      </c>
      <c r="AM101" s="297">
        <v>185515445</v>
      </c>
      <c r="AN101" s="297">
        <v>145561172</v>
      </c>
      <c r="AO101" s="297">
        <v>129298884</v>
      </c>
      <c r="AP101" s="297">
        <v>133448132</v>
      </c>
      <c r="AQ101" s="63">
        <v>144898783</v>
      </c>
      <c r="AR101" s="297">
        <v>196717362</v>
      </c>
      <c r="AS101" s="297">
        <v>194416233</v>
      </c>
      <c r="AT101" s="297">
        <v>152800518</v>
      </c>
      <c r="AU101" s="297">
        <v>13746205</v>
      </c>
      <c r="AV101" s="315">
        <v>49359205</v>
      </c>
      <c r="AW101" s="297">
        <v>30622721</v>
      </c>
      <c r="AX101" s="297">
        <v>28625708</v>
      </c>
      <c r="AY101" s="297">
        <v>213809127</v>
      </c>
      <c r="AZ101" s="297">
        <v>177305520</v>
      </c>
      <c r="BA101" s="297">
        <v>183597666</v>
      </c>
      <c r="BB101" s="297">
        <v>150763898</v>
      </c>
      <c r="BC101" s="63">
        <v>138620177</v>
      </c>
      <c r="BD101" s="297">
        <v>208668334</v>
      </c>
      <c r="BE101" s="297"/>
      <c r="BF101" s="297"/>
      <c r="BG101" s="297"/>
      <c r="BH101" s="315"/>
      <c r="BI101" s="34">
        <f t="shared" ref="BI101:BR105" si="481">O101-C101</f>
        <v>7304785.5700000226</v>
      </c>
      <c r="BJ101" s="99">
        <f t="shared" si="481"/>
        <v>-1262985.200000003</v>
      </c>
      <c r="BK101" s="99">
        <f t="shared" si="481"/>
        <v>13392070.049999997</v>
      </c>
      <c r="BL101" s="99">
        <f t="shared" si="481"/>
        <v>25582131.879999995</v>
      </c>
      <c r="BM101" s="99">
        <f t="shared" si="481"/>
        <v>27742059.420000002</v>
      </c>
      <c r="BN101" s="99">
        <f t="shared" si="481"/>
        <v>20904673.159999996</v>
      </c>
      <c r="BO101" s="99">
        <f t="shared" si="481"/>
        <v>20936462.359999985</v>
      </c>
      <c r="BP101" s="99">
        <f t="shared" si="481"/>
        <v>5924119.7699999958</v>
      </c>
      <c r="BQ101" s="99">
        <f t="shared" si="481"/>
        <v>68649265.899999991</v>
      </c>
      <c r="BR101" s="411">
        <f t="shared" si="481"/>
        <v>-3263615.4299999923</v>
      </c>
      <c r="BS101" s="434">
        <f t="shared" ref="BS101:CB105" si="482">Y101-M101</f>
        <v>-8262563.8300000131</v>
      </c>
      <c r="BT101" s="99">
        <f t="shared" si="482"/>
        <v>463288.13999998569</v>
      </c>
      <c r="BU101" s="99">
        <f t="shared" si="482"/>
        <v>32768399</v>
      </c>
      <c r="BV101" s="99">
        <f t="shared" si="482"/>
        <v>7767552.9599999934</v>
      </c>
      <c r="BW101" s="99">
        <f t="shared" si="482"/>
        <v>-714601.44999998808</v>
      </c>
      <c r="BX101" s="248">
        <f t="shared" si="482"/>
        <v>4935708.2800000012</v>
      </c>
      <c r="BY101" s="248">
        <f t="shared" si="482"/>
        <v>7615665.9699999988</v>
      </c>
      <c r="BZ101" s="248">
        <f t="shared" si="482"/>
        <v>-4685552</v>
      </c>
      <c r="CA101" s="248">
        <f t="shared" si="482"/>
        <v>3207778.5800000131</v>
      </c>
      <c r="CB101" s="261">
        <f t="shared" si="482"/>
        <v>17970381</v>
      </c>
      <c r="CC101" s="261">
        <f t="shared" ref="CC101:CL105" si="483">AI101-W101</f>
        <v>-38037970.419999987</v>
      </c>
      <c r="CD101" s="391">
        <f t="shared" si="483"/>
        <v>4744752.1299999952</v>
      </c>
      <c r="CE101" s="360">
        <f t="shared" si="483"/>
        <v>18145733</v>
      </c>
      <c r="CF101" s="261">
        <f t="shared" si="483"/>
        <v>27873387</v>
      </c>
      <c r="CG101" s="261">
        <f t="shared" si="483"/>
        <v>9698751.0099999905</v>
      </c>
      <c r="CH101" s="261">
        <f t="shared" si="483"/>
        <v>8176891.0800000131</v>
      </c>
      <c r="CI101" s="261">
        <f t="shared" si="483"/>
        <v>-3250375.6800000072</v>
      </c>
      <c r="CJ101" s="261">
        <f t="shared" si="483"/>
        <v>3027454.8100000024</v>
      </c>
      <c r="CK101" s="261">
        <f t="shared" si="483"/>
        <v>-12789261</v>
      </c>
      <c r="CL101" s="261">
        <f t="shared" si="483"/>
        <v>24132001.819999993</v>
      </c>
      <c r="CM101" s="261">
        <f t="shared" ref="CM101:CX105" si="484">AS101-AG101</f>
        <v>22108683</v>
      </c>
      <c r="CN101" s="261">
        <f t="shared" si="484"/>
        <v>-1650397</v>
      </c>
      <c r="CO101" s="261">
        <f t="shared" si="484"/>
        <v>-117315596</v>
      </c>
      <c r="CP101" s="391">
        <f t="shared" si="484"/>
        <v>-82670127</v>
      </c>
      <c r="CQ101" s="391">
        <f t="shared" si="484"/>
        <v>-131471901</v>
      </c>
      <c r="CR101" s="391">
        <f t="shared" si="484"/>
        <v>-143286183</v>
      </c>
      <c r="CS101" s="391">
        <f t="shared" si="484"/>
        <v>28293682</v>
      </c>
      <c r="CT101" s="391">
        <f t="shared" si="484"/>
        <v>31744348</v>
      </c>
      <c r="CU101" s="391">
        <f t="shared" si="484"/>
        <v>54298782</v>
      </c>
      <c r="CV101" s="391">
        <f t="shared" si="484"/>
        <v>17315766</v>
      </c>
      <c r="CW101" s="391">
        <f t="shared" si="484"/>
        <v>-6278606</v>
      </c>
      <c r="CX101" s="391">
        <f t="shared" si="484"/>
        <v>11950972</v>
      </c>
      <c r="CY101" s="347"/>
      <c r="CZ101" s="63">
        <f>IF(ISERROR(GETPIVOTDATA("VALUE",'CSS WK pvt'!$I$2,"DT_FILE",CZ$8,"CD_CO",CZ$6,"TRIM_CAT",TRIM(B101),"TRIM_LINE",A100))=TRUE,0,GETPIVOTDATA("VALUE",'CSS WK pvt'!$I$2,"DT_FILE",CZ$8,"CD_CO",CZ$6,"TRIM_CAT",TRIM(B101),"TRIM_LINE",A100))</f>
        <v>208668334</v>
      </c>
    </row>
    <row r="102" spans="1:104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5">
        <v>12402172.289999999</v>
      </c>
      <c r="V102" s="205">
        <v>8809430</v>
      </c>
      <c r="W102" s="205">
        <v>12402172.289999999</v>
      </c>
      <c r="X102" s="98">
        <v>8858479.4700000007</v>
      </c>
      <c r="Y102" s="205">
        <v>10783107</v>
      </c>
      <c r="Z102" s="205">
        <v>10846121</v>
      </c>
      <c r="AA102" s="205">
        <v>14560940.08</v>
      </c>
      <c r="AB102" s="205">
        <v>12010727.27</v>
      </c>
      <c r="AC102" s="205">
        <v>11685321.99</v>
      </c>
      <c r="AD102" s="205">
        <v>11719840.220000001</v>
      </c>
      <c r="AE102" s="205">
        <v>13664885</v>
      </c>
      <c r="AF102" s="205">
        <v>15307352</v>
      </c>
      <c r="AG102" s="205">
        <v>13688808</v>
      </c>
      <c r="AH102" s="205">
        <v>10534396</v>
      </c>
      <c r="AI102" s="205">
        <v>33525320</v>
      </c>
      <c r="AJ102" s="98">
        <v>11118205</v>
      </c>
      <c r="AK102" s="297">
        <v>11205940</v>
      </c>
      <c r="AL102" s="297">
        <v>8890737</v>
      </c>
      <c r="AM102" s="297">
        <v>11179768</v>
      </c>
      <c r="AN102" s="297">
        <v>10898374</v>
      </c>
      <c r="AO102" s="297">
        <v>11208067</v>
      </c>
      <c r="AP102" s="297">
        <v>11669917</v>
      </c>
      <c r="AQ102" s="63">
        <v>10875937</v>
      </c>
      <c r="AR102" s="297">
        <v>19495318</v>
      </c>
      <c r="AS102" s="297">
        <v>15286736</v>
      </c>
      <c r="AT102" s="297">
        <v>12756793</v>
      </c>
      <c r="AU102" s="297">
        <v>910271</v>
      </c>
      <c r="AV102" s="315">
        <v>3445290</v>
      </c>
      <c r="AW102" s="297">
        <v>2210584</v>
      </c>
      <c r="AX102" s="297">
        <v>2316411</v>
      </c>
      <c r="AY102" s="297">
        <v>18066402</v>
      </c>
      <c r="AZ102" s="297">
        <v>15395084</v>
      </c>
      <c r="BA102" s="297">
        <v>19789820</v>
      </c>
      <c r="BB102" s="297">
        <v>16141461</v>
      </c>
      <c r="BC102" s="63">
        <v>14011742</v>
      </c>
      <c r="BD102" s="297">
        <v>24309449</v>
      </c>
      <c r="BE102" s="297"/>
      <c r="BF102" s="297"/>
      <c r="BG102" s="297"/>
      <c r="BH102" s="315"/>
      <c r="BI102" s="34">
        <f t="shared" si="481"/>
        <v>-499191.16000000015</v>
      </c>
      <c r="BJ102" s="99">
        <f t="shared" si="481"/>
        <v>-587514.72999999858</v>
      </c>
      <c r="BK102" s="99">
        <f t="shared" si="481"/>
        <v>-166836.13000000082</v>
      </c>
      <c r="BL102" s="99">
        <f t="shared" si="481"/>
        <v>1262237.4900000002</v>
      </c>
      <c r="BM102" s="99">
        <f t="shared" si="481"/>
        <v>2090069.8000000007</v>
      </c>
      <c r="BN102" s="99">
        <f t="shared" si="481"/>
        <v>2860348.2899999991</v>
      </c>
      <c r="BO102" s="99">
        <f t="shared" si="481"/>
        <v>1684739.2199999988</v>
      </c>
      <c r="BP102" s="99">
        <f t="shared" si="481"/>
        <v>-1392048</v>
      </c>
      <c r="BQ102" s="99">
        <f t="shared" si="481"/>
        <v>4495883.3399999989</v>
      </c>
      <c r="BR102" s="411">
        <f t="shared" si="481"/>
        <v>-150314.83000000007</v>
      </c>
      <c r="BS102" s="434">
        <f t="shared" si="482"/>
        <v>-491769.16999999993</v>
      </c>
      <c r="BT102" s="99">
        <f t="shared" si="482"/>
        <v>128863.21000000089</v>
      </c>
      <c r="BU102" s="99">
        <f t="shared" si="482"/>
        <v>3829548.83</v>
      </c>
      <c r="BV102" s="99">
        <f t="shared" si="482"/>
        <v>1339312.5499999989</v>
      </c>
      <c r="BW102" s="99">
        <f t="shared" si="482"/>
        <v>773816.12000000104</v>
      </c>
      <c r="BX102" s="248">
        <f t="shared" si="482"/>
        <v>1301847.9000000004</v>
      </c>
      <c r="BY102" s="248">
        <f t="shared" si="482"/>
        <v>1494475.4100000001</v>
      </c>
      <c r="BZ102" s="248">
        <f t="shared" si="482"/>
        <v>1500720.75</v>
      </c>
      <c r="CA102" s="248">
        <f t="shared" si="482"/>
        <v>1286635.7100000009</v>
      </c>
      <c r="CB102" s="261">
        <f t="shared" si="482"/>
        <v>1724966</v>
      </c>
      <c r="CC102" s="261">
        <f t="shared" si="483"/>
        <v>21123147.710000001</v>
      </c>
      <c r="CD102" s="391">
        <f t="shared" si="483"/>
        <v>2259725.5299999993</v>
      </c>
      <c r="CE102" s="360">
        <f t="shared" si="483"/>
        <v>422833</v>
      </c>
      <c r="CF102" s="261">
        <f t="shared" si="483"/>
        <v>-1955384</v>
      </c>
      <c r="CG102" s="261">
        <f t="shared" si="483"/>
        <v>-3381172.08</v>
      </c>
      <c r="CH102" s="261">
        <f t="shared" si="483"/>
        <v>-1112353.2699999996</v>
      </c>
      <c r="CI102" s="261">
        <f t="shared" si="483"/>
        <v>-477254.99000000022</v>
      </c>
      <c r="CJ102" s="261">
        <f t="shared" si="483"/>
        <v>-49923.220000000671</v>
      </c>
      <c r="CK102" s="261">
        <f t="shared" si="483"/>
        <v>-2788948</v>
      </c>
      <c r="CL102" s="261">
        <f t="shared" si="483"/>
        <v>4187966</v>
      </c>
      <c r="CM102" s="261">
        <f t="shared" si="484"/>
        <v>1597928</v>
      </c>
      <c r="CN102" s="261">
        <f t="shared" si="484"/>
        <v>2222397</v>
      </c>
      <c r="CO102" s="261">
        <f t="shared" si="484"/>
        <v>-32615049</v>
      </c>
      <c r="CP102" s="391">
        <f t="shared" si="484"/>
        <v>-7672915</v>
      </c>
      <c r="CQ102" s="391">
        <f t="shared" si="484"/>
        <v>-8995356</v>
      </c>
      <c r="CR102" s="391">
        <f t="shared" si="484"/>
        <v>-6574326</v>
      </c>
      <c r="CS102" s="391">
        <f t="shared" si="484"/>
        <v>6886634</v>
      </c>
      <c r="CT102" s="391">
        <f t="shared" si="484"/>
        <v>4496710</v>
      </c>
      <c r="CU102" s="391">
        <f t="shared" si="484"/>
        <v>8581753</v>
      </c>
      <c r="CV102" s="391">
        <f t="shared" si="484"/>
        <v>4471544</v>
      </c>
      <c r="CW102" s="391">
        <f t="shared" si="484"/>
        <v>3135805</v>
      </c>
      <c r="CX102" s="391">
        <f t="shared" si="484"/>
        <v>4814131</v>
      </c>
      <c r="CY102" s="347"/>
      <c r="CZ102" s="63">
        <f>IF(ISERROR(GETPIVOTDATA("VALUE",'CSS WK pvt'!$I$2,"DT_FILE",CZ$8,"CD_CO",CZ$6,"TRIM_CAT",TRIM(B102),"TRIM_LINE",A100))=TRUE,0,GETPIVOTDATA("VALUE",'CSS WK pvt'!$I$2,"DT_FILE",CZ$8,"CD_CO",CZ$6,"TRIM_CAT",TRIM(B102),"TRIM_LINE",A100))</f>
        <v>24309449</v>
      </c>
    </row>
    <row r="103" spans="1:104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5">
        <v>36951300.609999999</v>
      </c>
      <c r="V103" s="205">
        <v>31274724</v>
      </c>
      <c r="W103" s="205">
        <v>36951300.609999999</v>
      </c>
      <c r="X103" s="98">
        <v>29243800.309999999</v>
      </c>
      <c r="Y103" s="205">
        <v>31490348</v>
      </c>
      <c r="Z103" s="205">
        <v>33234207</v>
      </c>
      <c r="AA103" s="205">
        <v>44017847.439999998</v>
      </c>
      <c r="AB103" s="205">
        <v>35321044.670000002</v>
      </c>
      <c r="AC103" s="205">
        <v>33781900.049999997</v>
      </c>
      <c r="AD103" s="205">
        <v>31453573.609999999</v>
      </c>
      <c r="AE103" s="205">
        <v>36113635</v>
      </c>
      <c r="AF103" s="205">
        <v>41598344.490000002</v>
      </c>
      <c r="AG103" s="205">
        <v>38529194</v>
      </c>
      <c r="AH103" s="205">
        <v>35465835</v>
      </c>
      <c r="AI103" s="205">
        <v>34552780</v>
      </c>
      <c r="AJ103" s="98">
        <v>34091578</v>
      </c>
      <c r="AK103" s="297">
        <v>37115309</v>
      </c>
      <c r="AL103" s="297">
        <v>43355027</v>
      </c>
      <c r="AM103" s="297">
        <v>48958486</v>
      </c>
      <c r="AN103" s="297">
        <v>40507748</v>
      </c>
      <c r="AO103" s="297">
        <v>35977002</v>
      </c>
      <c r="AP103" s="297">
        <v>34968634</v>
      </c>
      <c r="AQ103" s="63">
        <v>36841239</v>
      </c>
      <c r="AR103" s="297">
        <v>46031100</v>
      </c>
      <c r="AS103" s="297">
        <v>43850783</v>
      </c>
      <c r="AT103" s="297">
        <v>39756827</v>
      </c>
      <c r="AU103" s="297">
        <v>3809523</v>
      </c>
      <c r="AV103" s="315">
        <v>11856299</v>
      </c>
      <c r="AW103" s="297">
        <v>7803044</v>
      </c>
      <c r="AX103" s="297">
        <v>7359181</v>
      </c>
      <c r="AY103" s="297">
        <v>58648829</v>
      </c>
      <c r="AZ103" s="297">
        <v>48306687</v>
      </c>
      <c r="BA103" s="297">
        <v>50260760</v>
      </c>
      <c r="BB103" s="297">
        <v>42295644</v>
      </c>
      <c r="BC103" s="63">
        <v>36696029</v>
      </c>
      <c r="BD103" s="297">
        <v>48608478</v>
      </c>
      <c r="BE103" s="297"/>
      <c r="BF103" s="297"/>
      <c r="BG103" s="297"/>
      <c r="BH103" s="315"/>
      <c r="BI103" s="34">
        <f t="shared" si="481"/>
        <v>1197728.7800000012</v>
      </c>
      <c r="BJ103" s="99">
        <f t="shared" si="481"/>
        <v>-6202359.7100000009</v>
      </c>
      <c r="BK103" s="99">
        <f t="shared" si="481"/>
        <v>-5425646.6399999969</v>
      </c>
      <c r="BL103" s="99">
        <f t="shared" si="481"/>
        <v>1096287.9699999988</v>
      </c>
      <c r="BM103" s="99">
        <f t="shared" si="481"/>
        <v>806036.84999999776</v>
      </c>
      <c r="BN103" s="99">
        <f t="shared" si="481"/>
        <v>-1838885.3999999985</v>
      </c>
      <c r="BO103" s="99">
        <f t="shared" si="481"/>
        <v>2037770.200000003</v>
      </c>
      <c r="BP103" s="99">
        <f t="shared" si="481"/>
        <v>-2765822.7800000012</v>
      </c>
      <c r="BQ103" s="99">
        <f t="shared" si="481"/>
        <v>11195097.379999999</v>
      </c>
      <c r="BR103" s="411">
        <f t="shared" si="481"/>
        <v>-2402695.9400000013</v>
      </c>
      <c r="BS103" s="434">
        <f t="shared" si="482"/>
        <v>-7716743.5300000012</v>
      </c>
      <c r="BT103" s="99">
        <f t="shared" si="482"/>
        <v>-1718666.7100000009</v>
      </c>
      <c r="BU103" s="99">
        <f t="shared" si="482"/>
        <v>7156396.6699999943</v>
      </c>
      <c r="BV103" s="99">
        <f t="shared" si="482"/>
        <v>6360925.700000003</v>
      </c>
      <c r="BW103" s="99">
        <f t="shared" si="482"/>
        <v>2093102.1099999957</v>
      </c>
      <c r="BX103" s="248">
        <f t="shared" si="482"/>
        <v>3301272.620000001</v>
      </c>
      <c r="BY103" s="248">
        <f t="shared" si="482"/>
        <v>3255514.870000001</v>
      </c>
      <c r="BZ103" s="248">
        <f t="shared" si="482"/>
        <v>6316232.4600000009</v>
      </c>
      <c r="CA103" s="248">
        <f t="shared" si="482"/>
        <v>1577893.3900000006</v>
      </c>
      <c r="CB103" s="261">
        <f t="shared" si="482"/>
        <v>4191111</v>
      </c>
      <c r="CC103" s="261">
        <f t="shared" si="483"/>
        <v>-2398520.6099999994</v>
      </c>
      <c r="CD103" s="391">
        <f t="shared" si="483"/>
        <v>4847777.6900000013</v>
      </c>
      <c r="CE103" s="360">
        <f t="shared" si="483"/>
        <v>5624961</v>
      </c>
      <c r="CF103" s="261">
        <f t="shared" si="483"/>
        <v>10120820</v>
      </c>
      <c r="CG103" s="261">
        <f t="shared" si="483"/>
        <v>4940638.5600000024</v>
      </c>
      <c r="CH103" s="261">
        <f t="shared" si="483"/>
        <v>5186703.3299999982</v>
      </c>
      <c r="CI103" s="261">
        <f t="shared" si="483"/>
        <v>2195101.950000003</v>
      </c>
      <c r="CJ103" s="261">
        <f t="shared" si="483"/>
        <v>3515060.3900000006</v>
      </c>
      <c r="CK103" s="261">
        <f t="shared" si="483"/>
        <v>727604</v>
      </c>
      <c r="CL103" s="261">
        <f t="shared" si="483"/>
        <v>4432755.5099999979</v>
      </c>
      <c r="CM103" s="261">
        <f t="shared" si="484"/>
        <v>5321589</v>
      </c>
      <c r="CN103" s="261">
        <f t="shared" si="484"/>
        <v>4290992</v>
      </c>
      <c r="CO103" s="261">
        <f t="shared" si="484"/>
        <v>-30743257</v>
      </c>
      <c r="CP103" s="391">
        <f t="shared" si="484"/>
        <v>-22235279</v>
      </c>
      <c r="CQ103" s="391">
        <f t="shared" si="484"/>
        <v>-29312265</v>
      </c>
      <c r="CR103" s="391">
        <f t="shared" si="484"/>
        <v>-35995846</v>
      </c>
      <c r="CS103" s="391">
        <f t="shared" si="484"/>
        <v>9690343</v>
      </c>
      <c r="CT103" s="391">
        <f t="shared" si="484"/>
        <v>7798939</v>
      </c>
      <c r="CU103" s="391">
        <f t="shared" si="484"/>
        <v>14283758</v>
      </c>
      <c r="CV103" s="391">
        <f t="shared" si="484"/>
        <v>7327010</v>
      </c>
      <c r="CW103" s="391">
        <f t="shared" si="484"/>
        <v>-145210</v>
      </c>
      <c r="CX103" s="391">
        <f t="shared" si="484"/>
        <v>2577378</v>
      </c>
      <c r="CY103" s="347"/>
      <c r="CZ103" s="63">
        <f>IF(ISERROR(GETPIVOTDATA("VALUE",'CSS WK pvt'!$I$2,"DT_FILE",CZ$8,"CD_CO",CZ$6,"TRIM_CAT",TRIM(B103),"TRIM_LINE",A100))=TRUE,0,GETPIVOTDATA("VALUE",'CSS WK pvt'!$I$2,"DT_FILE",CZ$8,"CD_CO",CZ$6,"TRIM_CAT",TRIM(B103),"TRIM_LINE",A100))</f>
        <v>48608478</v>
      </c>
    </row>
    <row r="104" spans="1:104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5">
        <v>36578792.799999997</v>
      </c>
      <c r="V104" s="205">
        <v>30891429</v>
      </c>
      <c r="W104" s="205">
        <v>36578792.799999997</v>
      </c>
      <c r="X104" s="98">
        <v>27289618.609999999</v>
      </c>
      <c r="Y104" s="205">
        <v>27820255</v>
      </c>
      <c r="Z104" s="205">
        <v>29934780</v>
      </c>
      <c r="AA104" s="205">
        <v>41171109.829999998</v>
      </c>
      <c r="AB104" s="205">
        <v>31857986.789999999</v>
      </c>
      <c r="AC104" s="205">
        <v>31841942.300000001</v>
      </c>
      <c r="AD104" s="205">
        <v>30317933.989999998</v>
      </c>
      <c r="AE104" s="205">
        <v>34689229</v>
      </c>
      <c r="AF104" s="205">
        <v>40237908.780000001</v>
      </c>
      <c r="AG104" s="205">
        <v>35432728</v>
      </c>
      <c r="AH104" s="205">
        <v>30887876</v>
      </c>
      <c r="AI104" s="205">
        <v>33987411</v>
      </c>
      <c r="AJ104" s="98">
        <v>31897904</v>
      </c>
      <c r="AK104" s="297">
        <v>31958957</v>
      </c>
      <c r="AL104" s="297">
        <v>39000887</v>
      </c>
      <c r="AM104" s="297">
        <v>44629569</v>
      </c>
      <c r="AN104" s="297">
        <v>35594543</v>
      </c>
      <c r="AO104" s="297">
        <v>31462484</v>
      </c>
      <c r="AP104" s="297">
        <v>30777330</v>
      </c>
      <c r="AQ104" s="63">
        <v>33936898</v>
      </c>
      <c r="AR104" s="297">
        <v>39947082</v>
      </c>
      <c r="AS104" s="297">
        <v>40377627</v>
      </c>
      <c r="AT104" s="297">
        <v>40602717</v>
      </c>
      <c r="AU104" s="297">
        <v>4805361</v>
      </c>
      <c r="AV104" s="315">
        <v>9138429</v>
      </c>
      <c r="AW104" s="297">
        <v>6249916</v>
      </c>
      <c r="AX104" s="297">
        <v>6299401</v>
      </c>
      <c r="AY104" s="297">
        <v>46325350</v>
      </c>
      <c r="AZ104" s="297">
        <v>36766258</v>
      </c>
      <c r="BA104" s="297">
        <v>39121352</v>
      </c>
      <c r="BB104" s="297">
        <v>34914507</v>
      </c>
      <c r="BC104" s="63">
        <v>32128236</v>
      </c>
      <c r="BD104" s="297">
        <v>42355247</v>
      </c>
      <c r="BE104" s="297"/>
      <c r="BF104" s="297"/>
      <c r="BG104" s="297"/>
      <c r="BH104" s="315"/>
      <c r="BI104" s="34">
        <f t="shared" si="481"/>
        <v>1632392.3899999969</v>
      </c>
      <c r="BJ104" s="99">
        <f t="shared" si="481"/>
        <v>-7127008.6100000031</v>
      </c>
      <c r="BK104" s="99">
        <f t="shared" si="481"/>
        <v>-4745543.0999999978</v>
      </c>
      <c r="BL104" s="99">
        <f t="shared" si="481"/>
        <v>1496247.5</v>
      </c>
      <c r="BM104" s="99">
        <f t="shared" si="481"/>
        <v>-326733.84999999776</v>
      </c>
      <c r="BN104" s="99">
        <f t="shared" si="481"/>
        <v>-1270925.7700000033</v>
      </c>
      <c r="BO104" s="99">
        <f t="shared" si="481"/>
        <v>3918794.1699999981</v>
      </c>
      <c r="BP104" s="99">
        <f t="shared" si="481"/>
        <v>-2840902.5</v>
      </c>
      <c r="BQ104" s="99">
        <f t="shared" si="481"/>
        <v>11489698.989999998</v>
      </c>
      <c r="BR104" s="411">
        <f t="shared" si="481"/>
        <v>-1750365.0899999999</v>
      </c>
      <c r="BS104" s="434">
        <f t="shared" si="482"/>
        <v>-8318348.299999997</v>
      </c>
      <c r="BT104" s="99">
        <f t="shared" si="482"/>
        <v>-2180495.5700000003</v>
      </c>
      <c r="BU104" s="99">
        <f t="shared" si="482"/>
        <v>6262546.2100000009</v>
      </c>
      <c r="BV104" s="99">
        <f t="shared" si="482"/>
        <v>6552398.4800000004</v>
      </c>
      <c r="BW104" s="99">
        <f t="shared" si="482"/>
        <v>2560607.1400000006</v>
      </c>
      <c r="BX104" s="248">
        <f t="shared" si="482"/>
        <v>3134861.16</v>
      </c>
      <c r="BY104" s="248">
        <f t="shared" si="482"/>
        <v>2866399.3999999985</v>
      </c>
      <c r="BZ104" s="248">
        <f t="shared" si="482"/>
        <v>7097034.3500000015</v>
      </c>
      <c r="CA104" s="248">
        <f t="shared" si="482"/>
        <v>-1146064.799999997</v>
      </c>
      <c r="CB104" s="261">
        <f t="shared" si="482"/>
        <v>-3553</v>
      </c>
      <c r="CC104" s="261">
        <f t="shared" si="483"/>
        <v>-2591381.799999997</v>
      </c>
      <c r="CD104" s="391">
        <f t="shared" si="483"/>
        <v>4608285.3900000006</v>
      </c>
      <c r="CE104" s="360">
        <f t="shared" si="483"/>
        <v>4138702</v>
      </c>
      <c r="CF104" s="261">
        <f t="shared" si="483"/>
        <v>9066107</v>
      </c>
      <c r="CG104" s="261">
        <f t="shared" si="483"/>
        <v>3458459.1700000018</v>
      </c>
      <c r="CH104" s="261">
        <f t="shared" si="483"/>
        <v>3736556.2100000009</v>
      </c>
      <c r="CI104" s="261">
        <f t="shared" si="483"/>
        <v>-379458.30000000075</v>
      </c>
      <c r="CJ104" s="261">
        <f t="shared" si="483"/>
        <v>459396.01000000164</v>
      </c>
      <c r="CK104" s="261">
        <f t="shared" si="483"/>
        <v>-752331</v>
      </c>
      <c r="CL104" s="261">
        <f t="shared" si="483"/>
        <v>-290826.78000000119</v>
      </c>
      <c r="CM104" s="261">
        <f t="shared" si="484"/>
        <v>4944899</v>
      </c>
      <c r="CN104" s="261">
        <f t="shared" si="484"/>
        <v>9714841</v>
      </c>
      <c r="CO104" s="261">
        <f t="shared" si="484"/>
        <v>-29182050</v>
      </c>
      <c r="CP104" s="391">
        <f t="shared" si="484"/>
        <v>-22759475</v>
      </c>
      <c r="CQ104" s="391">
        <f t="shared" si="484"/>
        <v>-25709041</v>
      </c>
      <c r="CR104" s="391">
        <f t="shared" si="484"/>
        <v>-32701486</v>
      </c>
      <c r="CS104" s="391">
        <f t="shared" si="484"/>
        <v>1695781</v>
      </c>
      <c r="CT104" s="391">
        <f t="shared" si="484"/>
        <v>1171715</v>
      </c>
      <c r="CU104" s="391">
        <f t="shared" si="484"/>
        <v>7658868</v>
      </c>
      <c r="CV104" s="391">
        <f t="shared" si="484"/>
        <v>4137177</v>
      </c>
      <c r="CW104" s="391">
        <f t="shared" si="484"/>
        <v>-1808662</v>
      </c>
      <c r="CX104" s="391">
        <f t="shared" si="484"/>
        <v>2408165</v>
      </c>
      <c r="CY104" s="347"/>
      <c r="CZ104" s="63">
        <f>IF(ISERROR(GETPIVOTDATA("VALUE",'CSS WK pvt'!$I$2,"DT_FILE",CZ$8,"CD_CO",CZ$6,"TRIM_CAT",TRIM(B104),"TRIM_LINE",A100))=TRUE,0,GETPIVOTDATA("VALUE",'CSS WK pvt'!$I$2,"DT_FILE",CZ$8,"CD_CO",CZ$6,"TRIM_CAT",TRIM(B104),"TRIM_LINE",A100))</f>
        <v>42355247</v>
      </c>
    </row>
    <row r="105" spans="1:104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5">
        <v>56185330.210000001</v>
      </c>
      <c r="V105" s="205">
        <v>49918330</v>
      </c>
      <c r="W105" s="205">
        <v>56185330.210000001</v>
      </c>
      <c r="X105" s="98">
        <v>46082046.560000002</v>
      </c>
      <c r="Y105" s="205">
        <v>44493220</v>
      </c>
      <c r="Z105" s="205">
        <v>49035178</v>
      </c>
      <c r="AA105" s="205">
        <v>64651009.600000001</v>
      </c>
      <c r="AB105" s="205">
        <v>50419812.079999998</v>
      </c>
      <c r="AC105" s="205">
        <v>50794039.450000003</v>
      </c>
      <c r="AD105" s="205">
        <v>49419355.670000002</v>
      </c>
      <c r="AE105" s="205">
        <v>52760004</v>
      </c>
      <c r="AF105" s="205">
        <v>61559748.380000003</v>
      </c>
      <c r="AG105" s="205">
        <v>54408827</v>
      </c>
      <c r="AH105" s="205">
        <v>47980105</v>
      </c>
      <c r="AI105" s="205">
        <v>58700214</v>
      </c>
      <c r="AJ105" s="98">
        <v>50738916</v>
      </c>
      <c r="AK105" s="297">
        <v>47926946</v>
      </c>
      <c r="AL105" s="297">
        <v>60416197</v>
      </c>
      <c r="AM105" s="297">
        <v>66103024</v>
      </c>
      <c r="AN105" s="297">
        <v>56311002</v>
      </c>
      <c r="AO105" s="297">
        <v>50184864</v>
      </c>
      <c r="AP105" s="297">
        <v>49572606</v>
      </c>
      <c r="AQ105" s="63">
        <v>52158152</v>
      </c>
      <c r="AR105" s="297">
        <v>62455715</v>
      </c>
      <c r="AS105" s="297">
        <v>55893145</v>
      </c>
      <c r="AT105" s="297">
        <v>64622576</v>
      </c>
      <c r="AU105" s="297">
        <v>4456958</v>
      </c>
      <c r="AV105" s="315">
        <v>11895298</v>
      </c>
      <c r="AW105" s="297">
        <v>6408341</v>
      </c>
      <c r="AX105" s="297">
        <v>8246489</v>
      </c>
      <c r="AY105" s="297">
        <v>68510376</v>
      </c>
      <c r="AZ105" s="297">
        <v>53549169</v>
      </c>
      <c r="BA105" s="297">
        <v>53356916</v>
      </c>
      <c r="BB105" s="297">
        <v>54823820</v>
      </c>
      <c r="BC105" s="63">
        <v>49597193</v>
      </c>
      <c r="BD105" s="297">
        <v>65918022</v>
      </c>
      <c r="BE105" s="297"/>
      <c r="BF105" s="297"/>
      <c r="BG105" s="297"/>
      <c r="BH105" s="315"/>
      <c r="BI105" s="34">
        <f t="shared" si="481"/>
        <v>5023590.4599999934</v>
      </c>
      <c r="BJ105" s="99">
        <f t="shared" si="481"/>
        <v>-6095494.2100000009</v>
      </c>
      <c r="BK105" s="99">
        <f t="shared" si="481"/>
        <v>-8731059.7600000054</v>
      </c>
      <c r="BL105" s="99">
        <f t="shared" si="481"/>
        <v>2501587.3999999985</v>
      </c>
      <c r="BM105" s="99">
        <f t="shared" si="481"/>
        <v>528410.71000000089</v>
      </c>
      <c r="BN105" s="99">
        <f t="shared" si="481"/>
        <v>-1452428.4600000009</v>
      </c>
      <c r="BO105" s="99">
        <f t="shared" si="481"/>
        <v>5185155.2400000021</v>
      </c>
      <c r="BP105" s="99">
        <f t="shared" si="481"/>
        <v>-5965713.8599999994</v>
      </c>
      <c r="BQ105" s="99">
        <f t="shared" si="481"/>
        <v>13617807.550000004</v>
      </c>
      <c r="BR105" s="411">
        <f t="shared" si="481"/>
        <v>131513.78999999911</v>
      </c>
      <c r="BS105" s="434">
        <f t="shared" si="482"/>
        <v>-10449932.829999998</v>
      </c>
      <c r="BT105" s="99">
        <f t="shared" si="482"/>
        <v>-852772.8900000006</v>
      </c>
      <c r="BU105" s="99">
        <f t="shared" si="482"/>
        <v>11725130.440000005</v>
      </c>
      <c r="BV105" s="99">
        <f t="shared" si="482"/>
        <v>9700391.9299999997</v>
      </c>
      <c r="BW105" s="99">
        <f t="shared" si="482"/>
        <v>4041155.5100000054</v>
      </c>
      <c r="BX105" s="248">
        <f t="shared" si="482"/>
        <v>5895815.1799999997</v>
      </c>
      <c r="BY105" s="248">
        <f t="shared" si="482"/>
        <v>-386110.42000000179</v>
      </c>
      <c r="BZ105" s="248">
        <f t="shared" si="482"/>
        <v>9504834.7700000033</v>
      </c>
      <c r="CA105" s="248">
        <f t="shared" si="482"/>
        <v>-1776503.2100000009</v>
      </c>
      <c r="CB105" s="261">
        <f t="shared" si="482"/>
        <v>-1938225</v>
      </c>
      <c r="CC105" s="261">
        <f t="shared" si="483"/>
        <v>2514883.7899999991</v>
      </c>
      <c r="CD105" s="391">
        <f t="shared" si="483"/>
        <v>4656869.4399999976</v>
      </c>
      <c r="CE105" s="360">
        <f t="shared" si="483"/>
        <v>3433726</v>
      </c>
      <c r="CF105" s="261">
        <f t="shared" si="483"/>
        <v>11381019</v>
      </c>
      <c r="CG105" s="261">
        <f t="shared" si="483"/>
        <v>1452014.3999999985</v>
      </c>
      <c r="CH105" s="261">
        <f t="shared" si="483"/>
        <v>5891189.9200000018</v>
      </c>
      <c r="CI105" s="261">
        <f t="shared" si="483"/>
        <v>-609175.45000000298</v>
      </c>
      <c r="CJ105" s="261">
        <f t="shared" si="483"/>
        <v>153250.32999999821</v>
      </c>
      <c r="CK105" s="261">
        <f t="shared" si="483"/>
        <v>-601852</v>
      </c>
      <c r="CL105" s="261">
        <f t="shared" si="483"/>
        <v>895966.61999999732</v>
      </c>
      <c r="CM105" s="261">
        <f t="shared" si="484"/>
        <v>1484318</v>
      </c>
      <c r="CN105" s="261">
        <f t="shared" si="484"/>
        <v>16642471</v>
      </c>
      <c r="CO105" s="261">
        <f t="shared" si="484"/>
        <v>-54243256</v>
      </c>
      <c r="CP105" s="391">
        <f t="shared" si="484"/>
        <v>-38843618</v>
      </c>
      <c r="CQ105" s="391">
        <f t="shared" si="484"/>
        <v>-41518605</v>
      </c>
      <c r="CR105" s="391">
        <f t="shared" si="484"/>
        <v>-52169708</v>
      </c>
      <c r="CS105" s="391">
        <f t="shared" si="484"/>
        <v>2407352</v>
      </c>
      <c r="CT105" s="391">
        <f t="shared" si="484"/>
        <v>-2761833</v>
      </c>
      <c r="CU105" s="391">
        <f t="shared" si="484"/>
        <v>3172052</v>
      </c>
      <c r="CV105" s="391">
        <f t="shared" si="484"/>
        <v>5251214</v>
      </c>
      <c r="CW105" s="391">
        <f t="shared" si="484"/>
        <v>-2560959</v>
      </c>
      <c r="CX105" s="391">
        <f t="shared" si="484"/>
        <v>3462307</v>
      </c>
      <c r="CY105" s="347"/>
      <c r="CZ105" s="63">
        <f>IF(ISERROR(GETPIVOTDATA("VALUE",'CSS WK pvt'!$I$2,"DT_FILE",CZ$8,"CD_CO",CZ$6,"TRIM_CAT",TRIM(B105),"TRIM_LINE",A100))=TRUE,0,GETPIVOTDATA("VALUE",'CSS WK pvt'!$I$2,"DT_FILE",CZ$8,"CD_CO",CZ$6,"TRIM_CAT",TRIM(B105),"TRIM_LINE",A100))</f>
        <v>65918022</v>
      </c>
    </row>
    <row r="106" spans="1:104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485">SUM(D101:D105)</f>
        <v>256548632.56999999</v>
      </c>
      <c r="E106" s="132">
        <f t="shared" si="485"/>
        <v>257575399.62</v>
      </c>
      <c r="F106" s="133">
        <f t="shared" si="485"/>
        <v>202823383.29999998</v>
      </c>
      <c r="G106" s="132">
        <f t="shared" si="485"/>
        <v>249230008.84</v>
      </c>
      <c r="H106" s="132">
        <f t="shared" si="485"/>
        <v>292352661.68000001</v>
      </c>
      <c r="I106" s="132">
        <f t="shared" si="485"/>
        <v>277454446.13999999</v>
      </c>
      <c r="J106" s="132">
        <f t="shared" si="485"/>
        <v>264414814.37</v>
      </c>
      <c r="K106" s="132">
        <f t="shared" si="485"/>
        <v>201769614.16999999</v>
      </c>
      <c r="L106" s="134">
        <f t="shared" si="485"/>
        <v>246194002.31999999</v>
      </c>
      <c r="M106" s="132">
        <f t="shared" si="485"/>
        <v>293775176.65999997</v>
      </c>
      <c r="N106" s="132">
        <f t="shared" si="485"/>
        <v>271248573.81999999</v>
      </c>
      <c r="O106" s="132">
        <f t="shared" si="485"/>
        <v>278475579.79000002</v>
      </c>
      <c r="P106" s="132">
        <f t="shared" si="485"/>
        <v>235273270.11000001</v>
      </c>
      <c r="Q106" s="132">
        <f t="shared" si="485"/>
        <v>251898384.03999999</v>
      </c>
      <c r="R106" s="132">
        <f t="shared" si="485"/>
        <v>234761875.54000002</v>
      </c>
      <c r="S106" s="132">
        <f t="shared" si="485"/>
        <v>280069851.76999998</v>
      </c>
      <c r="T106" s="132">
        <f t="shared" si="485"/>
        <v>311555443.5</v>
      </c>
      <c r="U106" s="132">
        <f t="shared" si="485"/>
        <v>311217367.32999998</v>
      </c>
      <c r="V106" s="132">
        <f t="shared" si="485"/>
        <v>257374447</v>
      </c>
      <c r="W106" s="132">
        <f t="shared" si="485"/>
        <v>311217367.32999998</v>
      </c>
      <c r="X106" s="134">
        <f t="shared" si="485"/>
        <v>238758524.81999999</v>
      </c>
      <c r="Y106" s="132">
        <f t="shared" si="485"/>
        <v>258535819</v>
      </c>
      <c r="Z106" s="132">
        <f t="shared" si="485"/>
        <v>267088790</v>
      </c>
      <c r="AA106" s="132">
        <f t="shared" si="485"/>
        <v>340217600.94000006</v>
      </c>
      <c r="AB106" s="132">
        <f t="shared" si="485"/>
        <v>266993851.73000002</v>
      </c>
      <c r="AC106" s="132">
        <f t="shared" si="485"/>
        <v>260652463.47000003</v>
      </c>
      <c r="AD106" s="132">
        <f t="shared" si="485"/>
        <v>253331380.68000001</v>
      </c>
      <c r="AE106" s="132">
        <f t="shared" si="485"/>
        <v>294915797</v>
      </c>
      <c r="AF106" s="132">
        <f t="shared" si="485"/>
        <v>331288713.83000004</v>
      </c>
      <c r="AG106" s="281">
        <v>314367107</v>
      </c>
      <c r="AH106" s="281">
        <v>279319127</v>
      </c>
      <c r="AI106" s="281">
        <v>291827526</v>
      </c>
      <c r="AJ106" s="134">
        <v>259875935</v>
      </c>
      <c r="AK106" s="298">
        <v>290301774</v>
      </c>
      <c r="AL106" s="298">
        <v>323574739</v>
      </c>
      <c r="AM106" s="298">
        <v>356386292</v>
      </c>
      <c r="AN106" s="298">
        <v>288872839</v>
      </c>
      <c r="AO106" s="298">
        <v>258131301</v>
      </c>
      <c r="AP106" s="298">
        <v>260436619</v>
      </c>
      <c r="AQ106" s="44">
        <v>278711009</v>
      </c>
      <c r="AR106" s="298">
        <v>364646577</v>
      </c>
      <c r="AS106" s="298">
        <v>349824524</v>
      </c>
      <c r="AT106" s="298">
        <v>310539431</v>
      </c>
      <c r="AU106" s="298">
        <v>27728318</v>
      </c>
      <c r="AV106" s="316">
        <v>85694521</v>
      </c>
      <c r="AW106" s="298">
        <v>53294606</v>
      </c>
      <c r="AX106" s="298">
        <v>52847190</v>
      </c>
      <c r="AY106" s="298">
        <v>405360084</v>
      </c>
      <c r="AZ106" s="298">
        <v>331322718</v>
      </c>
      <c r="BA106" s="298">
        <v>346126514</v>
      </c>
      <c r="BB106" s="298">
        <v>298939330</v>
      </c>
      <c r="BC106" s="44">
        <v>271053377</v>
      </c>
      <c r="BD106" s="298">
        <v>389859530</v>
      </c>
      <c r="BE106" s="298"/>
      <c r="BF106" s="298"/>
      <c r="BG106" s="298"/>
      <c r="BH106" s="316"/>
      <c r="BI106" s="133">
        <f t="shared" si="426"/>
        <v>14659306.040000014</v>
      </c>
      <c r="BJ106" s="135">
        <f t="shared" ref="BJ106:BL106" si="486">SUM(BJ101:BJ105)</f>
        <v>-21275362.460000008</v>
      </c>
      <c r="BK106" s="135">
        <f t="shared" si="486"/>
        <v>-5677015.5800000038</v>
      </c>
      <c r="BL106" s="135">
        <f t="shared" si="486"/>
        <v>31938492.239999995</v>
      </c>
      <c r="BM106" s="135">
        <f t="shared" ref="BM106" si="487">SUM(BM101:BM105)</f>
        <v>30839842.930000003</v>
      </c>
      <c r="BN106" s="135">
        <f t="shared" ref="BN106:BV106" si="488">SUM(BN101:BN105)</f>
        <v>19202781.819999993</v>
      </c>
      <c r="BO106" s="135">
        <f t="shared" si="488"/>
        <v>33762921.189999983</v>
      </c>
      <c r="BP106" s="135">
        <f t="shared" si="488"/>
        <v>-7040367.3700000048</v>
      </c>
      <c r="BQ106" s="135">
        <f t="shared" si="488"/>
        <v>109447753.16</v>
      </c>
      <c r="BR106" s="412">
        <f t="shared" si="488"/>
        <v>-7435477.4999999944</v>
      </c>
      <c r="BS106" s="435">
        <f t="shared" si="488"/>
        <v>-35239357.660000011</v>
      </c>
      <c r="BT106" s="135">
        <f t="shared" si="488"/>
        <v>-4159783.8200000152</v>
      </c>
      <c r="BU106" s="135">
        <f t="shared" si="488"/>
        <v>61742021.149999999</v>
      </c>
      <c r="BV106" s="135">
        <f t="shared" si="488"/>
        <v>31720581.619999997</v>
      </c>
      <c r="BW106" s="135">
        <f t="shared" ref="BW106:BX106" si="489">SUM(BW101:BW105)</f>
        <v>8754079.4300000146</v>
      </c>
      <c r="BX106" s="249">
        <f t="shared" si="489"/>
        <v>18569505.140000001</v>
      </c>
      <c r="BY106" s="249">
        <f t="shared" ref="BY106:BZ106" si="490">SUM(BY101:BY105)</f>
        <v>14845945.229999997</v>
      </c>
      <c r="BZ106" s="249">
        <f t="shared" si="490"/>
        <v>19733270.330000006</v>
      </c>
      <c r="CA106" s="249">
        <f t="shared" ref="CA106:CB106" si="491">SUM(CA101:CA105)</f>
        <v>3149739.6700000167</v>
      </c>
      <c r="CB106" s="274">
        <f t="shared" si="491"/>
        <v>21944680</v>
      </c>
      <c r="CC106" s="274">
        <f t="shared" ref="CC106:CE106" si="492">SUM(CC101:CC105)</f>
        <v>-19389841.329999983</v>
      </c>
      <c r="CD106" s="392">
        <f t="shared" si="492"/>
        <v>21117410.179999992</v>
      </c>
      <c r="CE106" s="361">
        <f t="shared" si="492"/>
        <v>31765955</v>
      </c>
      <c r="CF106" s="274">
        <f t="shared" ref="CF106:CG106" si="493">SUM(CF101:CF105)</f>
        <v>56485949</v>
      </c>
      <c r="CG106" s="274">
        <f t="shared" si="493"/>
        <v>16168691.059999993</v>
      </c>
      <c r="CH106" s="274">
        <f t="shared" ref="CH106" si="494">SUM(CH101:CH105)</f>
        <v>21878987.270000014</v>
      </c>
      <c r="CI106" s="274">
        <f t="shared" ref="CI106" si="495">SUM(CI101:CI105)</f>
        <v>-2521162.4700000081</v>
      </c>
      <c r="CJ106" s="274">
        <f t="shared" ref="CJ106" si="496">SUM(CJ101:CJ105)</f>
        <v>7105238.3200000022</v>
      </c>
      <c r="CK106" s="274">
        <f t="shared" ref="CK106" si="497">SUM(CK101:CK105)</f>
        <v>-16204788</v>
      </c>
      <c r="CL106" s="274">
        <f t="shared" ref="CL106" si="498">SUM(CL101:CL105)</f>
        <v>33357863.169999987</v>
      </c>
      <c r="CM106" s="274">
        <f t="shared" ref="CM106" si="499">SUM(CM101:CM105)</f>
        <v>35457417</v>
      </c>
      <c r="CN106" s="274">
        <f t="shared" ref="CN106" si="500">SUM(CN101:CN105)</f>
        <v>31220304</v>
      </c>
      <c r="CO106" s="274">
        <f t="shared" ref="CO106" si="501">SUM(CO101:CO105)</f>
        <v>-264099208</v>
      </c>
      <c r="CP106" s="392">
        <f t="shared" ref="CP106" si="502">SUM(CP101:CP105)</f>
        <v>-174181414</v>
      </c>
      <c r="CQ106" s="392">
        <f t="shared" ref="CQ106" si="503">SUM(CQ101:CQ105)</f>
        <v>-237007168</v>
      </c>
      <c r="CR106" s="392">
        <f t="shared" ref="CR106" si="504">SUM(CR101:CR105)</f>
        <v>-270727549</v>
      </c>
      <c r="CS106" s="392">
        <f t="shared" ref="CS106" si="505">SUM(CS101:CS105)</f>
        <v>48973792</v>
      </c>
      <c r="CT106" s="392">
        <f t="shared" ref="CT106" si="506">SUM(CT101:CT105)</f>
        <v>42449879</v>
      </c>
      <c r="CU106" s="392">
        <f t="shared" ref="CU106" si="507">SUM(CU101:CU105)</f>
        <v>87995213</v>
      </c>
      <c r="CV106" s="392">
        <f t="shared" ref="CV106" si="508">SUM(CV101:CV105)</f>
        <v>38502711</v>
      </c>
      <c r="CW106" s="392">
        <f t="shared" ref="CW106:CX106" si="509">SUM(CW101:CW105)</f>
        <v>-7657632</v>
      </c>
      <c r="CX106" s="392">
        <f t="shared" si="509"/>
        <v>25212953</v>
      </c>
      <c r="CY106" s="348"/>
      <c r="CZ106" s="44">
        <f t="shared" si="426"/>
        <v>389859530</v>
      </c>
    </row>
    <row r="107" spans="1:104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85"/>
      <c r="CX107" s="385"/>
      <c r="CY107" s="345"/>
      <c r="CZ107" s="89"/>
    </row>
    <row r="108" spans="1:104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6">
        <v>952359</v>
      </c>
      <c r="V108" s="206">
        <v>970098</v>
      </c>
      <c r="W108" s="206">
        <v>952359</v>
      </c>
      <c r="X108" s="103">
        <v>968270</v>
      </c>
      <c r="Y108" s="206">
        <v>911097</v>
      </c>
      <c r="Z108" s="206">
        <v>888106</v>
      </c>
      <c r="AA108" s="206">
        <v>1068827</v>
      </c>
      <c r="AB108" s="206">
        <v>922410</v>
      </c>
      <c r="AC108" s="206">
        <v>930755</v>
      </c>
      <c r="AD108" s="206">
        <v>996081</v>
      </c>
      <c r="AE108" s="206">
        <v>980368</v>
      </c>
      <c r="AF108" s="206">
        <v>993975</v>
      </c>
      <c r="AG108" s="206">
        <v>955379</v>
      </c>
      <c r="AH108" s="206">
        <v>959090</v>
      </c>
      <c r="AI108" s="206">
        <v>1007332</v>
      </c>
      <c r="AJ108" s="103">
        <v>965836</v>
      </c>
      <c r="AK108" s="299">
        <v>1008920</v>
      </c>
      <c r="AL108" s="299">
        <v>978212</v>
      </c>
      <c r="AM108" s="299">
        <v>1089655</v>
      </c>
      <c r="AN108" s="299">
        <v>944085</v>
      </c>
      <c r="AO108" s="299">
        <v>927935</v>
      </c>
      <c r="AP108" s="299">
        <v>994415</v>
      </c>
      <c r="AQ108" s="63">
        <v>967800</v>
      </c>
      <c r="AR108" s="299">
        <v>1047465</v>
      </c>
      <c r="AS108" s="299">
        <v>970593</v>
      </c>
      <c r="AT108" s="299">
        <v>941841</v>
      </c>
      <c r="AU108" s="299">
        <v>90346</v>
      </c>
      <c r="AV108" s="317">
        <v>250887</v>
      </c>
      <c r="AW108" s="299">
        <v>145640</v>
      </c>
      <c r="AX108" s="299">
        <v>137621</v>
      </c>
      <c r="AY108" s="299">
        <v>1037385</v>
      </c>
      <c r="AZ108" s="299">
        <v>906299</v>
      </c>
      <c r="BA108" s="299">
        <v>1031679</v>
      </c>
      <c r="BB108" s="299">
        <v>986124</v>
      </c>
      <c r="BC108" s="63">
        <v>877055</v>
      </c>
      <c r="BD108" s="299">
        <v>1024531</v>
      </c>
      <c r="BE108" s="299"/>
      <c r="BF108" s="299"/>
      <c r="BG108" s="299"/>
      <c r="BH108" s="317"/>
      <c r="BI108" s="33">
        <f t="shared" ref="BI108:BR112" si="510">O108-C108</f>
        <v>128071</v>
      </c>
      <c r="BJ108" s="104">
        <f t="shared" si="510"/>
        <v>29081</v>
      </c>
      <c r="BK108" s="104">
        <f t="shared" si="510"/>
        <v>32426</v>
      </c>
      <c r="BL108" s="104">
        <f t="shared" si="510"/>
        <v>153993</v>
      </c>
      <c r="BM108" s="104">
        <f t="shared" si="510"/>
        <v>30679</v>
      </c>
      <c r="BN108" s="104">
        <f t="shared" si="510"/>
        <v>20337</v>
      </c>
      <c r="BO108" s="104">
        <f t="shared" si="510"/>
        <v>48979</v>
      </c>
      <c r="BP108" s="104">
        <f t="shared" si="510"/>
        <v>-29498</v>
      </c>
      <c r="BQ108" s="104">
        <f t="shared" si="510"/>
        <v>76265</v>
      </c>
      <c r="BR108" s="413">
        <f t="shared" si="510"/>
        <v>-50902</v>
      </c>
      <c r="BS108" s="436">
        <f t="shared" ref="BS108:CB112" si="511">Y108-M108</f>
        <v>-97784</v>
      </c>
      <c r="BT108" s="104">
        <f t="shared" si="511"/>
        <v>-37234</v>
      </c>
      <c r="BU108" s="104">
        <f t="shared" si="511"/>
        <v>68559</v>
      </c>
      <c r="BV108" s="104">
        <f t="shared" si="511"/>
        <v>-2191</v>
      </c>
      <c r="BW108" s="104">
        <f t="shared" si="511"/>
        <v>-17348</v>
      </c>
      <c r="BX108" s="250">
        <f t="shared" si="511"/>
        <v>22681</v>
      </c>
      <c r="BY108" s="250">
        <f t="shared" si="511"/>
        <v>-6263</v>
      </c>
      <c r="BZ108" s="250">
        <f t="shared" si="511"/>
        <v>41278</v>
      </c>
      <c r="CA108" s="250">
        <f t="shared" si="511"/>
        <v>3020</v>
      </c>
      <c r="CB108" s="275">
        <f t="shared" si="511"/>
        <v>-11008</v>
      </c>
      <c r="CC108" s="275">
        <f t="shared" ref="CC108:CL112" si="512">AI108-W108</f>
        <v>54973</v>
      </c>
      <c r="CD108" s="393">
        <f t="shared" si="512"/>
        <v>-2434</v>
      </c>
      <c r="CE108" s="362">
        <f t="shared" si="512"/>
        <v>97823</v>
      </c>
      <c r="CF108" s="275">
        <f t="shared" si="512"/>
        <v>90106</v>
      </c>
      <c r="CG108" s="275">
        <f t="shared" si="512"/>
        <v>20828</v>
      </c>
      <c r="CH108" s="275">
        <f t="shared" si="512"/>
        <v>21675</v>
      </c>
      <c r="CI108" s="275">
        <f t="shared" si="512"/>
        <v>-2820</v>
      </c>
      <c r="CJ108" s="275">
        <f t="shared" si="512"/>
        <v>-1666</v>
      </c>
      <c r="CK108" s="275">
        <f t="shared" si="512"/>
        <v>-12568</v>
      </c>
      <c r="CL108" s="275">
        <f t="shared" si="512"/>
        <v>53490</v>
      </c>
      <c r="CM108" s="275">
        <f t="shared" ref="CM108:CX112" si="513">AS108-AG108</f>
        <v>15214</v>
      </c>
      <c r="CN108" s="275">
        <f t="shared" si="513"/>
        <v>-17249</v>
      </c>
      <c r="CO108" s="275">
        <f t="shared" si="513"/>
        <v>-916986</v>
      </c>
      <c r="CP108" s="393">
        <f t="shared" si="513"/>
        <v>-714949</v>
      </c>
      <c r="CQ108" s="393">
        <f t="shared" si="513"/>
        <v>-863280</v>
      </c>
      <c r="CR108" s="393">
        <f t="shared" si="513"/>
        <v>-840591</v>
      </c>
      <c r="CS108" s="393">
        <f t="shared" si="513"/>
        <v>-52270</v>
      </c>
      <c r="CT108" s="393">
        <f t="shared" si="513"/>
        <v>-37786</v>
      </c>
      <c r="CU108" s="393">
        <f t="shared" si="513"/>
        <v>103744</v>
      </c>
      <c r="CV108" s="393">
        <f t="shared" si="513"/>
        <v>-8291</v>
      </c>
      <c r="CW108" s="393">
        <f t="shared" si="513"/>
        <v>-90745</v>
      </c>
      <c r="CX108" s="393">
        <f t="shared" si="513"/>
        <v>-22934</v>
      </c>
      <c r="CY108" s="345"/>
      <c r="CZ108" s="63">
        <f>IF(ISERROR(GETPIVOTDATA("VALUE",'CSS WK pvt'!$I$2,"DT_FILE",CZ$8,"CD_CO",CZ$6,"TRIM_CAT",TRIM(B108),"TRIM_LINE",A107))=TRUE,0,GETPIVOTDATA("VALUE",'CSS WK pvt'!$I$2,"DT_FILE",CZ$8,"CD_CO",CZ$6,"TRIM_CAT",TRIM(B108),"TRIM_LINE",A107))</f>
        <v>1024531</v>
      </c>
    </row>
    <row r="109" spans="1:104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6">
        <v>126183</v>
      </c>
      <c r="V109" s="206">
        <v>111997</v>
      </c>
      <c r="W109" s="206">
        <v>126183</v>
      </c>
      <c r="X109" s="103">
        <v>114151</v>
      </c>
      <c r="Y109" s="206">
        <v>115306</v>
      </c>
      <c r="Z109" s="206">
        <v>113350</v>
      </c>
      <c r="AA109" s="206">
        <v>138643</v>
      </c>
      <c r="AB109" s="206">
        <v>123176</v>
      </c>
      <c r="AC109" s="206">
        <v>131398</v>
      </c>
      <c r="AD109" s="206">
        <v>143786</v>
      </c>
      <c r="AE109" s="206">
        <v>140962</v>
      </c>
      <c r="AF109" s="206">
        <v>158097</v>
      </c>
      <c r="AG109" s="206">
        <v>149029</v>
      </c>
      <c r="AH109" s="206">
        <v>126656</v>
      </c>
      <c r="AI109" s="206">
        <v>184668</v>
      </c>
      <c r="AJ109" s="103">
        <v>153718</v>
      </c>
      <c r="AK109" s="299">
        <v>141393</v>
      </c>
      <c r="AL109" s="299">
        <v>133979</v>
      </c>
      <c r="AM109" s="299">
        <v>147793</v>
      </c>
      <c r="AN109" s="299">
        <v>133951</v>
      </c>
      <c r="AO109" s="299">
        <v>134415</v>
      </c>
      <c r="AP109" s="299">
        <v>167025</v>
      </c>
      <c r="AQ109" s="63">
        <v>133679</v>
      </c>
      <c r="AR109" s="299">
        <v>169449</v>
      </c>
      <c r="AS109" s="299">
        <v>152040</v>
      </c>
      <c r="AT109" s="299">
        <v>140378</v>
      </c>
      <c r="AU109" s="299">
        <v>10230</v>
      </c>
      <c r="AV109" s="317">
        <v>36543</v>
      </c>
      <c r="AW109" s="299">
        <v>25593</v>
      </c>
      <c r="AX109" s="299">
        <v>23007</v>
      </c>
      <c r="AY109" s="299">
        <v>166266</v>
      </c>
      <c r="AZ109" s="299">
        <v>140049</v>
      </c>
      <c r="BA109" s="299">
        <v>169042</v>
      </c>
      <c r="BB109" s="299">
        <v>153264</v>
      </c>
      <c r="BC109" s="63">
        <v>134476</v>
      </c>
      <c r="BD109" s="299">
        <v>178095</v>
      </c>
      <c r="BE109" s="299"/>
      <c r="BF109" s="299"/>
      <c r="BG109" s="299"/>
      <c r="BH109" s="317"/>
      <c r="BI109" s="33">
        <f t="shared" si="510"/>
        <v>10272</v>
      </c>
      <c r="BJ109" s="104">
        <f t="shared" si="510"/>
        <v>4643</v>
      </c>
      <c r="BK109" s="104">
        <f t="shared" si="510"/>
        <v>3429</v>
      </c>
      <c r="BL109" s="104">
        <f t="shared" si="510"/>
        <v>15652</v>
      </c>
      <c r="BM109" s="104">
        <f t="shared" si="510"/>
        <v>11156</v>
      </c>
      <c r="BN109" s="104">
        <f t="shared" si="510"/>
        <v>23402</v>
      </c>
      <c r="BO109" s="104">
        <f t="shared" si="510"/>
        <v>20527</v>
      </c>
      <c r="BP109" s="104">
        <f t="shared" si="510"/>
        <v>-1559</v>
      </c>
      <c r="BQ109" s="104">
        <f t="shared" si="510"/>
        <v>27891</v>
      </c>
      <c r="BR109" s="413">
        <f t="shared" si="510"/>
        <v>6718</v>
      </c>
      <c r="BS109" s="436">
        <f t="shared" si="511"/>
        <v>4267</v>
      </c>
      <c r="BT109" s="104">
        <f t="shared" si="511"/>
        <v>8897</v>
      </c>
      <c r="BU109" s="104">
        <f t="shared" si="511"/>
        <v>28624</v>
      </c>
      <c r="BV109" s="104">
        <f t="shared" si="511"/>
        <v>14558</v>
      </c>
      <c r="BW109" s="104">
        <f t="shared" si="511"/>
        <v>19842</v>
      </c>
      <c r="BX109" s="250">
        <f t="shared" si="511"/>
        <v>25566</v>
      </c>
      <c r="BY109" s="250">
        <f t="shared" si="511"/>
        <v>17247</v>
      </c>
      <c r="BZ109" s="250">
        <f t="shared" si="511"/>
        <v>27061</v>
      </c>
      <c r="CA109" s="250">
        <f t="shared" si="511"/>
        <v>22846</v>
      </c>
      <c r="CB109" s="275">
        <f t="shared" si="511"/>
        <v>14659</v>
      </c>
      <c r="CC109" s="275">
        <f t="shared" si="512"/>
        <v>58485</v>
      </c>
      <c r="CD109" s="393">
        <f t="shared" si="512"/>
        <v>39567</v>
      </c>
      <c r="CE109" s="362">
        <f t="shared" si="512"/>
        <v>26087</v>
      </c>
      <c r="CF109" s="275">
        <f t="shared" si="512"/>
        <v>20629</v>
      </c>
      <c r="CG109" s="275">
        <f t="shared" si="512"/>
        <v>9150</v>
      </c>
      <c r="CH109" s="275">
        <f t="shared" si="512"/>
        <v>10775</v>
      </c>
      <c r="CI109" s="275">
        <f t="shared" si="512"/>
        <v>3017</v>
      </c>
      <c r="CJ109" s="275">
        <f t="shared" si="512"/>
        <v>23239</v>
      </c>
      <c r="CK109" s="275">
        <f t="shared" si="512"/>
        <v>-7283</v>
      </c>
      <c r="CL109" s="275">
        <f t="shared" si="512"/>
        <v>11352</v>
      </c>
      <c r="CM109" s="275">
        <f t="shared" si="513"/>
        <v>3011</v>
      </c>
      <c r="CN109" s="275">
        <f t="shared" si="513"/>
        <v>13722</v>
      </c>
      <c r="CO109" s="275">
        <f t="shared" si="513"/>
        <v>-174438</v>
      </c>
      <c r="CP109" s="393">
        <f t="shared" si="513"/>
        <v>-117175</v>
      </c>
      <c r="CQ109" s="393">
        <f t="shared" si="513"/>
        <v>-115800</v>
      </c>
      <c r="CR109" s="393">
        <f t="shared" si="513"/>
        <v>-110972</v>
      </c>
      <c r="CS109" s="393">
        <f t="shared" si="513"/>
        <v>18473</v>
      </c>
      <c r="CT109" s="393">
        <f t="shared" si="513"/>
        <v>6098</v>
      </c>
      <c r="CU109" s="393">
        <f t="shared" si="513"/>
        <v>34627</v>
      </c>
      <c r="CV109" s="393">
        <f t="shared" si="513"/>
        <v>-13761</v>
      </c>
      <c r="CW109" s="393">
        <f t="shared" si="513"/>
        <v>797</v>
      </c>
      <c r="CX109" s="393">
        <f t="shared" si="513"/>
        <v>8646</v>
      </c>
      <c r="CY109" s="345"/>
      <c r="CZ109" s="63">
        <f>IF(ISERROR(GETPIVOTDATA("VALUE",'CSS WK pvt'!$I$2,"DT_FILE",CZ$8,"CD_CO",CZ$6,"TRIM_CAT",TRIM(B109),"TRIM_LINE",A107))=TRUE,0,GETPIVOTDATA("VALUE",'CSS WK pvt'!$I$2,"DT_FILE",CZ$8,"CD_CO",CZ$6,"TRIM_CAT",TRIM(B109),"TRIM_LINE",A107))</f>
        <v>178095</v>
      </c>
    </row>
    <row r="110" spans="1:104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6">
        <v>195715</v>
      </c>
      <c r="V110" s="206">
        <v>170940</v>
      </c>
      <c r="W110" s="206">
        <v>195715</v>
      </c>
      <c r="X110" s="103">
        <v>170707</v>
      </c>
      <c r="Y110" s="206">
        <v>181082</v>
      </c>
      <c r="Z110" s="206">
        <v>158906</v>
      </c>
      <c r="AA110" s="206">
        <v>194280</v>
      </c>
      <c r="AB110" s="206">
        <v>165983</v>
      </c>
      <c r="AC110" s="206">
        <v>161133</v>
      </c>
      <c r="AD110" s="206">
        <v>170182</v>
      </c>
      <c r="AE110" s="206">
        <v>168491</v>
      </c>
      <c r="AF110" s="206">
        <v>176788</v>
      </c>
      <c r="AG110" s="206">
        <v>159341</v>
      </c>
      <c r="AH110" s="206">
        <v>155747</v>
      </c>
      <c r="AI110" s="206">
        <v>171068</v>
      </c>
      <c r="AJ110" s="103">
        <v>163303</v>
      </c>
      <c r="AK110" s="299">
        <v>198029</v>
      </c>
      <c r="AL110" s="299">
        <v>173030</v>
      </c>
      <c r="AM110" s="299">
        <v>187056</v>
      </c>
      <c r="AN110" s="299">
        <v>164747</v>
      </c>
      <c r="AO110" s="299">
        <v>163645</v>
      </c>
      <c r="AP110" s="299">
        <v>172396</v>
      </c>
      <c r="AQ110" s="63">
        <v>164426</v>
      </c>
      <c r="AR110" s="299">
        <v>182156</v>
      </c>
      <c r="AS110" s="299">
        <v>162442</v>
      </c>
      <c r="AT110" s="299">
        <v>166473</v>
      </c>
      <c r="AU110" s="299">
        <v>17046</v>
      </c>
      <c r="AV110" s="317">
        <v>41965</v>
      </c>
      <c r="AW110" s="299">
        <v>26673</v>
      </c>
      <c r="AX110" s="299">
        <v>25034</v>
      </c>
      <c r="AY110" s="299">
        <v>187173</v>
      </c>
      <c r="AZ110" s="299">
        <v>151271</v>
      </c>
      <c r="BA110" s="299">
        <v>175146</v>
      </c>
      <c r="BB110" s="299">
        <v>176630</v>
      </c>
      <c r="BC110" s="63">
        <v>155196</v>
      </c>
      <c r="BD110" s="299">
        <v>178039</v>
      </c>
      <c r="BE110" s="299"/>
      <c r="BF110" s="299"/>
      <c r="BG110" s="299"/>
      <c r="BH110" s="317"/>
      <c r="BI110" s="33">
        <f t="shared" si="510"/>
        <v>18273</v>
      </c>
      <c r="BJ110" s="104">
        <f t="shared" si="510"/>
        <v>-5777</v>
      </c>
      <c r="BK110" s="104">
        <f t="shared" si="510"/>
        <v>-15217</v>
      </c>
      <c r="BL110" s="104">
        <f t="shared" si="510"/>
        <v>21469</v>
      </c>
      <c r="BM110" s="104">
        <f t="shared" si="510"/>
        <v>10988</v>
      </c>
      <c r="BN110" s="104">
        <f t="shared" si="510"/>
        <v>5414</v>
      </c>
      <c r="BO110" s="104">
        <f t="shared" si="510"/>
        <v>44673</v>
      </c>
      <c r="BP110" s="104">
        <f t="shared" si="510"/>
        <v>-284</v>
      </c>
      <c r="BQ110" s="104">
        <f t="shared" si="510"/>
        <v>46222</v>
      </c>
      <c r="BR110" s="413">
        <f t="shared" si="510"/>
        <v>7681</v>
      </c>
      <c r="BS110" s="436">
        <f t="shared" si="511"/>
        <v>-41269</v>
      </c>
      <c r="BT110" s="104">
        <f t="shared" si="511"/>
        <v>-4994</v>
      </c>
      <c r="BU110" s="104">
        <f t="shared" si="511"/>
        <v>32178</v>
      </c>
      <c r="BV110" s="104">
        <f t="shared" si="511"/>
        <v>19771</v>
      </c>
      <c r="BW110" s="104">
        <f t="shared" si="511"/>
        <v>563</v>
      </c>
      <c r="BX110" s="250">
        <f t="shared" si="511"/>
        <v>6900</v>
      </c>
      <c r="BY110" s="250">
        <f t="shared" si="511"/>
        <v>-3740</v>
      </c>
      <c r="BZ110" s="250">
        <f t="shared" si="511"/>
        <v>12549</v>
      </c>
      <c r="CA110" s="250">
        <f t="shared" si="511"/>
        <v>-36374</v>
      </c>
      <c r="CB110" s="275">
        <f t="shared" si="511"/>
        <v>-15193</v>
      </c>
      <c r="CC110" s="275">
        <f t="shared" si="512"/>
        <v>-24647</v>
      </c>
      <c r="CD110" s="393">
        <f t="shared" si="512"/>
        <v>-7404</v>
      </c>
      <c r="CE110" s="362">
        <f t="shared" si="512"/>
        <v>16947</v>
      </c>
      <c r="CF110" s="275">
        <f t="shared" si="512"/>
        <v>14124</v>
      </c>
      <c r="CG110" s="275">
        <f t="shared" si="512"/>
        <v>-7224</v>
      </c>
      <c r="CH110" s="275">
        <f t="shared" si="512"/>
        <v>-1236</v>
      </c>
      <c r="CI110" s="275">
        <f t="shared" si="512"/>
        <v>2512</v>
      </c>
      <c r="CJ110" s="275">
        <f t="shared" si="512"/>
        <v>2214</v>
      </c>
      <c r="CK110" s="275">
        <f t="shared" si="512"/>
        <v>-4065</v>
      </c>
      <c r="CL110" s="275">
        <f t="shared" si="512"/>
        <v>5368</v>
      </c>
      <c r="CM110" s="275">
        <f t="shared" si="513"/>
        <v>3101</v>
      </c>
      <c r="CN110" s="275">
        <f t="shared" si="513"/>
        <v>10726</v>
      </c>
      <c r="CO110" s="275">
        <f t="shared" si="513"/>
        <v>-154022</v>
      </c>
      <c r="CP110" s="393">
        <f t="shared" si="513"/>
        <v>-121338</v>
      </c>
      <c r="CQ110" s="393">
        <f t="shared" si="513"/>
        <v>-171356</v>
      </c>
      <c r="CR110" s="393">
        <f t="shared" si="513"/>
        <v>-147996</v>
      </c>
      <c r="CS110" s="393">
        <f t="shared" si="513"/>
        <v>117</v>
      </c>
      <c r="CT110" s="393">
        <f t="shared" si="513"/>
        <v>-13476</v>
      </c>
      <c r="CU110" s="393">
        <f t="shared" si="513"/>
        <v>11501</v>
      </c>
      <c r="CV110" s="393">
        <f t="shared" si="513"/>
        <v>4234</v>
      </c>
      <c r="CW110" s="393">
        <f t="shared" si="513"/>
        <v>-9230</v>
      </c>
      <c r="CX110" s="393">
        <f t="shared" si="513"/>
        <v>-4117</v>
      </c>
      <c r="CY110" s="345"/>
      <c r="CZ110" s="63">
        <f>IF(ISERROR(GETPIVOTDATA("VALUE",'CSS WK pvt'!$I$2,"DT_FILE",CZ$8,"CD_CO",CZ$6,"TRIM_CAT",TRIM(B110),"TRIM_LINE",A107))=TRUE,0,GETPIVOTDATA("VALUE",'CSS WK pvt'!$I$2,"DT_FILE",CZ$8,"CD_CO",CZ$6,"TRIM_CAT",TRIM(B110),"TRIM_LINE",A107))</f>
        <v>178039</v>
      </c>
    </row>
    <row r="111" spans="1:104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6">
        <v>19584</v>
      </c>
      <c r="V111" s="206">
        <v>17299</v>
      </c>
      <c r="W111" s="206">
        <v>19584</v>
      </c>
      <c r="X111" s="103">
        <v>17630</v>
      </c>
      <c r="Y111" s="206">
        <v>18202</v>
      </c>
      <c r="Z111" s="206">
        <v>16013</v>
      </c>
      <c r="AA111" s="206">
        <v>19315</v>
      </c>
      <c r="AB111" s="206">
        <v>17517</v>
      </c>
      <c r="AC111" s="206">
        <v>17564</v>
      </c>
      <c r="AD111" s="206">
        <v>18634</v>
      </c>
      <c r="AE111" s="206">
        <v>18842</v>
      </c>
      <c r="AF111" s="206">
        <v>19381</v>
      </c>
      <c r="AG111" s="206">
        <v>18120</v>
      </c>
      <c r="AH111" s="206">
        <v>16869</v>
      </c>
      <c r="AI111" s="206">
        <v>17815</v>
      </c>
      <c r="AJ111" s="103">
        <v>19236</v>
      </c>
      <c r="AK111" s="299">
        <v>20647</v>
      </c>
      <c r="AL111" s="299">
        <v>19012</v>
      </c>
      <c r="AM111" s="299">
        <v>20848</v>
      </c>
      <c r="AN111" s="299">
        <v>19636</v>
      </c>
      <c r="AO111" s="299">
        <v>18417</v>
      </c>
      <c r="AP111" s="299">
        <v>21332</v>
      </c>
      <c r="AQ111" s="63">
        <v>19024</v>
      </c>
      <c r="AR111" s="299">
        <v>19732</v>
      </c>
      <c r="AS111" s="299">
        <v>19991</v>
      </c>
      <c r="AT111" s="299">
        <v>18531</v>
      </c>
      <c r="AU111" s="299">
        <v>2224</v>
      </c>
      <c r="AV111" s="317">
        <v>4624</v>
      </c>
      <c r="AW111" s="299">
        <v>3530</v>
      </c>
      <c r="AX111" s="299">
        <v>4664</v>
      </c>
      <c r="AY111" s="299">
        <v>24260</v>
      </c>
      <c r="AZ111" s="299">
        <v>19435</v>
      </c>
      <c r="BA111" s="299">
        <v>22136</v>
      </c>
      <c r="BB111" s="299">
        <v>21950</v>
      </c>
      <c r="BC111" s="63">
        <v>18257</v>
      </c>
      <c r="BD111" s="299">
        <v>22408</v>
      </c>
      <c r="BE111" s="299"/>
      <c r="BF111" s="299"/>
      <c r="BG111" s="299"/>
      <c r="BH111" s="317"/>
      <c r="BI111" s="33">
        <f t="shared" si="510"/>
        <v>1761</v>
      </c>
      <c r="BJ111" s="104">
        <f t="shared" si="510"/>
        <v>-1976</v>
      </c>
      <c r="BK111" s="104">
        <f t="shared" si="510"/>
        <v>-1393</v>
      </c>
      <c r="BL111" s="104">
        <f t="shared" si="510"/>
        <v>1707</v>
      </c>
      <c r="BM111" s="104">
        <f t="shared" si="510"/>
        <v>807</v>
      </c>
      <c r="BN111" s="104">
        <f t="shared" si="510"/>
        <v>211</v>
      </c>
      <c r="BO111" s="104">
        <f t="shared" si="510"/>
        <v>3791</v>
      </c>
      <c r="BP111" s="104">
        <f t="shared" si="510"/>
        <v>-974</v>
      </c>
      <c r="BQ111" s="104">
        <f t="shared" si="510"/>
        <v>4488</v>
      </c>
      <c r="BR111" s="413">
        <f t="shared" si="510"/>
        <v>1063</v>
      </c>
      <c r="BS111" s="436">
        <f t="shared" si="511"/>
        <v>-3983</v>
      </c>
      <c r="BT111" s="104">
        <f t="shared" si="511"/>
        <v>77</v>
      </c>
      <c r="BU111" s="104">
        <f t="shared" si="511"/>
        <v>2273</v>
      </c>
      <c r="BV111" s="104">
        <f t="shared" si="511"/>
        <v>3302</v>
      </c>
      <c r="BW111" s="104">
        <f t="shared" si="511"/>
        <v>380</v>
      </c>
      <c r="BX111" s="250">
        <f t="shared" si="511"/>
        <v>1696</v>
      </c>
      <c r="BY111" s="250">
        <f t="shared" si="511"/>
        <v>608</v>
      </c>
      <c r="BZ111" s="250">
        <f t="shared" si="511"/>
        <v>2483</v>
      </c>
      <c r="CA111" s="250">
        <f t="shared" si="511"/>
        <v>-1464</v>
      </c>
      <c r="CB111" s="275">
        <f t="shared" si="511"/>
        <v>-430</v>
      </c>
      <c r="CC111" s="275">
        <f t="shared" si="512"/>
        <v>-1769</v>
      </c>
      <c r="CD111" s="393">
        <f t="shared" si="512"/>
        <v>1606</v>
      </c>
      <c r="CE111" s="362">
        <f t="shared" si="512"/>
        <v>2445</v>
      </c>
      <c r="CF111" s="275">
        <f t="shared" si="512"/>
        <v>2999</v>
      </c>
      <c r="CG111" s="275">
        <f t="shared" si="512"/>
        <v>1533</v>
      </c>
      <c r="CH111" s="275">
        <f t="shared" si="512"/>
        <v>2119</v>
      </c>
      <c r="CI111" s="275">
        <f t="shared" si="512"/>
        <v>853</v>
      </c>
      <c r="CJ111" s="275">
        <f t="shared" si="512"/>
        <v>2698</v>
      </c>
      <c r="CK111" s="275">
        <f t="shared" si="512"/>
        <v>182</v>
      </c>
      <c r="CL111" s="275">
        <f t="shared" si="512"/>
        <v>351</v>
      </c>
      <c r="CM111" s="275">
        <f t="shared" si="513"/>
        <v>1871</v>
      </c>
      <c r="CN111" s="275">
        <f t="shared" si="513"/>
        <v>1662</v>
      </c>
      <c r="CO111" s="275">
        <f t="shared" si="513"/>
        <v>-15591</v>
      </c>
      <c r="CP111" s="393">
        <f t="shared" si="513"/>
        <v>-14612</v>
      </c>
      <c r="CQ111" s="393">
        <f t="shared" si="513"/>
        <v>-17117</v>
      </c>
      <c r="CR111" s="393">
        <f t="shared" si="513"/>
        <v>-14348</v>
      </c>
      <c r="CS111" s="393">
        <f t="shared" si="513"/>
        <v>3412</v>
      </c>
      <c r="CT111" s="393">
        <f t="shared" si="513"/>
        <v>-201</v>
      </c>
      <c r="CU111" s="393">
        <f t="shared" si="513"/>
        <v>3719</v>
      </c>
      <c r="CV111" s="393">
        <f t="shared" si="513"/>
        <v>618</v>
      </c>
      <c r="CW111" s="393">
        <f t="shared" si="513"/>
        <v>-767</v>
      </c>
      <c r="CX111" s="393">
        <f t="shared" si="513"/>
        <v>2676</v>
      </c>
      <c r="CY111" s="345"/>
      <c r="CZ111" s="63">
        <f>IF(ISERROR(GETPIVOTDATA("VALUE",'CSS WK pvt'!$I$2,"DT_FILE",CZ$8,"CD_CO",CZ$6,"TRIM_CAT",TRIM(B111),"TRIM_LINE",A107))=TRUE,0,GETPIVOTDATA("VALUE",'CSS WK pvt'!$I$2,"DT_FILE",CZ$8,"CD_CO",CZ$6,"TRIM_CAT",TRIM(B111),"TRIM_LINE",A107))</f>
        <v>22408</v>
      </c>
    </row>
    <row r="112" spans="1:104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6">
        <v>6347</v>
      </c>
      <c r="V112" s="206">
        <v>6133</v>
      </c>
      <c r="W112" s="206">
        <v>6347</v>
      </c>
      <c r="X112" s="103">
        <v>5946</v>
      </c>
      <c r="Y112" s="206">
        <v>5675</v>
      </c>
      <c r="Z112" s="206">
        <v>5222</v>
      </c>
      <c r="AA112" s="206">
        <v>6214</v>
      </c>
      <c r="AB112" s="206">
        <v>6021</v>
      </c>
      <c r="AC112" s="206">
        <v>6127</v>
      </c>
      <c r="AD112" s="206">
        <v>6697</v>
      </c>
      <c r="AE112" s="206">
        <v>6626</v>
      </c>
      <c r="AF112" s="206">
        <v>6770</v>
      </c>
      <c r="AG112" s="206">
        <v>6774</v>
      </c>
      <c r="AH112" s="206">
        <v>5852</v>
      </c>
      <c r="AI112" s="206">
        <v>6440</v>
      </c>
      <c r="AJ112" s="103">
        <v>6613</v>
      </c>
      <c r="AK112" s="299">
        <v>7079</v>
      </c>
      <c r="AL112" s="299">
        <v>6922</v>
      </c>
      <c r="AM112" s="299">
        <v>7681</v>
      </c>
      <c r="AN112" s="299">
        <v>7184</v>
      </c>
      <c r="AO112" s="299">
        <v>6774</v>
      </c>
      <c r="AP112" s="299">
        <v>7847</v>
      </c>
      <c r="AQ112" s="63">
        <v>7078</v>
      </c>
      <c r="AR112" s="299">
        <v>7552</v>
      </c>
      <c r="AS112" s="299">
        <v>7860</v>
      </c>
      <c r="AT112" s="299">
        <v>6998</v>
      </c>
      <c r="AU112" s="299">
        <v>831</v>
      </c>
      <c r="AV112" s="317">
        <v>1566</v>
      </c>
      <c r="AW112" s="299">
        <v>1429</v>
      </c>
      <c r="AX112" s="299">
        <v>2073</v>
      </c>
      <c r="AY112" s="299">
        <v>9208</v>
      </c>
      <c r="AZ112" s="299">
        <v>6641</v>
      </c>
      <c r="BA112" s="299">
        <v>7952</v>
      </c>
      <c r="BB112" s="299">
        <v>8012</v>
      </c>
      <c r="BC112" s="63">
        <v>6593</v>
      </c>
      <c r="BD112" s="299">
        <v>8651</v>
      </c>
      <c r="BE112" s="299"/>
      <c r="BF112" s="299"/>
      <c r="BG112" s="299"/>
      <c r="BH112" s="317"/>
      <c r="BI112" s="33">
        <f t="shared" si="510"/>
        <v>403</v>
      </c>
      <c r="BJ112" s="104">
        <f t="shared" si="510"/>
        <v>-406</v>
      </c>
      <c r="BK112" s="104">
        <f t="shared" si="510"/>
        <v>-344</v>
      </c>
      <c r="BL112" s="104">
        <f t="shared" si="510"/>
        <v>675</v>
      </c>
      <c r="BM112" s="104">
        <f t="shared" si="510"/>
        <v>317</v>
      </c>
      <c r="BN112" s="104">
        <f t="shared" si="510"/>
        <v>291</v>
      </c>
      <c r="BO112" s="104">
        <f t="shared" si="510"/>
        <v>1094</v>
      </c>
      <c r="BP112" s="104">
        <f t="shared" si="510"/>
        <v>-16</v>
      </c>
      <c r="BQ112" s="104">
        <f t="shared" si="510"/>
        <v>1275</v>
      </c>
      <c r="BR112" s="413">
        <f t="shared" si="510"/>
        <v>208</v>
      </c>
      <c r="BS112" s="436">
        <f t="shared" si="511"/>
        <v>-905</v>
      </c>
      <c r="BT112" s="104">
        <f t="shared" si="511"/>
        <v>134</v>
      </c>
      <c r="BU112" s="104">
        <f t="shared" si="511"/>
        <v>791</v>
      </c>
      <c r="BV112" s="104">
        <f t="shared" si="511"/>
        <v>1136</v>
      </c>
      <c r="BW112" s="104">
        <f t="shared" si="511"/>
        <v>593</v>
      </c>
      <c r="BX112" s="250">
        <f t="shared" si="511"/>
        <v>980</v>
      </c>
      <c r="BY112" s="250">
        <f t="shared" si="511"/>
        <v>689</v>
      </c>
      <c r="BZ112" s="250">
        <f t="shared" si="511"/>
        <v>975</v>
      </c>
      <c r="CA112" s="250">
        <f t="shared" si="511"/>
        <v>427</v>
      </c>
      <c r="CB112" s="275">
        <f t="shared" si="511"/>
        <v>-281</v>
      </c>
      <c r="CC112" s="275">
        <f t="shared" si="512"/>
        <v>93</v>
      </c>
      <c r="CD112" s="393">
        <f t="shared" si="512"/>
        <v>667</v>
      </c>
      <c r="CE112" s="362">
        <f t="shared" si="512"/>
        <v>1404</v>
      </c>
      <c r="CF112" s="275">
        <f t="shared" si="512"/>
        <v>1700</v>
      </c>
      <c r="CG112" s="275">
        <f t="shared" si="512"/>
        <v>1467</v>
      </c>
      <c r="CH112" s="275">
        <f t="shared" si="512"/>
        <v>1163</v>
      </c>
      <c r="CI112" s="275">
        <f t="shared" si="512"/>
        <v>647</v>
      </c>
      <c r="CJ112" s="275">
        <f t="shared" si="512"/>
        <v>1150</v>
      </c>
      <c r="CK112" s="275">
        <f t="shared" si="512"/>
        <v>452</v>
      </c>
      <c r="CL112" s="275">
        <f t="shared" si="512"/>
        <v>782</v>
      </c>
      <c r="CM112" s="275">
        <f t="shared" si="513"/>
        <v>1086</v>
      </c>
      <c r="CN112" s="275">
        <f t="shared" si="513"/>
        <v>1146</v>
      </c>
      <c r="CO112" s="275">
        <f t="shared" si="513"/>
        <v>-5609</v>
      </c>
      <c r="CP112" s="393">
        <f t="shared" si="513"/>
        <v>-5047</v>
      </c>
      <c r="CQ112" s="393">
        <f t="shared" si="513"/>
        <v>-5650</v>
      </c>
      <c r="CR112" s="393">
        <f t="shared" si="513"/>
        <v>-4849</v>
      </c>
      <c r="CS112" s="393">
        <f t="shared" si="513"/>
        <v>1527</v>
      </c>
      <c r="CT112" s="393">
        <f t="shared" si="513"/>
        <v>-543</v>
      </c>
      <c r="CU112" s="393">
        <f t="shared" si="513"/>
        <v>1178</v>
      </c>
      <c r="CV112" s="393">
        <f t="shared" si="513"/>
        <v>165</v>
      </c>
      <c r="CW112" s="393">
        <f t="shared" si="513"/>
        <v>-485</v>
      </c>
      <c r="CX112" s="393">
        <f t="shared" si="513"/>
        <v>1099</v>
      </c>
      <c r="CY112" s="345"/>
      <c r="CZ112" s="63">
        <f>IF(ISERROR(GETPIVOTDATA("VALUE",'CSS WK pvt'!$I$2,"DT_FILE",CZ$8,"CD_CO",CZ$6,"TRIM_CAT",TRIM(B112),"TRIM_LINE",A107))=TRUE,0,GETPIVOTDATA("VALUE",'CSS WK pvt'!$I$2,"DT_FILE",CZ$8,"CD_CO",CZ$6,"TRIM_CAT",TRIM(B112),"TRIM_LINE",A107))</f>
        <v>8651</v>
      </c>
    </row>
    <row r="113" spans="1:104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Z120" si="514">SUM(D108:D112)</f>
        <v>1172966</v>
      </c>
      <c r="E113" s="68">
        <f t="shared" si="514"/>
        <v>1224046</v>
      </c>
      <c r="F113" s="70">
        <f t="shared" si="514"/>
        <v>1084061</v>
      </c>
      <c r="G113" s="68">
        <f t="shared" si="514"/>
        <v>1252801</v>
      </c>
      <c r="H113" s="68">
        <f t="shared" si="514"/>
        <v>1221010</v>
      </c>
      <c r="I113" s="68">
        <f t="shared" si="514"/>
        <v>1181124</v>
      </c>
      <c r="J113" s="68">
        <f t="shared" si="514"/>
        <v>1308798</v>
      </c>
      <c r="K113" s="68">
        <f t="shared" si="514"/>
        <v>1144047</v>
      </c>
      <c r="L113" s="69">
        <f t="shared" si="514"/>
        <v>1311936</v>
      </c>
      <c r="M113" s="68">
        <f t="shared" si="514"/>
        <v>1371036</v>
      </c>
      <c r="N113" s="68">
        <f t="shared" si="514"/>
        <v>1214717</v>
      </c>
      <c r="O113" s="68">
        <f t="shared" si="514"/>
        <v>1294854</v>
      </c>
      <c r="P113" s="68">
        <f t="shared" si="514"/>
        <v>1198531</v>
      </c>
      <c r="Q113" s="68">
        <f t="shared" si="514"/>
        <v>1242947</v>
      </c>
      <c r="R113" s="68">
        <f t="shared" si="514"/>
        <v>1277557</v>
      </c>
      <c r="S113" s="68">
        <f t="shared" si="514"/>
        <v>1306748</v>
      </c>
      <c r="T113" s="68">
        <f t="shared" si="514"/>
        <v>1270665</v>
      </c>
      <c r="U113" s="68">
        <f t="shared" si="514"/>
        <v>1300188</v>
      </c>
      <c r="V113" s="68">
        <f t="shared" si="514"/>
        <v>1276467</v>
      </c>
      <c r="W113" s="68">
        <f t="shared" si="514"/>
        <v>1300188</v>
      </c>
      <c r="X113" s="69">
        <f t="shared" si="514"/>
        <v>1276704</v>
      </c>
      <c r="Y113" s="68">
        <f t="shared" si="514"/>
        <v>1231362</v>
      </c>
      <c r="Z113" s="68">
        <f t="shared" si="514"/>
        <v>1181597</v>
      </c>
      <c r="AA113" s="68">
        <f t="shared" si="514"/>
        <v>1427279</v>
      </c>
      <c r="AB113" s="68">
        <f t="shared" si="514"/>
        <v>1235107</v>
      </c>
      <c r="AC113" s="68">
        <f t="shared" si="514"/>
        <v>1246977</v>
      </c>
      <c r="AD113" s="68">
        <f t="shared" si="514"/>
        <v>1335380</v>
      </c>
      <c r="AE113" s="68">
        <f t="shared" si="514"/>
        <v>1315289</v>
      </c>
      <c r="AF113" s="68">
        <f t="shared" si="514"/>
        <v>1355011</v>
      </c>
      <c r="AG113" s="195">
        <v>1288643</v>
      </c>
      <c r="AH113" s="195">
        <v>1264214</v>
      </c>
      <c r="AI113" s="195">
        <v>1387323</v>
      </c>
      <c r="AJ113" s="69">
        <v>1308706</v>
      </c>
      <c r="AK113" s="288">
        <v>1376068</v>
      </c>
      <c r="AL113" s="288">
        <v>1311155</v>
      </c>
      <c r="AM113" s="288">
        <v>1453033</v>
      </c>
      <c r="AN113" s="288">
        <v>1269603</v>
      </c>
      <c r="AO113" s="288">
        <v>1251186</v>
      </c>
      <c r="AP113" s="288">
        <v>1363015</v>
      </c>
      <c r="AQ113" s="70">
        <v>1292007</v>
      </c>
      <c r="AR113" s="288">
        <v>1426354</v>
      </c>
      <c r="AS113" s="288">
        <v>1312926</v>
      </c>
      <c r="AT113" s="288">
        <v>1274221</v>
      </c>
      <c r="AU113" s="288">
        <v>120677</v>
      </c>
      <c r="AV113" s="305">
        <v>335585</v>
      </c>
      <c r="AW113" s="288">
        <v>202865</v>
      </c>
      <c r="AX113" s="288">
        <v>192399</v>
      </c>
      <c r="AY113" s="288">
        <v>1424292</v>
      </c>
      <c r="AZ113" s="288">
        <v>1223695</v>
      </c>
      <c r="BA113" s="288">
        <v>1405955</v>
      </c>
      <c r="BB113" s="288">
        <v>1345980</v>
      </c>
      <c r="BC113" s="70">
        <v>1191577</v>
      </c>
      <c r="BD113" s="288">
        <v>1411724</v>
      </c>
      <c r="BE113" s="288"/>
      <c r="BF113" s="288"/>
      <c r="BG113" s="288"/>
      <c r="BH113" s="305"/>
      <c r="BI113" s="70">
        <f t="shared" si="514"/>
        <v>158780</v>
      </c>
      <c r="BJ113" s="71">
        <f t="shared" ref="BJ113:BL113" si="515">SUM(BJ108:BJ112)</f>
        <v>25565</v>
      </c>
      <c r="BK113" s="71">
        <f t="shared" si="515"/>
        <v>18901</v>
      </c>
      <c r="BL113" s="71">
        <f t="shared" si="515"/>
        <v>193496</v>
      </c>
      <c r="BM113" s="71">
        <f t="shared" ref="BM113" si="516">SUM(BM108:BM112)</f>
        <v>53947</v>
      </c>
      <c r="BN113" s="71">
        <f t="shared" ref="BN113:BV113" si="517">SUM(BN108:BN112)</f>
        <v>49655</v>
      </c>
      <c r="BO113" s="71">
        <f t="shared" si="517"/>
        <v>119064</v>
      </c>
      <c r="BP113" s="71">
        <f t="shared" si="517"/>
        <v>-32331</v>
      </c>
      <c r="BQ113" s="71">
        <f t="shared" si="517"/>
        <v>156141</v>
      </c>
      <c r="BR113" s="401">
        <f t="shared" si="517"/>
        <v>-35232</v>
      </c>
      <c r="BS113" s="424">
        <f t="shared" si="517"/>
        <v>-139674</v>
      </c>
      <c r="BT113" s="71">
        <f t="shared" si="517"/>
        <v>-33120</v>
      </c>
      <c r="BU113" s="71">
        <f t="shared" si="517"/>
        <v>132425</v>
      </c>
      <c r="BV113" s="71">
        <f t="shared" si="517"/>
        <v>36576</v>
      </c>
      <c r="BW113" s="71">
        <f t="shared" ref="BW113:BX113" si="518">SUM(BW108:BW112)</f>
        <v>4030</v>
      </c>
      <c r="BX113" s="238">
        <f t="shared" si="518"/>
        <v>57823</v>
      </c>
      <c r="BY113" s="238">
        <f t="shared" ref="BY113:BZ113" si="519">SUM(BY108:BY112)</f>
        <v>8541</v>
      </c>
      <c r="BZ113" s="238">
        <f t="shared" si="519"/>
        <v>84346</v>
      </c>
      <c r="CA113" s="238">
        <f t="shared" ref="CA113:CB113" si="520">SUM(CA108:CA112)</f>
        <v>-11545</v>
      </c>
      <c r="CB113" s="264">
        <f t="shared" si="520"/>
        <v>-12253</v>
      </c>
      <c r="CC113" s="264">
        <f t="shared" ref="CC113:CE113" si="521">SUM(CC108:CC112)</f>
        <v>87135</v>
      </c>
      <c r="CD113" s="381">
        <f t="shared" si="521"/>
        <v>32002</v>
      </c>
      <c r="CE113" s="350">
        <f t="shared" si="521"/>
        <v>144706</v>
      </c>
      <c r="CF113" s="264">
        <f t="shared" ref="CF113:CG113" si="522">SUM(CF108:CF112)</f>
        <v>129558</v>
      </c>
      <c r="CG113" s="264">
        <f t="shared" si="522"/>
        <v>25754</v>
      </c>
      <c r="CH113" s="264">
        <f t="shared" ref="CH113" si="523">SUM(CH108:CH112)</f>
        <v>34496</v>
      </c>
      <c r="CI113" s="264">
        <f t="shared" ref="CI113" si="524">SUM(CI108:CI112)</f>
        <v>4209</v>
      </c>
      <c r="CJ113" s="264">
        <f t="shared" ref="CJ113" si="525">SUM(CJ108:CJ112)</f>
        <v>27635</v>
      </c>
      <c r="CK113" s="264">
        <f t="shared" ref="CK113" si="526">SUM(CK108:CK112)</f>
        <v>-23282</v>
      </c>
      <c r="CL113" s="264">
        <f t="shared" ref="CL113" si="527">SUM(CL108:CL112)</f>
        <v>71343</v>
      </c>
      <c r="CM113" s="264">
        <f t="shared" ref="CM113" si="528">SUM(CM108:CM112)</f>
        <v>24283</v>
      </c>
      <c r="CN113" s="264">
        <f t="shared" ref="CN113" si="529">SUM(CN108:CN112)</f>
        <v>10007</v>
      </c>
      <c r="CO113" s="264">
        <f t="shared" ref="CO113" si="530">SUM(CO108:CO112)</f>
        <v>-1266646</v>
      </c>
      <c r="CP113" s="381">
        <f t="shared" ref="CP113" si="531">SUM(CP108:CP112)</f>
        <v>-973121</v>
      </c>
      <c r="CQ113" s="381">
        <f t="shared" ref="CQ113" si="532">SUM(CQ108:CQ112)</f>
        <v>-1173203</v>
      </c>
      <c r="CR113" s="381">
        <f t="shared" ref="CR113" si="533">SUM(CR108:CR112)</f>
        <v>-1118756</v>
      </c>
      <c r="CS113" s="381">
        <f t="shared" ref="CS113" si="534">SUM(CS108:CS112)</f>
        <v>-28741</v>
      </c>
      <c r="CT113" s="381">
        <f t="shared" ref="CT113" si="535">SUM(CT108:CT112)</f>
        <v>-45908</v>
      </c>
      <c r="CU113" s="381">
        <f t="shared" ref="CU113" si="536">SUM(CU108:CU112)</f>
        <v>154769</v>
      </c>
      <c r="CV113" s="381">
        <f t="shared" ref="CV113" si="537">SUM(CV108:CV112)</f>
        <v>-17035</v>
      </c>
      <c r="CW113" s="381">
        <f t="shared" ref="CW113:CX113" si="538">SUM(CW108:CW112)</f>
        <v>-100430</v>
      </c>
      <c r="CX113" s="381">
        <f t="shared" si="538"/>
        <v>-14630</v>
      </c>
      <c r="CY113" s="346"/>
      <c r="CZ113" s="70">
        <f t="shared" si="514"/>
        <v>1411724</v>
      </c>
    </row>
    <row r="114" spans="1:104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86"/>
      <c r="CX114" s="386"/>
      <c r="CY114" s="347"/>
      <c r="CZ114" s="94"/>
    </row>
    <row r="115" spans="1:104" s="37" customFormat="1" x14ac:dyDescent="0.3">
      <c r="A115" s="146"/>
      <c r="B115" s="38" t="s">
        <v>37</v>
      </c>
      <c r="C115" s="96">
        <f t="shared" ref="C115" si="539">+C94-C101</f>
        <v>871768.45000001788</v>
      </c>
      <c r="D115" s="97">
        <f t="shared" ref="D115:AA115" si="540">+D94-D101</f>
        <v>-17356920.909999996</v>
      </c>
      <c r="E115" s="97">
        <f t="shared" si="540"/>
        <v>-12654691.670000002</v>
      </c>
      <c r="F115" s="97">
        <f t="shared" si="540"/>
        <v>5998218.2699999958</v>
      </c>
      <c r="G115" s="97">
        <f t="shared" si="540"/>
        <v>30574700.279999986</v>
      </c>
      <c r="H115" s="97">
        <f t="shared" si="540"/>
        <v>8382171.8100000024</v>
      </c>
      <c r="I115" s="97">
        <f t="shared" si="540"/>
        <v>-15251156.600000009</v>
      </c>
      <c r="J115" s="97">
        <f t="shared" si="540"/>
        <v>-14317745.520000011</v>
      </c>
      <c r="K115" s="97">
        <f t="shared" si="540"/>
        <v>7385275.25</v>
      </c>
      <c r="L115" s="98">
        <f t="shared" si="540"/>
        <v>18817319.690000013</v>
      </c>
      <c r="M115" s="97">
        <f t="shared" si="540"/>
        <v>27550879.299999982</v>
      </c>
      <c r="N115" s="97">
        <f t="shared" si="540"/>
        <v>1789403.4799999893</v>
      </c>
      <c r="O115" s="97">
        <f t="shared" si="540"/>
        <v>4376103.6399999857</v>
      </c>
      <c r="P115" s="97">
        <f t="shared" si="540"/>
        <v>15776301.980000004</v>
      </c>
      <c r="Q115" s="97">
        <f t="shared" si="540"/>
        <v>-1220023.2800000012</v>
      </c>
      <c r="R115" s="97">
        <f t="shared" si="540"/>
        <v>13295902.319999993</v>
      </c>
      <c r="S115" s="97">
        <f t="shared" si="540"/>
        <v>40218986.789999992</v>
      </c>
      <c r="T115" s="97">
        <f t="shared" si="540"/>
        <v>30893084.969999999</v>
      </c>
      <c r="U115" s="97">
        <f t="shared" si="540"/>
        <v>-9615763.6299999952</v>
      </c>
      <c r="V115" s="97">
        <f t="shared" si="540"/>
        <v>-12864933</v>
      </c>
      <c r="W115" s="97">
        <f t="shared" si="540"/>
        <v>-9615763.6299999952</v>
      </c>
      <c r="X115" s="98">
        <f t="shared" si="540"/>
        <v>30682109.599999994</v>
      </c>
      <c r="Y115" s="205">
        <f t="shared" si="540"/>
        <v>32689910</v>
      </c>
      <c r="Z115" s="205">
        <f t="shared" si="540"/>
        <v>16206063</v>
      </c>
      <c r="AA115" s="205">
        <f t="shared" si="540"/>
        <v>-5373497.9399999976</v>
      </c>
      <c r="AB115" s="205">
        <f t="shared" ref="AB115:AC115" si="541">+AB94-AB101</f>
        <v>1951577.3300000131</v>
      </c>
      <c r="AC115" s="205">
        <f t="shared" si="541"/>
        <v>-8950027.3700000048</v>
      </c>
      <c r="AD115" s="205">
        <f t="shared" ref="AD115:AF115" si="542">+AD94-AD101</f>
        <v>18747026.180000007</v>
      </c>
      <c r="AE115" s="205">
        <f t="shared" si="542"/>
        <v>17437604</v>
      </c>
      <c r="AF115" s="205">
        <f t="shared" si="542"/>
        <v>5690132.1299999952</v>
      </c>
      <c r="AG115" s="205">
        <v>11040951</v>
      </c>
      <c r="AH115" s="205">
        <v>-27481101</v>
      </c>
      <c r="AI115" s="205">
        <v>-776304</v>
      </c>
      <c r="AJ115" s="98">
        <v>38942936</v>
      </c>
      <c r="AK115" s="297">
        <v>24321190</v>
      </c>
      <c r="AL115" s="297">
        <v>11270292</v>
      </c>
      <c r="AM115" s="297">
        <v>-10062749</v>
      </c>
      <c r="AN115" s="297">
        <v>-8899623</v>
      </c>
      <c r="AO115" s="297">
        <v>-7717075</v>
      </c>
      <c r="AP115" s="297">
        <v>14677442</v>
      </c>
      <c r="AQ115" s="34">
        <v>29701061</v>
      </c>
      <c r="AR115" s="297">
        <v>31766518</v>
      </c>
      <c r="AS115" s="297">
        <v>-12095170</v>
      </c>
      <c r="AT115" s="297">
        <v>-33731290</v>
      </c>
      <c r="AU115" s="297">
        <v>-4853429</v>
      </c>
      <c r="AV115" s="315">
        <v>2794959</v>
      </c>
      <c r="AW115" s="297">
        <v>9808685</v>
      </c>
      <c r="AX115" s="297">
        <v>7684978</v>
      </c>
      <c r="AY115" s="297">
        <v>10438180</v>
      </c>
      <c r="AZ115" s="297">
        <v>-1379990</v>
      </c>
      <c r="BA115" s="297">
        <v>-19301206</v>
      </c>
      <c r="BB115" s="297">
        <v>2585722</v>
      </c>
      <c r="BC115" s="34">
        <v>30320956</v>
      </c>
      <c r="BD115" s="297">
        <v>14001132</v>
      </c>
      <c r="BE115" s="297"/>
      <c r="BF115" s="297"/>
      <c r="BG115" s="297"/>
      <c r="BH115" s="315"/>
      <c r="BI115" s="34">
        <f t="shared" ref="BI115:BR119" si="543">O115-C115</f>
        <v>3504335.1899999678</v>
      </c>
      <c r="BJ115" s="99">
        <f t="shared" si="543"/>
        <v>33133222.890000001</v>
      </c>
      <c r="BK115" s="99">
        <f t="shared" si="543"/>
        <v>11434668.390000001</v>
      </c>
      <c r="BL115" s="99">
        <f t="shared" si="543"/>
        <v>7297684.049999997</v>
      </c>
      <c r="BM115" s="99">
        <f t="shared" si="543"/>
        <v>9644286.5100000054</v>
      </c>
      <c r="BN115" s="99">
        <f t="shared" si="543"/>
        <v>22510913.159999996</v>
      </c>
      <c r="BO115" s="99">
        <f t="shared" si="543"/>
        <v>5635392.9700000137</v>
      </c>
      <c r="BP115" s="99">
        <f t="shared" si="543"/>
        <v>1452812.5200000107</v>
      </c>
      <c r="BQ115" s="99">
        <f t="shared" si="543"/>
        <v>-17001038.879999995</v>
      </c>
      <c r="BR115" s="411">
        <f t="shared" si="543"/>
        <v>11864789.909999982</v>
      </c>
      <c r="BS115" s="434">
        <f t="shared" ref="BS115:CB119" si="544">Y115-M115</f>
        <v>5139030.7000000179</v>
      </c>
      <c r="BT115" s="99">
        <f t="shared" si="544"/>
        <v>14416659.520000011</v>
      </c>
      <c r="BU115" s="99">
        <f t="shared" si="544"/>
        <v>-9749601.5799999833</v>
      </c>
      <c r="BV115" s="99">
        <f t="shared" si="544"/>
        <v>-13824724.649999991</v>
      </c>
      <c r="BW115" s="99">
        <f t="shared" si="544"/>
        <v>-7730004.0900000036</v>
      </c>
      <c r="BX115" s="248">
        <f t="shared" si="544"/>
        <v>5451123.8600000143</v>
      </c>
      <c r="BY115" s="248">
        <f t="shared" si="544"/>
        <v>-22781382.789999992</v>
      </c>
      <c r="BZ115" s="248">
        <f t="shared" si="544"/>
        <v>-25202952.840000004</v>
      </c>
      <c r="CA115" s="248">
        <f t="shared" si="544"/>
        <v>20656714.629999995</v>
      </c>
      <c r="CB115" s="261">
        <f t="shared" si="544"/>
        <v>-14616168</v>
      </c>
      <c r="CC115" s="261">
        <f t="shared" ref="CC115:CL119" si="545">AI115-W115</f>
        <v>8839459.6299999952</v>
      </c>
      <c r="CD115" s="391">
        <f t="shared" si="545"/>
        <v>8260826.400000006</v>
      </c>
      <c r="CE115" s="360">
        <f t="shared" si="545"/>
        <v>-8368720</v>
      </c>
      <c r="CF115" s="261">
        <f t="shared" si="545"/>
        <v>-4935771</v>
      </c>
      <c r="CG115" s="261">
        <f t="shared" si="545"/>
        <v>-4689251.0600000024</v>
      </c>
      <c r="CH115" s="261">
        <f t="shared" si="545"/>
        <v>-10851200.330000013</v>
      </c>
      <c r="CI115" s="261">
        <f t="shared" si="545"/>
        <v>1232952.3700000048</v>
      </c>
      <c r="CJ115" s="261">
        <f t="shared" si="545"/>
        <v>-4069584.1800000072</v>
      </c>
      <c r="CK115" s="261">
        <f t="shared" si="545"/>
        <v>12263457</v>
      </c>
      <c r="CL115" s="261">
        <f t="shared" si="545"/>
        <v>26076385.870000005</v>
      </c>
      <c r="CM115" s="261">
        <f t="shared" ref="CM115:CX119" si="546">AS115-AG115</f>
        <v>-23136121</v>
      </c>
      <c r="CN115" s="261">
        <f t="shared" si="546"/>
        <v>-6250189</v>
      </c>
      <c r="CO115" s="261">
        <f t="shared" si="546"/>
        <v>-4077125</v>
      </c>
      <c r="CP115" s="391">
        <f t="shared" si="546"/>
        <v>-36147977</v>
      </c>
      <c r="CQ115" s="391">
        <f t="shared" si="546"/>
        <v>-14512505</v>
      </c>
      <c r="CR115" s="391">
        <f t="shared" si="546"/>
        <v>-3585314</v>
      </c>
      <c r="CS115" s="391">
        <f t="shared" si="546"/>
        <v>20500929</v>
      </c>
      <c r="CT115" s="391">
        <f t="shared" si="546"/>
        <v>7519633</v>
      </c>
      <c r="CU115" s="391">
        <f t="shared" si="546"/>
        <v>-11584131</v>
      </c>
      <c r="CV115" s="391">
        <f t="shared" si="546"/>
        <v>-12091720</v>
      </c>
      <c r="CW115" s="391">
        <f t="shared" si="546"/>
        <v>619895</v>
      </c>
      <c r="CX115" s="391">
        <f t="shared" si="546"/>
        <v>-17765386</v>
      </c>
      <c r="CY115" s="347"/>
      <c r="CZ115" s="34">
        <f>CZ94-CZ101</f>
        <v>14001132</v>
      </c>
    </row>
    <row r="116" spans="1:104" s="37" customFormat="1" x14ac:dyDescent="0.3">
      <c r="A116" s="146"/>
      <c r="B116" s="38" t="s">
        <v>38</v>
      </c>
      <c r="C116" s="96">
        <f t="shared" ref="C116" si="547">+C95-C102</f>
        <v>2427747.1999999993</v>
      </c>
      <c r="D116" s="97">
        <f t="shared" ref="D116:AA116" si="548">+D95-D102</f>
        <v>164118.71000000089</v>
      </c>
      <c r="E116" s="97">
        <f t="shared" si="548"/>
        <v>-967800</v>
      </c>
      <c r="F116" s="97">
        <f t="shared" si="548"/>
        <v>679415.31000000052</v>
      </c>
      <c r="G116" s="97">
        <f t="shared" si="548"/>
        <v>2709482.8200000003</v>
      </c>
      <c r="H116" s="97">
        <f t="shared" si="548"/>
        <v>2882016.459999999</v>
      </c>
      <c r="I116" s="97">
        <f t="shared" si="548"/>
        <v>852526.41000000015</v>
      </c>
      <c r="J116" s="97">
        <f t="shared" si="548"/>
        <v>566315.11999999918</v>
      </c>
      <c r="K116" s="97">
        <f t="shared" si="548"/>
        <v>2236274.3899999997</v>
      </c>
      <c r="L116" s="98">
        <f t="shared" si="548"/>
        <v>4532366.08</v>
      </c>
      <c r="M116" s="97">
        <f t="shared" si="548"/>
        <v>4904981.9700000007</v>
      </c>
      <c r="N116" s="97">
        <f t="shared" si="548"/>
        <v>2244727.66</v>
      </c>
      <c r="O116" s="97">
        <f t="shared" si="548"/>
        <v>1881415.2200000007</v>
      </c>
      <c r="P116" s="97">
        <f t="shared" si="548"/>
        <v>2166894.0699999984</v>
      </c>
      <c r="Q116" s="97">
        <f t="shared" si="548"/>
        <v>639873.3900000006</v>
      </c>
      <c r="R116" s="97">
        <f t="shared" si="548"/>
        <v>1220483.0999999996</v>
      </c>
      <c r="S116" s="97">
        <f t="shared" si="548"/>
        <v>3547599.540000001</v>
      </c>
      <c r="T116" s="97">
        <f t="shared" si="548"/>
        <v>2368873.6199999992</v>
      </c>
      <c r="U116" s="97">
        <f t="shared" si="548"/>
        <v>227490.84000000171</v>
      </c>
      <c r="V116" s="97">
        <f t="shared" si="548"/>
        <v>922041</v>
      </c>
      <c r="W116" s="97">
        <f t="shared" si="548"/>
        <v>227490.84000000171</v>
      </c>
      <c r="X116" s="98">
        <f t="shared" si="548"/>
        <v>4801863.0299999993</v>
      </c>
      <c r="Y116" s="205">
        <f t="shared" si="548"/>
        <v>4722389</v>
      </c>
      <c r="Z116" s="205">
        <f t="shared" si="548"/>
        <v>4261886</v>
      </c>
      <c r="AA116" s="205">
        <f t="shared" si="548"/>
        <v>2282528.7400000002</v>
      </c>
      <c r="AB116" s="205">
        <f t="shared" ref="AB116:AC116" si="549">+AB95-AB102</f>
        <v>1662429.5600000005</v>
      </c>
      <c r="AC116" s="205">
        <f t="shared" si="549"/>
        <v>788402.86999999918</v>
      </c>
      <c r="AD116" s="205">
        <f t="shared" ref="AD116:AF116" si="550">+AD95-AD102</f>
        <v>2447274.629999999</v>
      </c>
      <c r="AE116" s="205">
        <f t="shared" si="550"/>
        <v>2039315</v>
      </c>
      <c r="AF116" s="205">
        <f t="shared" si="550"/>
        <v>-388211.53999999911</v>
      </c>
      <c r="AG116" s="205">
        <v>1106857</v>
      </c>
      <c r="AH116" s="205">
        <v>-57532</v>
      </c>
      <c r="AI116" s="205">
        <v>-24488165</v>
      </c>
      <c r="AJ116" s="98">
        <v>1962534</v>
      </c>
      <c r="AK116" s="297">
        <v>1594395</v>
      </c>
      <c r="AL116" s="297">
        <v>4801171</v>
      </c>
      <c r="AM116" s="297">
        <v>3162599</v>
      </c>
      <c r="AN116" s="297">
        <v>1318568</v>
      </c>
      <c r="AO116" s="297">
        <v>9885</v>
      </c>
      <c r="AP116" s="297">
        <v>754462</v>
      </c>
      <c r="AQ116" s="34">
        <v>3636498</v>
      </c>
      <c r="AR116" s="297">
        <v>-759689</v>
      </c>
      <c r="AS116" s="297">
        <v>32623</v>
      </c>
      <c r="AT116" s="297">
        <v>-2100134</v>
      </c>
      <c r="AU116" s="297">
        <v>-121809</v>
      </c>
      <c r="AV116" s="315">
        <v>1574636</v>
      </c>
      <c r="AW116" s="297">
        <v>2527041</v>
      </c>
      <c r="AX116" s="297">
        <v>2198405</v>
      </c>
      <c r="AY116" s="297">
        <v>7705020</v>
      </c>
      <c r="AZ116" s="297">
        <v>4113987</v>
      </c>
      <c r="BA116" s="297">
        <v>-1287707</v>
      </c>
      <c r="BB116" s="297">
        <v>-504506</v>
      </c>
      <c r="BC116" s="34">
        <v>3001963</v>
      </c>
      <c r="BD116" s="297">
        <v>-3406152</v>
      </c>
      <c r="BE116" s="297"/>
      <c r="BF116" s="297"/>
      <c r="BG116" s="297"/>
      <c r="BH116" s="315"/>
      <c r="BI116" s="34">
        <f t="shared" si="543"/>
        <v>-546331.97999999858</v>
      </c>
      <c r="BJ116" s="99">
        <f t="shared" si="543"/>
        <v>2002775.3599999975</v>
      </c>
      <c r="BK116" s="99">
        <f t="shared" si="543"/>
        <v>1607673.3900000006</v>
      </c>
      <c r="BL116" s="99">
        <f t="shared" si="543"/>
        <v>541067.78999999911</v>
      </c>
      <c r="BM116" s="99">
        <f t="shared" si="543"/>
        <v>838116.72000000067</v>
      </c>
      <c r="BN116" s="99">
        <f t="shared" si="543"/>
        <v>-513142.83999999985</v>
      </c>
      <c r="BO116" s="99">
        <f t="shared" si="543"/>
        <v>-625035.56999999844</v>
      </c>
      <c r="BP116" s="99">
        <f t="shared" si="543"/>
        <v>355725.88000000082</v>
      </c>
      <c r="BQ116" s="99">
        <f t="shared" si="543"/>
        <v>-2008783.549999998</v>
      </c>
      <c r="BR116" s="411">
        <f t="shared" si="543"/>
        <v>269496.94999999925</v>
      </c>
      <c r="BS116" s="434">
        <f t="shared" si="544"/>
        <v>-182592.97000000067</v>
      </c>
      <c r="BT116" s="99">
        <f t="shared" si="544"/>
        <v>2017158.3399999999</v>
      </c>
      <c r="BU116" s="99">
        <f t="shared" si="544"/>
        <v>401113.51999999955</v>
      </c>
      <c r="BV116" s="99">
        <f t="shared" si="544"/>
        <v>-504464.50999999791</v>
      </c>
      <c r="BW116" s="99">
        <f t="shared" si="544"/>
        <v>148529.47999999858</v>
      </c>
      <c r="BX116" s="248">
        <f t="shared" si="544"/>
        <v>1226791.5299999993</v>
      </c>
      <c r="BY116" s="248">
        <f t="shared" si="544"/>
        <v>-1508284.540000001</v>
      </c>
      <c r="BZ116" s="248">
        <f t="shared" si="544"/>
        <v>-2757085.1599999983</v>
      </c>
      <c r="CA116" s="248">
        <f t="shared" si="544"/>
        <v>879366.15999999829</v>
      </c>
      <c r="CB116" s="261">
        <f t="shared" si="544"/>
        <v>-979573</v>
      </c>
      <c r="CC116" s="261">
        <f t="shared" si="545"/>
        <v>-24715655.840000004</v>
      </c>
      <c r="CD116" s="391">
        <f t="shared" si="545"/>
        <v>-2839329.0299999993</v>
      </c>
      <c r="CE116" s="360">
        <f t="shared" si="545"/>
        <v>-3127994</v>
      </c>
      <c r="CF116" s="261">
        <f t="shared" si="545"/>
        <v>539285</v>
      </c>
      <c r="CG116" s="261">
        <f t="shared" si="545"/>
        <v>880070.25999999978</v>
      </c>
      <c r="CH116" s="261">
        <f t="shared" si="545"/>
        <v>-343861.56000000052</v>
      </c>
      <c r="CI116" s="261">
        <f t="shared" si="545"/>
        <v>-778517.86999999918</v>
      </c>
      <c r="CJ116" s="261">
        <f t="shared" si="545"/>
        <v>-1692812.629999999</v>
      </c>
      <c r="CK116" s="261">
        <f t="shared" si="545"/>
        <v>1597183</v>
      </c>
      <c r="CL116" s="261">
        <f t="shared" si="545"/>
        <v>-371477.46000000089</v>
      </c>
      <c r="CM116" s="261">
        <f t="shared" si="546"/>
        <v>-1074234</v>
      </c>
      <c r="CN116" s="261">
        <f t="shared" si="546"/>
        <v>-2042602</v>
      </c>
      <c r="CO116" s="261">
        <f t="shared" si="546"/>
        <v>24366356</v>
      </c>
      <c r="CP116" s="391">
        <f t="shared" si="546"/>
        <v>-387898</v>
      </c>
      <c r="CQ116" s="391">
        <f t="shared" si="546"/>
        <v>932646</v>
      </c>
      <c r="CR116" s="391">
        <f t="shared" si="546"/>
        <v>-2602766</v>
      </c>
      <c r="CS116" s="391">
        <f t="shared" si="546"/>
        <v>4542421</v>
      </c>
      <c r="CT116" s="391">
        <f t="shared" si="546"/>
        <v>2795419</v>
      </c>
      <c r="CU116" s="391">
        <f t="shared" si="546"/>
        <v>-1297592</v>
      </c>
      <c r="CV116" s="391">
        <f t="shared" si="546"/>
        <v>-1258968</v>
      </c>
      <c r="CW116" s="391">
        <f t="shared" si="546"/>
        <v>-634535</v>
      </c>
      <c r="CX116" s="391">
        <f t="shared" si="546"/>
        <v>-2646463</v>
      </c>
      <c r="CY116" s="347"/>
      <c r="CZ116" s="34">
        <f>CZ95-CZ102</f>
        <v>-3406152</v>
      </c>
    </row>
    <row r="117" spans="1:104" s="37" customFormat="1" x14ac:dyDescent="0.3">
      <c r="A117" s="146"/>
      <c r="B117" s="38" t="s">
        <v>39</v>
      </c>
      <c r="C117" s="96">
        <f t="shared" ref="C117" si="551">+C96-C103</f>
        <v>5433281.3099999949</v>
      </c>
      <c r="D117" s="97">
        <f t="shared" ref="D117:AA117" si="552">+D96-D103</f>
        <v>83378.719999998808</v>
      </c>
      <c r="E117" s="97">
        <f t="shared" si="552"/>
        <v>-1529261.2100000009</v>
      </c>
      <c r="F117" s="97">
        <f t="shared" si="552"/>
        <v>3661322.6099999994</v>
      </c>
      <c r="G117" s="97">
        <f t="shared" si="552"/>
        <v>5444509.75</v>
      </c>
      <c r="H117" s="97">
        <f t="shared" si="552"/>
        <v>1933151.5</v>
      </c>
      <c r="I117" s="97">
        <f t="shared" si="552"/>
        <v>-114787.89999999851</v>
      </c>
      <c r="J117" s="97">
        <f t="shared" si="552"/>
        <v>-1447661.8500000015</v>
      </c>
      <c r="K117" s="97">
        <f t="shared" si="552"/>
        <v>2677752.0999999978</v>
      </c>
      <c r="L117" s="98">
        <f t="shared" si="552"/>
        <v>5036492.3999999985</v>
      </c>
      <c r="M117" s="97">
        <f t="shared" si="552"/>
        <v>4791859.1299999952</v>
      </c>
      <c r="N117" s="97">
        <f t="shared" si="552"/>
        <v>2805372.9200000018</v>
      </c>
      <c r="O117" s="97">
        <f t="shared" si="552"/>
        <v>2122445</v>
      </c>
      <c r="P117" s="97">
        <f t="shared" si="552"/>
        <v>5573289.5700000003</v>
      </c>
      <c r="Q117" s="97">
        <f t="shared" si="552"/>
        <v>-516826.1799999997</v>
      </c>
      <c r="R117" s="97">
        <f t="shared" si="552"/>
        <v>3578244.120000001</v>
      </c>
      <c r="S117" s="97">
        <f t="shared" si="552"/>
        <v>6342852.8499999978</v>
      </c>
      <c r="T117" s="97">
        <f t="shared" si="552"/>
        <v>5854977.5700000003</v>
      </c>
      <c r="U117" s="97">
        <f t="shared" si="552"/>
        <v>308867.71999999881</v>
      </c>
      <c r="V117" s="97">
        <f t="shared" si="552"/>
        <v>2881162</v>
      </c>
      <c r="W117" s="97">
        <f t="shared" si="552"/>
        <v>308867.71999999881</v>
      </c>
      <c r="X117" s="98">
        <f t="shared" si="552"/>
        <v>7788667.7200000025</v>
      </c>
      <c r="Y117" s="205">
        <f t="shared" si="552"/>
        <v>8406805</v>
      </c>
      <c r="Z117" s="205">
        <f t="shared" si="552"/>
        <v>6097309</v>
      </c>
      <c r="AA117" s="205">
        <f t="shared" si="552"/>
        <v>690833.21999999881</v>
      </c>
      <c r="AB117" s="205">
        <f t="shared" ref="AB117:AC117" si="553">+AB96-AB103</f>
        <v>4835410.7199999988</v>
      </c>
      <c r="AC117" s="205">
        <f t="shared" si="553"/>
        <v>793645.31000000238</v>
      </c>
      <c r="AD117" s="205">
        <f t="shared" ref="AD117:AF117" si="554">+AD96-AD103</f>
        <v>9179111.5</v>
      </c>
      <c r="AE117" s="205">
        <f t="shared" si="554"/>
        <v>15389775</v>
      </c>
      <c r="AF117" s="205">
        <f t="shared" si="554"/>
        <v>1217857.4499999955</v>
      </c>
      <c r="AG117" s="205">
        <v>5425085</v>
      </c>
      <c r="AH117" s="205">
        <v>-307317</v>
      </c>
      <c r="AI117" s="205">
        <v>347861</v>
      </c>
      <c r="AJ117" s="98">
        <v>13094964</v>
      </c>
      <c r="AK117" s="297">
        <v>9175233</v>
      </c>
      <c r="AL117" s="297">
        <v>5915528</v>
      </c>
      <c r="AM117" s="297">
        <v>329074</v>
      </c>
      <c r="AN117" s="297">
        <v>-356755</v>
      </c>
      <c r="AO117" s="297">
        <v>-805089</v>
      </c>
      <c r="AP117" s="297">
        <v>4290101</v>
      </c>
      <c r="AQ117" s="34">
        <v>5189717</v>
      </c>
      <c r="AR117" s="297">
        <v>6854727</v>
      </c>
      <c r="AS117" s="297">
        <v>5014056</v>
      </c>
      <c r="AT117" s="297">
        <v>-4597394</v>
      </c>
      <c r="AU117" s="297">
        <v>-900744</v>
      </c>
      <c r="AV117" s="315">
        <v>1902813</v>
      </c>
      <c r="AW117" s="297">
        <v>5362984</v>
      </c>
      <c r="AX117" s="297">
        <v>3867817</v>
      </c>
      <c r="AY117" s="297">
        <v>13037507</v>
      </c>
      <c r="AZ117" s="297">
        <v>198738</v>
      </c>
      <c r="BA117" s="297">
        <v>-1346387</v>
      </c>
      <c r="BB117" s="297">
        <v>2523095</v>
      </c>
      <c r="BC117" s="34">
        <v>6018472</v>
      </c>
      <c r="BD117" s="297">
        <v>5633978</v>
      </c>
      <c r="BE117" s="297"/>
      <c r="BF117" s="297"/>
      <c r="BG117" s="297"/>
      <c r="BH117" s="315"/>
      <c r="BI117" s="34">
        <f t="shared" si="543"/>
        <v>-3310836.3099999949</v>
      </c>
      <c r="BJ117" s="99">
        <f t="shared" si="543"/>
        <v>5489910.8500000015</v>
      </c>
      <c r="BK117" s="99">
        <f t="shared" si="543"/>
        <v>1012435.0300000012</v>
      </c>
      <c r="BL117" s="99">
        <f t="shared" si="543"/>
        <v>-83078.489999998361</v>
      </c>
      <c r="BM117" s="99">
        <f t="shared" si="543"/>
        <v>898343.09999999776</v>
      </c>
      <c r="BN117" s="99">
        <f t="shared" si="543"/>
        <v>3921826.0700000003</v>
      </c>
      <c r="BO117" s="99">
        <f t="shared" si="543"/>
        <v>423655.61999999732</v>
      </c>
      <c r="BP117" s="99">
        <f t="shared" si="543"/>
        <v>4328823.8500000015</v>
      </c>
      <c r="BQ117" s="99">
        <f t="shared" si="543"/>
        <v>-2368884.379999999</v>
      </c>
      <c r="BR117" s="411">
        <f t="shared" si="543"/>
        <v>2752175.320000004</v>
      </c>
      <c r="BS117" s="434">
        <f t="shared" si="544"/>
        <v>3614945.8700000048</v>
      </c>
      <c r="BT117" s="99">
        <f t="shared" si="544"/>
        <v>3291936.0799999982</v>
      </c>
      <c r="BU117" s="99">
        <f t="shared" si="544"/>
        <v>-1431611.7800000012</v>
      </c>
      <c r="BV117" s="99">
        <f t="shared" si="544"/>
        <v>-737878.85000000149</v>
      </c>
      <c r="BW117" s="99">
        <f t="shared" si="544"/>
        <v>1310471.4900000021</v>
      </c>
      <c r="BX117" s="248">
        <f t="shared" si="544"/>
        <v>5600867.379999999</v>
      </c>
      <c r="BY117" s="248">
        <f t="shared" si="544"/>
        <v>9046922.1500000022</v>
      </c>
      <c r="BZ117" s="248">
        <f t="shared" si="544"/>
        <v>-4637120.1200000048</v>
      </c>
      <c r="CA117" s="248">
        <f t="shared" si="544"/>
        <v>5116217.2800000012</v>
      </c>
      <c r="CB117" s="261">
        <f t="shared" si="544"/>
        <v>-3188479</v>
      </c>
      <c r="CC117" s="261">
        <f t="shared" si="545"/>
        <v>38993.280000001192</v>
      </c>
      <c r="CD117" s="391">
        <f t="shared" si="545"/>
        <v>5306296.2799999975</v>
      </c>
      <c r="CE117" s="360">
        <f t="shared" si="545"/>
        <v>768428</v>
      </c>
      <c r="CF117" s="261">
        <f t="shared" si="545"/>
        <v>-181781</v>
      </c>
      <c r="CG117" s="261">
        <f t="shared" si="545"/>
        <v>-361759.21999999881</v>
      </c>
      <c r="CH117" s="261">
        <f t="shared" si="545"/>
        <v>-5192165.7199999988</v>
      </c>
      <c r="CI117" s="261">
        <f t="shared" si="545"/>
        <v>-1598734.3100000024</v>
      </c>
      <c r="CJ117" s="261">
        <f t="shared" si="545"/>
        <v>-4889010.5</v>
      </c>
      <c r="CK117" s="261">
        <f t="shared" si="545"/>
        <v>-10200058</v>
      </c>
      <c r="CL117" s="261">
        <f t="shared" si="545"/>
        <v>5636869.5500000045</v>
      </c>
      <c r="CM117" s="261">
        <f t="shared" si="546"/>
        <v>-411029</v>
      </c>
      <c r="CN117" s="261">
        <f t="shared" si="546"/>
        <v>-4290077</v>
      </c>
      <c r="CO117" s="261">
        <f t="shared" si="546"/>
        <v>-1248605</v>
      </c>
      <c r="CP117" s="391">
        <f t="shared" si="546"/>
        <v>-11192151</v>
      </c>
      <c r="CQ117" s="391">
        <f t="shared" si="546"/>
        <v>-3812249</v>
      </c>
      <c r="CR117" s="391">
        <f t="shared" si="546"/>
        <v>-2047711</v>
      </c>
      <c r="CS117" s="391">
        <f t="shared" si="546"/>
        <v>12708433</v>
      </c>
      <c r="CT117" s="391">
        <f t="shared" si="546"/>
        <v>555493</v>
      </c>
      <c r="CU117" s="391">
        <f t="shared" si="546"/>
        <v>-541298</v>
      </c>
      <c r="CV117" s="391">
        <f t="shared" si="546"/>
        <v>-1767006</v>
      </c>
      <c r="CW117" s="391">
        <f t="shared" si="546"/>
        <v>828755</v>
      </c>
      <c r="CX117" s="391">
        <f t="shared" si="546"/>
        <v>-1220749</v>
      </c>
      <c r="CY117" s="347"/>
      <c r="CZ117" s="34">
        <f t="shared" ref="CZ117:CZ119" si="555">CZ96-CZ103</f>
        <v>5633978</v>
      </c>
    </row>
    <row r="118" spans="1:104" s="37" customFormat="1" x14ac:dyDescent="0.3">
      <c r="A118" s="146"/>
      <c r="B118" s="38" t="s">
        <v>40</v>
      </c>
      <c r="C118" s="96">
        <f t="shared" ref="C118" si="556">+C97-C104</f>
        <v>5397136.8300000019</v>
      </c>
      <c r="D118" s="97">
        <f t="shared" ref="D118:AA118" si="557">+D97-D104</f>
        <v>1769066.7699999958</v>
      </c>
      <c r="E118" s="97">
        <f t="shared" si="557"/>
        <v>-1303454.9599999972</v>
      </c>
      <c r="F118" s="97">
        <f t="shared" si="557"/>
        <v>6390058.4000000022</v>
      </c>
      <c r="G118" s="97">
        <f t="shared" si="557"/>
        <v>5017220.870000001</v>
      </c>
      <c r="H118" s="97">
        <f t="shared" si="557"/>
        <v>3385276.6199999973</v>
      </c>
      <c r="I118" s="97">
        <f t="shared" si="557"/>
        <v>3659843.7399999984</v>
      </c>
      <c r="J118" s="97">
        <f t="shared" si="557"/>
        <v>-40717.64999999851</v>
      </c>
      <c r="K118" s="97">
        <f t="shared" si="557"/>
        <v>2689915.2200000025</v>
      </c>
      <c r="L118" s="98">
        <f t="shared" si="557"/>
        <v>5753907.3499999978</v>
      </c>
      <c r="M118" s="97">
        <f t="shared" si="557"/>
        <v>6502277.700000003</v>
      </c>
      <c r="N118" s="97">
        <f t="shared" si="557"/>
        <v>4661635.6400000006</v>
      </c>
      <c r="O118" s="97">
        <f t="shared" si="557"/>
        <v>3932733.400000006</v>
      </c>
      <c r="P118" s="97">
        <f t="shared" si="557"/>
        <v>7514001.200000003</v>
      </c>
      <c r="Q118" s="97">
        <f t="shared" si="557"/>
        <v>2182647</v>
      </c>
      <c r="R118" s="97">
        <f t="shared" si="557"/>
        <v>3772083.9600000009</v>
      </c>
      <c r="S118" s="97">
        <f t="shared" si="557"/>
        <v>14718330.219999999</v>
      </c>
      <c r="T118" s="97">
        <f t="shared" si="557"/>
        <v>22169596.090000004</v>
      </c>
      <c r="U118" s="97">
        <f t="shared" si="557"/>
        <v>7181463.6700000018</v>
      </c>
      <c r="V118" s="97">
        <f t="shared" si="557"/>
        <v>7246742</v>
      </c>
      <c r="W118" s="97">
        <f t="shared" si="557"/>
        <v>7181463.6700000018</v>
      </c>
      <c r="X118" s="98">
        <f t="shared" si="557"/>
        <v>9909915.5099999979</v>
      </c>
      <c r="Y118" s="205">
        <f t="shared" si="557"/>
        <v>10938504</v>
      </c>
      <c r="Z118" s="205">
        <f t="shared" si="557"/>
        <v>10577005</v>
      </c>
      <c r="AA118" s="205">
        <f t="shared" si="557"/>
        <v>755219.45000000298</v>
      </c>
      <c r="AB118" s="205">
        <f t="shared" ref="AB118:AC118" si="558">+AB97-AB104</f>
        <v>11080727.810000002</v>
      </c>
      <c r="AC118" s="205">
        <f t="shared" si="558"/>
        <v>3282800.1500000022</v>
      </c>
      <c r="AD118" s="205">
        <f t="shared" ref="AD118:AF118" si="559">+AD97-AD104</f>
        <v>12669238.570000004</v>
      </c>
      <c r="AE118" s="205">
        <f t="shared" si="559"/>
        <v>7045959</v>
      </c>
      <c r="AF118" s="205">
        <f t="shared" si="559"/>
        <v>1788634.7199999988</v>
      </c>
      <c r="AG118" s="205">
        <v>6710021</v>
      </c>
      <c r="AH118" s="205">
        <v>7386558</v>
      </c>
      <c r="AI118" s="205">
        <v>3464419</v>
      </c>
      <c r="AJ118" s="98">
        <v>6941163</v>
      </c>
      <c r="AK118" s="297">
        <v>11770666</v>
      </c>
      <c r="AL118" s="297">
        <v>7784700</v>
      </c>
      <c r="AM118" s="297">
        <v>4041880</v>
      </c>
      <c r="AN118" s="297">
        <v>6071390</v>
      </c>
      <c r="AO118" s="297">
        <v>5028541</v>
      </c>
      <c r="AP118" s="297">
        <v>10990605</v>
      </c>
      <c r="AQ118" s="34">
        <v>6201441</v>
      </c>
      <c r="AR118" s="297">
        <v>12184042</v>
      </c>
      <c r="AS118" s="297">
        <v>13697260</v>
      </c>
      <c r="AT118" s="297">
        <v>2011696</v>
      </c>
      <c r="AU118" s="297">
        <v>-674607</v>
      </c>
      <c r="AV118" s="315">
        <v>1461086</v>
      </c>
      <c r="AW118" s="297">
        <v>3180267</v>
      </c>
      <c r="AX118" s="297">
        <v>3332797</v>
      </c>
      <c r="AY118" s="297">
        <v>10999337</v>
      </c>
      <c r="AZ118" s="297">
        <v>11287170</v>
      </c>
      <c r="BA118" s="297">
        <v>3411563</v>
      </c>
      <c r="BB118" s="297">
        <v>9006889</v>
      </c>
      <c r="BC118" s="34">
        <v>8307975</v>
      </c>
      <c r="BD118" s="297">
        <v>6539184</v>
      </c>
      <c r="BE118" s="297"/>
      <c r="BF118" s="297"/>
      <c r="BG118" s="297"/>
      <c r="BH118" s="315"/>
      <c r="BI118" s="34">
        <f t="shared" si="543"/>
        <v>-1464403.429999996</v>
      </c>
      <c r="BJ118" s="99">
        <f t="shared" si="543"/>
        <v>5744934.4300000072</v>
      </c>
      <c r="BK118" s="99">
        <f t="shared" si="543"/>
        <v>3486101.9599999972</v>
      </c>
      <c r="BL118" s="99">
        <f t="shared" si="543"/>
        <v>-2617974.4400000013</v>
      </c>
      <c r="BM118" s="99">
        <f t="shared" si="543"/>
        <v>9701109.3499999978</v>
      </c>
      <c r="BN118" s="99">
        <f t="shared" si="543"/>
        <v>18784319.470000006</v>
      </c>
      <c r="BO118" s="99">
        <f t="shared" si="543"/>
        <v>3521619.9300000034</v>
      </c>
      <c r="BP118" s="99">
        <f t="shared" si="543"/>
        <v>7287459.6499999985</v>
      </c>
      <c r="BQ118" s="99">
        <f t="shared" si="543"/>
        <v>4491548.4499999993</v>
      </c>
      <c r="BR118" s="411">
        <f t="shared" si="543"/>
        <v>4156008.16</v>
      </c>
      <c r="BS118" s="434">
        <f t="shared" si="544"/>
        <v>4436226.299999997</v>
      </c>
      <c r="BT118" s="99">
        <f t="shared" si="544"/>
        <v>5915369.3599999994</v>
      </c>
      <c r="BU118" s="99">
        <f t="shared" si="544"/>
        <v>-3177513.950000003</v>
      </c>
      <c r="BV118" s="99">
        <f t="shared" si="544"/>
        <v>3566726.6099999994</v>
      </c>
      <c r="BW118" s="99">
        <f t="shared" si="544"/>
        <v>1100153.1500000022</v>
      </c>
      <c r="BX118" s="248">
        <f t="shared" si="544"/>
        <v>8897154.6100000031</v>
      </c>
      <c r="BY118" s="248">
        <f t="shared" si="544"/>
        <v>-7672371.2199999988</v>
      </c>
      <c r="BZ118" s="248">
        <f t="shared" si="544"/>
        <v>-20380961.370000005</v>
      </c>
      <c r="CA118" s="248">
        <f t="shared" si="544"/>
        <v>-471442.67000000179</v>
      </c>
      <c r="CB118" s="261">
        <f t="shared" si="544"/>
        <v>139816</v>
      </c>
      <c r="CC118" s="261">
        <f t="shared" si="545"/>
        <v>-3717044.6700000018</v>
      </c>
      <c r="CD118" s="391">
        <f t="shared" si="545"/>
        <v>-2968752.5099999979</v>
      </c>
      <c r="CE118" s="360">
        <f t="shared" si="545"/>
        <v>832162</v>
      </c>
      <c r="CF118" s="261">
        <f t="shared" si="545"/>
        <v>-2792305</v>
      </c>
      <c r="CG118" s="261">
        <f t="shared" si="545"/>
        <v>3286660.549999997</v>
      </c>
      <c r="CH118" s="261">
        <f t="shared" si="545"/>
        <v>-5009337.8100000024</v>
      </c>
      <c r="CI118" s="261">
        <f t="shared" si="545"/>
        <v>1745740.8499999978</v>
      </c>
      <c r="CJ118" s="261">
        <f t="shared" si="545"/>
        <v>-1678633.570000004</v>
      </c>
      <c r="CK118" s="261">
        <f t="shared" si="545"/>
        <v>-844518</v>
      </c>
      <c r="CL118" s="261">
        <f t="shared" si="545"/>
        <v>10395407.280000001</v>
      </c>
      <c r="CM118" s="261">
        <f t="shared" si="546"/>
        <v>6987239</v>
      </c>
      <c r="CN118" s="261">
        <f t="shared" si="546"/>
        <v>-5374862</v>
      </c>
      <c r="CO118" s="261">
        <f t="shared" si="546"/>
        <v>-4139026</v>
      </c>
      <c r="CP118" s="391">
        <f t="shared" si="546"/>
        <v>-5480077</v>
      </c>
      <c r="CQ118" s="391">
        <f t="shared" si="546"/>
        <v>-8590399</v>
      </c>
      <c r="CR118" s="391">
        <f t="shared" si="546"/>
        <v>-4451903</v>
      </c>
      <c r="CS118" s="391">
        <f t="shared" si="546"/>
        <v>6957457</v>
      </c>
      <c r="CT118" s="391">
        <f t="shared" si="546"/>
        <v>5215780</v>
      </c>
      <c r="CU118" s="391">
        <f t="shared" si="546"/>
        <v>-1616978</v>
      </c>
      <c r="CV118" s="391">
        <f t="shared" si="546"/>
        <v>-1983716</v>
      </c>
      <c r="CW118" s="391">
        <f t="shared" si="546"/>
        <v>2106534</v>
      </c>
      <c r="CX118" s="391">
        <f t="shared" si="546"/>
        <v>-5644858</v>
      </c>
      <c r="CY118" s="347"/>
      <c r="CZ118" s="34">
        <f t="shared" si="555"/>
        <v>6539184</v>
      </c>
    </row>
    <row r="119" spans="1:104" s="37" customFormat="1" x14ac:dyDescent="0.3">
      <c r="A119" s="146"/>
      <c r="B119" s="38" t="s">
        <v>41</v>
      </c>
      <c r="C119" s="96">
        <f t="shared" ref="C119" si="560">+C98-C105</f>
        <v>9826169.8099999949</v>
      </c>
      <c r="D119" s="97">
        <f t="shared" ref="D119:AA119" si="561">+D98-D105</f>
        <v>8030334.25</v>
      </c>
      <c r="E119" s="97">
        <f t="shared" si="561"/>
        <v>-3692229.1600000039</v>
      </c>
      <c r="F119" s="97">
        <f t="shared" si="561"/>
        <v>13420661.779999994</v>
      </c>
      <c r="G119" s="97">
        <f t="shared" si="561"/>
        <v>6251360.6499999985</v>
      </c>
      <c r="H119" s="97">
        <f t="shared" si="561"/>
        <v>7203253.2400000021</v>
      </c>
      <c r="I119" s="97">
        <f t="shared" si="561"/>
        <v>7730436.8500000015</v>
      </c>
      <c r="J119" s="97">
        <f t="shared" si="561"/>
        <v>4853666.5</v>
      </c>
      <c r="K119" s="97">
        <f t="shared" si="561"/>
        <v>4581950.9400000051</v>
      </c>
      <c r="L119" s="98">
        <f t="shared" si="561"/>
        <v>13886871.019999996</v>
      </c>
      <c r="M119" s="97">
        <f t="shared" si="561"/>
        <v>11472008.5</v>
      </c>
      <c r="N119" s="97">
        <f t="shared" si="561"/>
        <v>6230741.6000000015</v>
      </c>
      <c r="O119" s="97">
        <f t="shared" si="561"/>
        <v>4553774.9600000009</v>
      </c>
      <c r="P119" s="97">
        <f t="shared" si="561"/>
        <v>13715949.190000005</v>
      </c>
      <c r="Q119" s="97">
        <f t="shared" si="561"/>
        <v>4006195.7600000054</v>
      </c>
      <c r="R119" s="97">
        <f t="shared" si="561"/>
        <v>10508141.239999995</v>
      </c>
      <c r="S119" s="97">
        <f t="shared" si="561"/>
        <v>6539612.7899999991</v>
      </c>
      <c r="T119" s="97">
        <f t="shared" si="561"/>
        <v>10166062.600000001</v>
      </c>
      <c r="U119" s="97">
        <f t="shared" si="561"/>
        <v>4207012.3900000006</v>
      </c>
      <c r="V119" s="97">
        <f t="shared" si="561"/>
        <v>18418219</v>
      </c>
      <c r="W119" s="97">
        <f t="shared" si="561"/>
        <v>4207012.3900000006</v>
      </c>
      <c r="X119" s="98">
        <f t="shared" si="561"/>
        <v>11222646.82</v>
      </c>
      <c r="Y119" s="205">
        <f t="shared" si="561"/>
        <v>17114653</v>
      </c>
      <c r="Z119" s="205">
        <f t="shared" si="561"/>
        <v>11303621</v>
      </c>
      <c r="AA119" s="205">
        <f t="shared" si="561"/>
        <v>1342478.2400000021</v>
      </c>
      <c r="AB119" s="205">
        <f t="shared" ref="AB119:AC119" si="562">+AB98-AB105</f>
        <v>8758260.25</v>
      </c>
      <c r="AC119" s="205">
        <f t="shared" si="562"/>
        <v>4337244.7799999937</v>
      </c>
      <c r="AD119" s="205">
        <f t="shared" ref="AD119:AF119" si="563">+AD98-AD105</f>
        <v>12252693.629999995</v>
      </c>
      <c r="AE119" s="205">
        <f t="shared" si="563"/>
        <v>10383315</v>
      </c>
      <c r="AF119" s="205">
        <f t="shared" si="563"/>
        <v>1780697.75</v>
      </c>
      <c r="AG119" s="205">
        <v>14252926</v>
      </c>
      <c r="AH119" s="205">
        <v>15649240</v>
      </c>
      <c r="AI119" s="205">
        <v>-31873</v>
      </c>
      <c r="AJ119" s="98">
        <v>12295515</v>
      </c>
      <c r="AK119" s="297">
        <v>19794372</v>
      </c>
      <c r="AL119" s="297">
        <v>7378829</v>
      </c>
      <c r="AM119" s="297">
        <v>3992765</v>
      </c>
      <c r="AN119" s="297">
        <v>4001631</v>
      </c>
      <c r="AO119" s="297">
        <v>2302013</v>
      </c>
      <c r="AP119" s="297">
        <v>14569196</v>
      </c>
      <c r="AQ119" s="34">
        <v>9661334</v>
      </c>
      <c r="AR119" s="297">
        <v>14571768</v>
      </c>
      <c r="AS119" s="297">
        <v>23557592</v>
      </c>
      <c r="AT119" s="297">
        <v>-6597745</v>
      </c>
      <c r="AU119" s="297">
        <v>798198</v>
      </c>
      <c r="AV119" s="315">
        <v>2014264</v>
      </c>
      <c r="AW119" s="297">
        <v>5837196</v>
      </c>
      <c r="AX119" s="297">
        <v>1748651</v>
      </c>
      <c r="AY119" s="297">
        <v>7746533</v>
      </c>
      <c r="AZ119" s="297">
        <v>-1546259</v>
      </c>
      <c r="BA119" s="297">
        <v>14926663</v>
      </c>
      <c r="BB119" s="297">
        <v>11782148</v>
      </c>
      <c r="BC119" s="34">
        <v>11081377</v>
      </c>
      <c r="BD119" s="297">
        <v>7772209</v>
      </c>
      <c r="BE119" s="297"/>
      <c r="BF119" s="297"/>
      <c r="BG119" s="297"/>
      <c r="BH119" s="315"/>
      <c r="BI119" s="34">
        <f t="shared" si="543"/>
        <v>-5272394.849999994</v>
      </c>
      <c r="BJ119" s="99">
        <f t="shared" si="543"/>
        <v>5685614.9400000051</v>
      </c>
      <c r="BK119" s="99">
        <f t="shared" si="543"/>
        <v>7698424.9200000092</v>
      </c>
      <c r="BL119" s="99">
        <f t="shared" si="543"/>
        <v>-2912520.5399999991</v>
      </c>
      <c r="BM119" s="99">
        <f t="shared" si="543"/>
        <v>288252.1400000006</v>
      </c>
      <c r="BN119" s="99">
        <f t="shared" si="543"/>
        <v>2962809.3599999994</v>
      </c>
      <c r="BO119" s="99">
        <f t="shared" si="543"/>
        <v>-3523424.4600000009</v>
      </c>
      <c r="BP119" s="99">
        <f t="shared" si="543"/>
        <v>13564552.5</v>
      </c>
      <c r="BQ119" s="99">
        <f t="shared" si="543"/>
        <v>-374938.55000000447</v>
      </c>
      <c r="BR119" s="411">
        <f t="shared" si="543"/>
        <v>-2664224.1999999955</v>
      </c>
      <c r="BS119" s="434">
        <f t="shared" si="544"/>
        <v>5642644.5</v>
      </c>
      <c r="BT119" s="99">
        <f t="shared" si="544"/>
        <v>5072879.3999999985</v>
      </c>
      <c r="BU119" s="99">
        <f t="shared" si="544"/>
        <v>-3211296.7199999988</v>
      </c>
      <c r="BV119" s="99">
        <f t="shared" si="544"/>
        <v>-4957688.9400000051</v>
      </c>
      <c r="BW119" s="99">
        <f t="shared" si="544"/>
        <v>331049.01999998838</v>
      </c>
      <c r="BX119" s="248">
        <f t="shared" si="544"/>
        <v>1744552.3900000006</v>
      </c>
      <c r="BY119" s="248">
        <f t="shared" si="544"/>
        <v>3843702.2100000009</v>
      </c>
      <c r="BZ119" s="248">
        <f t="shared" si="544"/>
        <v>-8385364.8500000015</v>
      </c>
      <c r="CA119" s="248">
        <f t="shared" si="544"/>
        <v>10045913.609999999</v>
      </c>
      <c r="CB119" s="261">
        <f t="shared" si="544"/>
        <v>-2768979</v>
      </c>
      <c r="CC119" s="261">
        <f t="shared" si="545"/>
        <v>-4238885.3900000006</v>
      </c>
      <c r="CD119" s="391">
        <f t="shared" si="545"/>
        <v>1072868.1799999997</v>
      </c>
      <c r="CE119" s="360">
        <f t="shared" si="545"/>
        <v>2679719</v>
      </c>
      <c r="CF119" s="261">
        <f t="shared" si="545"/>
        <v>-3924792</v>
      </c>
      <c r="CG119" s="261">
        <f t="shared" si="545"/>
        <v>2650286.7599999979</v>
      </c>
      <c r="CH119" s="261">
        <f t="shared" si="545"/>
        <v>-4756629.25</v>
      </c>
      <c r="CI119" s="261">
        <f t="shared" si="545"/>
        <v>-2035231.7799999937</v>
      </c>
      <c r="CJ119" s="261">
        <f t="shared" si="545"/>
        <v>2316502.3700000048</v>
      </c>
      <c r="CK119" s="261">
        <f t="shared" si="545"/>
        <v>-721981</v>
      </c>
      <c r="CL119" s="261">
        <f t="shared" si="545"/>
        <v>12791070.25</v>
      </c>
      <c r="CM119" s="261">
        <f t="shared" si="546"/>
        <v>9304666</v>
      </c>
      <c r="CN119" s="261">
        <f t="shared" si="546"/>
        <v>-22246985</v>
      </c>
      <c r="CO119" s="261">
        <f t="shared" si="546"/>
        <v>830071</v>
      </c>
      <c r="CP119" s="391">
        <f t="shared" si="546"/>
        <v>-10281251</v>
      </c>
      <c r="CQ119" s="391">
        <f t="shared" si="546"/>
        <v>-13957176</v>
      </c>
      <c r="CR119" s="391">
        <f t="shared" si="546"/>
        <v>-5630178</v>
      </c>
      <c r="CS119" s="391">
        <f t="shared" si="546"/>
        <v>3753768</v>
      </c>
      <c r="CT119" s="391">
        <f t="shared" si="546"/>
        <v>-5547890</v>
      </c>
      <c r="CU119" s="391">
        <f t="shared" si="546"/>
        <v>12624650</v>
      </c>
      <c r="CV119" s="391">
        <f t="shared" si="546"/>
        <v>-2787048</v>
      </c>
      <c r="CW119" s="391">
        <f t="shared" si="546"/>
        <v>1420043</v>
      </c>
      <c r="CX119" s="391">
        <f t="shared" si="546"/>
        <v>-6799559</v>
      </c>
      <c r="CY119" s="347"/>
      <c r="CZ119" s="34">
        <f t="shared" si="555"/>
        <v>7772209</v>
      </c>
    </row>
    <row r="120" spans="1:104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564">SUM(D115:D119)</f>
        <v>-7310022.4600000009</v>
      </c>
      <c r="E120" s="127">
        <f t="shared" si="564"/>
        <v>-20147437.000000004</v>
      </c>
      <c r="F120" s="35">
        <f t="shared" si="564"/>
        <v>30149676.36999999</v>
      </c>
      <c r="G120" s="127">
        <f t="shared" si="564"/>
        <v>49997274.369999982</v>
      </c>
      <c r="H120" s="127">
        <f t="shared" si="564"/>
        <v>23785869.630000003</v>
      </c>
      <c r="I120" s="127">
        <f t="shared" si="564"/>
        <v>-3123137.5000000075</v>
      </c>
      <c r="J120" s="127">
        <f t="shared" si="564"/>
        <v>-10386143.400000012</v>
      </c>
      <c r="K120" s="127">
        <f t="shared" si="564"/>
        <v>19571167.900000006</v>
      </c>
      <c r="L120" s="128">
        <f t="shared" si="564"/>
        <v>48026956.540000007</v>
      </c>
      <c r="M120" s="127">
        <f t="shared" si="564"/>
        <v>55222006.599999979</v>
      </c>
      <c r="N120" s="35">
        <f t="shared" si="564"/>
        <v>17731881.299999993</v>
      </c>
      <c r="O120" s="35">
        <f t="shared" si="564"/>
        <v>16866472.219999991</v>
      </c>
      <c r="P120" s="35">
        <f t="shared" si="564"/>
        <v>44746436.010000013</v>
      </c>
      <c r="Q120" s="35">
        <f t="shared" si="564"/>
        <v>5091866.6900000051</v>
      </c>
      <c r="R120" s="35">
        <f t="shared" si="564"/>
        <v>32374854.739999987</v>
      </c>
      <c r="S120" s="35">
        <f t="shared" si="564"/>
        <v>71367382.189999998</v>
      </c>
      <c r="T120" s="35">
        <f t="shared" si="564"/>
        <v>71452594.849999994</v>
      </c>
      <c r="U120" s="35">
        <f t="shared" si="564"/>
        <v>2309070.9900000077</v>
      </c>
      <c r="V120" s="35">
        <f t="shared" si="564"/>
        <v>16603231</v>
      </c>
      <c r="W120" s="35">
        <f t="shared" si="564"/>
        <v>2309070.9900000077</v>
      </c>
      <c r="X120" s="128">
        <f t="shared" si="564"/>
        <v>64405202.679999992</v>
      </c>
      <c r="Y120" s="215">
        <f t="shared" si="564"/>
        <v>73872261</v>
      </c>
      <c r="Z120" s="215">
        <f t="shared" si="564"/>
        <v>48445884</v>
      </c>
      <c r="AA120" s="215">
        <f t="shared" si="564"/>
        <v>-302438.28999999352</v>
      </c>
      <c r="AB120" s="215">
        <f t="shared" ref="AB120:AC120" si="565">SUM(AB115:AB119)</f>
        <v>28288405.670000017</v>
      </c>
      <c r="AC120" s="215">
        <f t="shared" si="565"/>
        <v>252065.73999999277</v>
      </c>
      <c r="AD120" s="215">
        <f t="shared" ref="AD120:AF120" si="566">SUM(AD115:AD119)</f>
        <v>55295344.510000005</v>
      </c>
      <c r="AE120" s="215">
        <f t="shared" si="566"/>
        <v>52295968</v>
      </c>
      <c r="AF120" s="215">
        <f t="shared" si="566"/>
        <v>10089110.50999999</v>
      </c>
      <c r="AG120" s="215">
        <v>38535840</v>
      </c>
      <c r="AH120" s="215">
        <v>-4810152</v>
      </c>
      <c r="AI120" s="215">
        <v>-21484062</v>
      </c>
      <c r="AJ120" s="128">
        <v>73237112</v>
      </c>
      <c r="AK120" s="215">
        <v>66655856</v>
      </c>
      <c r="AL120" s="215">
        <v>37150520</v>
      </c>
      <c r="AM120" s="215">
        <v>1463569</v>
      </c>
      <c r="AN120" s="215">
        <v>2135211</v>
      </c>
      <c r="AO120" s="215">
        <v>-1181725</v>
      </c>
      <c r="AP120" s="215">
        <v>45281806</v>
      </c>
      <c r="AQ120" s="35">
        <v>54390051</v>
      </c>
      <c r="AR120" s="215">
        <v>64617366</v>
      </c>
      <c r="AS120" s="215">
        <v>30206361</v>
      </c>
      <c r="AT120" s="215">
        <v>-45014867</v>
      </c>
      <c r="AU120" s="215">
        <v>-5752391</v>
      </c>
      <c r="AV120" s="314">
        <v>9747758</v>
      </c>
      <c r="AW120" s="215">
        <v>26716173</v>
      </c>
      <c r="AX120" s="215">
        <v>18832648</v>
      </c>
      <c r="AY120" s="215">
        <v>49926577</v>
      </c>
      <c r="AZ120" s="215">
        <v>12673646</v>
      </c>
      <c r="BA120" s="215">
        <v>-3597074</v>
      </c>
      <c r="BB120" s="215">
        <v>25393348</v>
      </c>
      <c r="BC120" s="35">
        <v>58730743</v>
      </c>
      <c r="BD120" s="215">
        <v>30540351</v>
      </c>
      <c r="BE120" s="215"/>
      <c r="BF120" s="215"/>
      <c r="BG120" s="215"/>
      <c r="BH120" s="314"/>
      <c r="BI120" s="35">
        <f t="shared" si="514"/>
        <v>-7089631.3800000157</v>
      </c>
      <c r="BJ120" s="129">
        <f t="shared" ref="BJ120:BL120" si="567">SUM(BJ115:BJ119)</f>
        <v>52056458.470000014</v>
      </c>
      <c r="BK120" s="129">
        <f t="shared" si="567"/>
        <v>25239303.690000009</v>
      </c>
      <c r="BL120" s="129">
        <f t="shared" si="567"/>
        <v>2225178.3699999973</v>
      </c>
      <c r="BM120" s="129">
        <f t="shared" ref="BM120" si="568">SUM(BM115:BM119)</f>
        <v>21370107.82</v>
      </c>
      <c r="BN120" s="129">
        <f t="shared" ref="BN120:BV120" si="569">SUM(BN115:BN119)</f>
        <v>47666725.219999999</v>
      </c>
      <c r="BO120" s="129">
        <f t="shared" si="569"/>
        <v>5432208.4900000151</v>
      </c>
      <c r="BP120" s="129">
        <f t="shared" si="569"/>
        <v>26989374.400000013</v>
      </c>
      <c r="BQ120" s="129">
        <f t="shared" si="569"/>
        <v>-17262096.909999996</v>
      </c>
      <c r="BR120" s="410">
        <f t="shared" si="569"/>
        <v>16378246.139999989</v>
      </c>
      <c r="BS120" s="433">
        <f t="shared" si="569"/>
        <v>18650254.400000021</v>
      </c>
      <c r="BT120" s="129">
        <f t="shared" si="569"/>
        <v>30714002.700000007</v>
      </c>
      <c r="BU120" s="129">
        <f t="shared" si="569"/>
        <v>-17168910.509999987</v>
      </c>
      <c r="BV120" s="129">
        <f t="shared" si="569"/>
        <v>-16458030.339999996</v>
      </c>
      <c r="BW120" s="129">
        <f t="shared" ref="BW120:BX120" si="570">SUM(BW115:BW119)</f>
        <v>-4839800.9500000123</v>
      </c>
      <c r="BX120" s="247">
        <f t="shared" si="570"/>
        <v>22920489.770000018</v>
      </c>
      <c r="BY120" s="247">
        <f t="shared" ref="BY120:BZ120" si="571">SUM(BY115:BY119)</f>
        <v>-19071414.189999986</v>
      </c>
      <c r="BZ120" s="247">
        <f t="shared" si="571"/>
        <v>-61363484.340000011</v>
      </c>
      <c r="CA120" s="247">
        <f t="shared" ref="CA120:CB120" si="572">SUM(CA115:CA119)</f>
        <v>36226769.00999999</v>
      </c>
      <c r="CB120" s="273">
        <f t="shared" si="572"/>
        <v>-21413383</v>
      </c>
      <c r="CC120" s="273">
        <f t="shared" ref="CC120:CE120" si="573">SUM(CC115:CC119)</f>
        <v>-23793132.99000001</v>
      </c>
      <c r="CD120" s="390">
        <f t="shared" si="573"/>
        <v>8831909.3200000059</v>
      </c>
      <c r="CE120" s="359">
        <f t="shared" si="573"/>
        <v>-7216405</v>
      </c>
      <c r="CF120" s="273">
        <f t="shared" ref="CF120:CG120" si="574">SUM(CF115:CF119)</f>
        <v>-11295364</v>
      </c>
      <c r="CG120" s="273">
        <f t="shared" si="574"/>
        <v>1766007.2899999935</v>
      </c>
      <c r="CH120" s="273">
        <f t="shared" ref="CH120" si="575">SUM(CH115:CH119)</f>
        <v>-26153194.670000017</v>
      </c>
      <c r="CI120" s="273">
        <f t="shared" ref="CI120" si="576">SUM(CI115:CI119)</f>
        <v>-1433790.7399999928</v>
      </c>
      <c r="CJ120" s="273">
        <f t="shared" ref="CJ120" si="577">SUM(CJ115:CJ119)</f>
        <v>-10013538.510000005</v>
      </c>
      <c r="CK120" s="273">
        <f t="shared" ref="CK120" si="578">SUM(CK115:CK119)</f>
        <v>2094083</v>
      </c>
      <c r="CL120" s="273">
        <f t="shared" ref="CL120" si="579">SUM(CL115:CL119)</f>
        <v>54528255.49000001</v>
      </c>
      <c r="CM120" s="273">
        <f t="shared" ref="CM120" si="580">SUM(CM115:CM119)</f>
        <v>-8329479</v>
      </c>
      <c r="CN120" s="273">
        <f t="shared" ref="CN120" si="581">SUM(CN115:CN119)</f>
        <v>-40204715</v>
      </c>
      <c r="CO120" s="273">
        <f t="shared" ref="CO120" si="582">SUM(CO115:CO119)</f>
        <v>15731671</v>
      </c>
      <c r="CP120" s="390">
        <f t="shared" ref="CP120" si="583">SUM(CP115:CP119)</f>
        <v>-63489354</v>
      </c>
      <c r="CQ120" s="390">
        <f t="shared" ref="CQ120" si="584">SUM(CQ115:CQ119)</f>
        <v>-39939683</v>
      </c>
      <c r="CR120" s="390">
        <f t="shared" ref="CR120" si="585">SUM(CR115:CR119)</f>
        <v>-18317872</v>
      </c>
      <c r="CS120" s="390">
        <f t="shared" ref="CS120" si="586">SUM(CS115:CS119)</f>
        <v>48463008</v>
      </c>
      <c r="CT120" s="390">
        <f t="shared" ref="CT120" si="587">SUM(CT115:CT119)</f>
        <v>10538435</v>
      </c>
      <c r="CU120" s="390">
        <f t="shared" ref="CU120" si="588">SUM(CU115:CU119)</f>
        <v>-2415349</v>
      </c>
      <c r="CV120" s="390">
        <f t="shared" ref="CV120" si="589">SUM(CV115:CV119)</f>
        <v>-19888458</v>
      </c>
      <c r="CW120" s="390">
        <f t="shared" ref="CW120:CX120" si="590">SUM(CW115:CW119)</f>
        <v>4340692</v>
      </c>
      <c r="CX120" s="390">
        <f t="shared" si="590"/>
        <v>-34077015</v>
      </c>
      <c r="CY120" s="348"/>
      <c r="CZ120" s="35">
        <f t="shared" si="514"/>
        <v>30540351</v>
      </c>
    </row>
    <row r="121" spans="1:104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82"/>
      <c r="CX121" s="382"/>
      <c r="CY121" s="345"/>
      <c r="CZ121" s="77"/>
    </row>
    <row r="122" spans="1:104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07">
        <v>835</v>
      </c>
      <c r="V122" s="207">
        <v>1181</v>
      </c>
      <c r="W122" s="207">
        <v>943</v>
      </c>
      <c r="X122" s="106">
        <v>899</v>
      </c>
      <c r="Y122" s="207">
        <v>1106</v>
      </c>
      <c r="Z122" s="207">
        <v>892</v>
      </c>
      <c r="AA122" s="207">
        <v>848</v>
      </c>
      <c r="AB122" s="207">
        <v>2005</v>
      </c>
      <c r="AC122" s="207">
        <v>1846</v>
      </c>
      <c r="AD122" s="207">
        <v>1850</v>
      </c>
      <c r="AE122" s="207">
        <v>2161</v>
      </c>
      <c r="AF122" s="207">
        <v>2119</v>
      </c>
      <c r="AG122" s="207">
        <v>2649</v>
      </c>
      <c r="AH122" s="207">
        <v>3905</v>
      </c>
      <c r="AI122" s="207">
        <v>5119</v>
      </c>
      <c r="AJ122" s="106">
        <v>3431</v>
      </c>
      <c r="AK122" s="207">
        <v>4214</v>
      </c>
      <c r="AL122" s="207">
        <v>4588</v>
      </c>
      <c r="AM122" s="207">
        <v>4377</v>
      </c>
      <c r="AN122" s="207">
        <v>2725</v>
      </c>
      <c r="AO122" s="207">
        <v>2387</v>
      </c>
      <c r="AP122" s="207">
        <v>2088</v>
      </c>
      <c r="AQ122" s="63">
        <v>2418</v>
      </c>
      <c r="AR122" s="207">
        <v>2444</v>
      </c>
      <c r="AS122" s="207">
        <v>2097</v>
      </c>
      <c r="AT122" s="207">
        <v>1799</v>
      </c>
      <c r="AU122" s="207">
        <v>1715</v>
      </c>
      <c r="AV122" s="106">
        <v>2654</v>
      </c>
      <c r="AW122" s="207">
        <v>1648</v>
      </c>
      <c r="AX122" s="207">
        <v>1689</v>
      </c>
      <c r="AY122" s="207">
        <v>1640</v>
      </c>
      <c r="AZ122" s="207">
        <v>2033</v>
      </c>
      <c r="BA122" s="207">
        <v>1601</v>
      </c>
      <c r="BB122" s="207">
        <v>1579</v>
      </c>
      <c r="BC122" s="63">
        <v>1416</v>
      </c>
      <c r="BD122" s="207">
        <v>1754</v>
      </c>
      <c r="BE122" s="207"/>
      <c r="BF122" s="207"/>
      <c r="BG122" s="207"/>
      <c r="BH122" s="106"/>
      <c r="BI122" s="63">
        <f t="shared" ref="BI122:BR126" si="591">O122-C122</f>
        <v>-553</v>
      </c>
      <c r="BJ122" s="107">
        <f t="shared" si="591"/>
        <v>-786</v>
      </c>
      <c r="BK122" s="107">
        <f t="shared" si="591"/>
        <v>-1273</v>
      </c>
      <c r="BL122" s="107">
        <f t="shared" si="591"/>
        <v>-1438</v>
      </c>
      <c r="BM122" s="107">
        <f t="shared" si="591"/>
        <v>-1497</v>
      </c>
      <c r="BN122" s="107">
        <f t="shared" si="591"/>
        <v>-1460</v>
      </c>
      <c r="BO122" s="107">
        <f t="shared" si="591"/>
        <v>-1359</v>
      </c>
      <c r="BP122" s="107">
        <f t="shared" si="591"/>
        <v>-890</v>
      </c>
      <c r="BQ122" s="107">
        <f t="shared" si="591"/>
        <v>-958</v>
      </c>
      <c r="BR122" s="414">
        <f t="shared" si="591"/>
        <v>-884</v>
      </c>
      <c r="BS122" s="107">
        <f t="shared" ref="BS122:CB126" si="592">Y122-M122</f>
        <v>-451</v>
      </c>
      <c r="BT122" s="107">
        <f t="shared" si="592"/>
        <v>-504</v>
      </c>
      <c r="BU122" s="107">
        <f t="shared" si="592"/>
        <v>-481</v>
      </c>
      <c r="BV122" s="107">
        <f t="shared" si="592"/>
        <v>783</v>
      </c>
      <c r="BW122" s="107">
        <f t="shared" si="592"/>
        <v>914</v>
      </c>
      <c r="BX122" s="251">
        <f t="shared" si="592"/>
        <v>1015</v>
      </c>
      <c r="BY122" s="251">
        <f t="shared" si="592"/>
        <v>1377</v>
      </c>
      <c r="BZ122" s="251">
        <f t="shared" si="592"/>
        <v>1330</v>
      </c>
      <c r="CA122" s="251">
        <f t="shared" si="592"/>
        <v>1814</v>
      </c>
      <c r="CB122" s="209">
        <f t="shared" si="592"/>
        <v>2724</v>
      </c>
      <c r="CC122" s="209">
        <f t="shared" ref="CC122:CL126" si="593">AI122-W122</f>
        <v>4176</v>
      </c>
      <c r="CD122" s="394">
        <f t="shared" si="593"/>
        <v>2532</v>
      </c>
      <c r="CE122" s="209">
        <f t="shared" si="593"/>
        <v>3108</v>
      </c>
      <c r="CF122" s="209">
        <f t="shared" si="593"/>
        <v>3696</v>
      </c>
      <c r="CG122" s="209">
        <f t="shared" si="593"/>
        <v>3529</v>
      </c>
      <c r="CH122" s="209">
        <f t="shared" si="593"/>
        <v>720</v>
      </c>
      <c r="CI122" s="209">
        <f t="shared" si="593"/>
        <v>541</v>
      </c>
      <c r="CJ122" s="209">
        <f t="shared" si="593"/>
        <v>238</v>
      </c>
      <c r="CK122" s="209">
        <f t="shared" si="593"/>
        <v>257</v>
      </c>
      <c r="CL122" s="209">
        <f t="shared" si="593"/>
        <v>325</v>
      </c>
      <c r="CM122" s="209">
        <f t="shared" ref="CM122:CX126" si="594">AS122-AG122</f>
        <v>-552</v>
      </c>
      <c r="CN122" s="209">
        <f t="shared" si="594"/>
        <v>-2106</v>
      </c>
      <c r="CO122" s="209">
        <f t="shared" si="594"/>
        <v>-3404</v>
      </c>
      <c r="CP122" s="394">
        <f t="shared" si="594"/>
        <v>-777</v>
      </c>
      <c r="CQ122" s="394">
        <f t="shared" si="594"/>
        <v>-2566</v>
      </c>
      <c r="CR122" s="394">
        <f t="shared" si="594"/>
        <v>-2899</v>
      </c>
      <c r="CS122" s="394">
        <f t="shared" si="594"/>
        <v>-2737</v>
      </c>
      <c r="CT122" s="394">
        <f t="shared" si="594"/>
        <v>-692</v>
      </c>
      <c r="CU122" s="394">
        <f t="shared" si="594"/>
        <v>-786</v>
      </c>
      <c r="CV122" s="394">
        <f t="shared" si="594"/>
        <v>-509</v>
      </c>
      <c r="CW122" s="394">
        <f t="shared" si="594"/>
        <v>-1002</v>
      </c>
      <c r="CX122" s="394">
        <f t="shared" si="594"/>
        <v>-690</v>
      </c>
      <c r="CY122" s="345"/>
      <c r="CZ122" s="63">
        <f>IF(ISERROR(GETPIVOTDATA("VALUE",'CSS WK pvt'!$I$2,"DT_FILE",CZ$8,"CD_CO",CZ$6,"TRIM_CAT",TRIM(B122),"TRIM_LINE",A121))=TRUE,0,GETPIVOTDATA("VALUE",'CSS WK pvt'!$I$2,"DT_FILE",CZ$8,"CD_CO",CZ$6,"TRIM_CAT",TRIM(B122),"TRIM_LINE",A121))</f>
        <v>1754</v>
      </c>
    </row>
    <row r="123" spans="1:104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07">
        <v>5185</v>
      </c>
      <c r="V123" s="207">
        <v>6062</v>
      </c>
      <c r="W123" s="207">
        <v>7012</v>
      </c>
      <c r="X123" s="106">
        <v>7615</v>
      </c>
      <c r="Y123" s="207">
        <v>8012</v>
      </c>
      <c r="Z123" s="207">
        <v>9060</v>
      </c>
      <c r="AA123" s="207">
        <v>9767</v>
      </c>
      <c r="AB123" s="207">
        <v>25160</v>
      </c>
      <c r="AC123" s="207">
        <v>27102</v>
      </c>
      <c r="AD123" s="207">
        <v>28388</v>
      </c>
      <c r="AE123" s="207">
        <v>23772</v>
      </c>
      <c r="AF123" s="207">
        <v>24304</v>
      </c>
      <c r="AG123" s="207">
        <v>24584</v>
      </c>
      <c r="AH123" s="207">
        <v>23612</v>
      </c>
      <c r="AI123" s="207">
        <v>21707</v>
      </c>
      <c r="AJ123" s="106">
        <v>21853</v>
      </c>
      <c r="AK123" s="207">
        <v>20042</v>
      </c>
      <c r="AL123" s="207">
        <v>19098</v>
      </c>
      <c r="AM123" s="207">
        <v>18735</v>
      </c>
      <c r="AN123" s="207">
        <v>17420</v>
      </c>
      <c r="AO123" s="207">
        <v>18322</v>
      </c>
      <c r="AP123" s="207">
        <v>18104</v>
      </c>
      <c r="AQ123" s="63">
        <v>16747</v>
      </c>
      <c r="AR123" s="207">
        <v>15836</v>
      </c>
      <c r="AS123" s="207">
        <v>14846</v>
      </c>
      <c r="AT123" s="207">
        <v>15340</v>
      </c>
      <c r="AU123" s="207">
        <v>14815</v>
      </c>
      <c r="AV123" s="106">
        <v>13329</v>
      </c>
      <c r="AW123" s="207">
        <v>14364</v>
      </c>
      <c r="AX123" s="207">
        <v>14702</v>
      </c>
      <c r="AY123" s="207">
        <v>15937</v>
      </c>
      <c r="AZ123" s="207">
        <v>16588</v>
      </c>
      <c r="BA123" s="207">
        <v>18283</v>
      </c>
      <c r="BB123" s="207">
        <v>18441</v>
      </c>
      <c r="BC123" s="63">
        <v>19425</v>
      </c>
      <c r="BD123" s="207">
        <v>19074</v>
      </c>
      <c r="BE123" s="207"/>
      <c r="BF123" s="207"/>
      <c r="BG123" s="207"/>
      <c r="BH123" s="106"/>
      <c r="BI123" s="63">
        <f t="shared" si="591"/>
        <v>1774</v>
      </c>
      <c r="BJ123" s="107">
        <f t="shared" si="591"/>
        <v>811</v>
      </c>
      <c r="BK123" s="107">
        <f t="shared" si="591"/>
        <v>-931</v>
      </c>
      <c r="BL123" s="107">
        <f t="shared" si="591"/>
        <v>-1733</v>
      </c>
      <c r="BM123" s="107">
        <f t="shared" si="591"/>
        <v>-1837</v>
      </c>
      <c r="BN123" s="107">
        <f t="shared" si="591"/>
        <v>-2184</v>
      </c>
      <c r="BO123" s="107">
        <f t="shared" si="591"/>
        <v>-2407</v>
      </c>
      <c r="BP123" s="107">
        <f t="shared" si="591"/>
        <v>-1589</v>
      </c>
      <c r="BQ123" s="107">
        <f t="shared" si="591"/>
        <v>-427</v>
      </c>
      <c r="BR123" s="414">
        <f t="shared" si="591"/>
        <v>472</v>
      </c>
      <c r="BS123" s="107">
        <f t="shared" si="592"/>
        <v>1222</v>
      </c>
      <c r="BT123" s="107">
        <f t="shared" si="592"/>
        <v>2485</v>
      </c>
      <c r="BU123" s="107">
        <f t="shared" si="592"/>
        <v>3230</v>
      </c>
      <c r="BV123" s="107">
        <f t="shared" si="592"/>
        <v>19000</v>
      </c>
      <c r="BW123" s="107">
        <f t="shared" si="592"/>
        <v>21736</v>
      </c>
      <c r="BX123" s="251">
        <f t="shared" si="592"/>
        <v>23337</v>
      </c>
      <c r="BY123" s="251">
        <f t="shared" si="592"/>
        <v>18526</v>
      </c>
      <c r="BZ123" s="251">
        <f t="shared" si="592"/>
        <v>19085</v>
      </c>
      <c r="CA123" s="251">
        <f t="shared" si="592"/>
        <v>19399</v>
      </c>
      <c r="CB123" s="209">
        <f t="shared" si="592"/>
        <v>17550</v>
      </c>
      <c r="CC123" s="209">
        <f t="shared" si="593"/>
        <v>14695</v>
      </c>
      <c r="CD123" s="394">
        <f t="shared" si="593"/>
        <v>14238</v>
      </c>
      <c r="CE123" s="209">
        <f t="shared" si="593"/>
        <v>12030</v>
      </c>
      <c r="CF123" s="209">
        <f t="shared" si="593"/>
        <v>10038</v>
      </c>
      <c r="CG123" s="209">
        <f t="shared" si="593"/>
        <v>8968</v>
      </c>
      <c r="CH123" s="209">
        <f t="shared" si="593"/>
        <v>-7740</v>
      </c>
      <c r="CI123" s="209">
        <f t="shared" si="593"/>
        <v>-8780</v>
      </c>
      <c r="CJ123" s="209">
        <f t="shared" si="593"/>
        <v>-10284</v>
      </c>
      <c r="CK123" s="209">
        <f t="shared" si="593"/>
        <v>-7025</v>
      </c>
      <c r="CL123" s="209">
        <f t="shared" si="593"/>
        <v>-8468</v>
      </c>
      <c r="CM123" s="209">
        <f t="shared" si="594"/>
        <v>-9738</v>
      </c>
      <c r="CN123" s="209">
        <f t="shared" si="594"/>
        <v>-8272</v>
      </c>
      <c r="CO123" s="209">
        <f t="shared" si="594"/>
        <v>-6892</v>
      </c>
      <c r="CP123" s="394">
        <f t="shared" si="594"/>
        <v>-8524</v>
      </c>
      <c r="CQ123" s="394">
        <f t="shared" si="594"/>
        <v>-5678</v>
      </c>
      <c r="CR123" s="394">
        <f t="shared" si="594"/>
        <v>-4396</v>
      </c>
      <c r="CS123" s="394">
        <f t="shared" si="594"/>
        <v>-2798</v>
      </c>
      <c r="CT123" s="394">
        <f t="shared" si="594"/>
        <v>-832</v>
      </c>
      <c r="CU123" s="394">
        <f t="shared" si="594"/>
        <v>-39</v>
      </c>
      <c r="CV123" s="394">
        <f t="shared" si="594"/>
        <v>337</v>
      </c>
      <c r="CW123" s="394">
        <f t="shared" si="594"/>
        <v>2678</v>
      </c>
      <c r="CX123" s="394">
        <f t="shared" si="594"/>
        <v>3238</v>
      </c>
      <c r="CY123" s="345"/>
      <c r="CZ123" s="63">
        <f>IF(ISERROR(GETPIVOTDATA("VALUE",'CSS WK pvt'!$I$2,"DT_FILE",CZ$8,"CD_CO",CZ$6,"TRIM_CAT",TRIM(B123),"TRIM_LINE",A121))=TRUE,0,GETPIVOTDATA("VALUE",'CSS WK pvt'!$I$2,"DT_FILE",CZ$8,"CD_CO",CZ$6,"TRIM_CAT",TRIM(B123),"TRIM_LINE",A121))</f>
        <v>19074</v>
      </c>
    </row>
    <row r="124" spans="1:104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1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1</v>
      </c>
      <c r="AT124" s="207">
        <v>2</v>
      </c>
      <c r="AU124" s="207">
        <v>2</v>
      </c>
      <c r="AV124" s="106">
        <v>2</v>
      </c>
      <c r="AW124" s="207">
        <v>2</v>
      </c>
      <c r="AX124" s="207">
        <v>1</v>
      </c>
      <c r="AY124" s="207">
        <v>1</v>
      </c>
      <c r="AZ124" s="207">
        <v>0</v>
      </c>
      <c r="BA124" s="207">
        <v>0</v>
      </c>
      <c r="BB124" s="207">
        <v>0</v>
      </c>
      <c r="BC124" s="63">
        <v>0</v>
      </c>
      <c r="BD124" s="207">
        <v>0</v>
      </c>
      <c r="BE124" s="207"/>
      <c r="BF124" s="207"/>
      <c r="BG124" s="207"/>
      <c r="BH124" s="106"/>
      <c r="BI124" s="63">
        <f t="shared" si="591"/>
        <v>0</v>
      </c>
      <c r="BJ124" s="107">
        <f t="shared" si="591"/>
        <v>0</v>
      </c>
      <c r="BK124" s="107">
        <f t="shared" si="591"/>
        <v>0</v>
      </c>
      <c r="BL124" s="107">
        <f t="shared" si="591"/>
        <v>0</v>
      </c>
      <c r="BM124" s="107">
        <f t="shared" si="591"/>
        <v>0</v>
      </c>
      <c r="BN124" s="107">
        <f t="shared" si="591"/>
        <v>0</v>
      </c>
      <c r="BO124" s="107">
        <f t="shared" si="591"/>
        <v>0</v>
      </c>
      <c r="BP124" s="107">
        <f t="shared" si="591"/>
        <v>0</v>
      </c>
      <c r="BQ124" s="107">
        <f t="shared" si="591"/>
        <v>0</v>
      </c>
      <c r="BR124" s="414">
        <f t="shared" si="591"/>
        <v>0</v>
      </c>
      <c r="BS124" s="107">
        <f t="shared" si="592"/>
        <v>0</v>
      </c>
      <c r="BT124" s="107">
        <f t="shared" si="592"/>
        <v>0</v>
      </c>
      <c r="BU124" s="107">
        <f t="shared" si="592"/>
        <v>0</v>
      </c>
      <c r="BV124" s="107">
        <f t="shared" si="592"/>
        <v>0</v>
      </c>
      <c r="BW124" s="107">
        <f t="shared" si="592"/>
        <v>0</v>
      </c>
      <c r="BX124" s="251">
        <f t="shared" si="592"/>
        <v>1</v>
      </c>
      <c r="BY124" s="251">
        <f t="shared" si="592"/>
        <v>0</v>
      </c>
      <c r="BZ124" s="251">
        <f t="shared" si="592"/>
        <v>0</v>
      </c>
      <c r="CA124" s="251">
        <f t="shared" si="592"/>
        <v>0</v>
      </c>
      <c r="CB124" s="209">
        <f t="shared" si="592"/>
        <v>0</v>
      </c>
      <c r="CC124" s="209">
        <f t="shared" si="593"/>
        <v>0</v>
      </c>
      <c r="CD124" s="394">
        <f t="shared" si="593"/>
        <v>0</v>
      </c>
      <c r="CE124" s="209">
        <f t="shared" si="593"/>
        <v>0</v>
      </c>
      <c r="CF124" s="209">
        <f t="shared" si="593"/>
        <v>0</v>
      </c>
      <c r="CG124" s="209">
        <f t="shared" si="593"/>
        <v>0</v>
      </c>
      <c r="CH124" s="209">
        <f t="shared" si="593"/>
        <v>0</v>
      </c>
      <c r="CI124" s="209">
        <f t="shared" si="593"/>
        <v>0</v>
      </c>
      <c r="CJ124" s="209">
        <f t="shared" si="593"/>
        <v>-1</v>
      </c>
      <c r="CK124" s="209">
        <f t="shared" si="593"/>
        <v>0</v>
      </c>
      <c r="CL124" s="209">
        <f t="shared" si="593"/>
        <v>0</v>
      </c>
      <c r="CM124" s="209">
        <f t="shared" si="594"/>
        <v>1</v>
      </c>
      <c r="CN124" s="209">
        <f t="shared" si="594"/>
        <v>2</v>
      </c>
      <c r="CO124" s="209">
        <f t="shared" si="594"/>
        <v>2</v>
      </c>
      <c r="CP124" s="394">
        <f t="shared" si="594"/>
        <v>2</v>
      </c>
      <c r="CQ124" s="394">
        <f t="shared" si="594"/>
        <v>2</v>
      </c>
      <c r="CR124" s="394">
        <f t="shared" si="594"/>
        <v>1</v>
      </c>
      <c r="CS124" s="394">
        <f t="shared" si="594"/>
        <v>1</v>
      </c>
      <c r="CT124" s="394">
        <f t="shared" si="594"/>
        <v>0</v>
      </c>
      <c r="CU124" s="394">
        <f t="shared" si="594"/>
        <v>0</v>
      </c>
      <c r="CV124" s="394">
        <f t="shared" si="594"/>
        <v>0</v>
      </c>
      <c r="CW124" s="394">
        <f t="shared" si="594"/>
        <v>0</v>
      </c>
      <c r="CX124" s="394">
        <f t="shared" si="594"/>
        <v>0</v>
      </c>
      <c r="CY124" s="345"/>
      <c r="CZ124" s="63">
        <f>IF(ISERROR(GETPIVOTDATA("VALUE",'CSS WK pvt'!$I$2,"DT_FILE",CZ$8,"CD_CO",CZ$6,"TRIM_CAT",TRIM(B124),"TRIM_LINE",A121))=TRUE,0,GETPIVOTDATA("VALUE",'CSS WK pvt'!$I$2,"DT_FILE",CZ$8,"CD_CO",CZ$6,"TRIM_CAT",TRIM(B124),"TRIM_LINE",A121))</f>
        <v>0</v>
      </c>
    </row>
    <row r="125" spans="1:104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>
        <v>0</v>
      </c>
      <c r="BC125" s="63">
        <v>0</v>
      </c>
      <c r="BD125" s="207">
        <v>0</v>
      </c>
      <c r="BE125" s="207"/>
      <c r="BF125" s="207"/>
      <c r="BG125" s="207"/>
      <c r="BH125" s="106"/>
      <c r="BI125" s="63">
        <f t="shared" si="591"/>
        <v>0</v>
      </c>
      <c r="BJ125" s="107">
        <f t="shared" si="591"/>
        <v>0</v>
      </c>
      <c r="BK125" s="107">
        <f t="shared" si="591"/>
        <v>0</v>
      </c>
      <c r="BL125" s="107">
        <f t="shared" si="591"/>
        <v>0</v>
      </c>
      <c r="BM125" s="107">
        <f t="shared" si="591"/>
        <v>0</v>
      </c>
      <c r="BN125" s="107">
        <f t="shared" si="591"/>
        <v>0</v>
      </c>
      <c r="BO125" s="107">
        <f t="shared" si="591"/>
        <v>0</v>
      </c>
      <c r="BP125" s="107">
        <f t="shared" si="591"/>
        <v>0</v>
      </c>
      <c r="BQ125" s="107">
        <f t="shared" si="591"/>
        <v>0</v>
      </c>
      <c r="BR125" s="414">
        <f t="shared" si="591"/>
        <v>0</v>
      </c>
      <c r="BS125" s="107">
        <f t="shared" si="592"/>
        <v>0</v>
      </c>
      <c r="BT125" s="107">
        <f t="shared" si="592"/>
        <v>0</v>
      </c>
      <c r="BU125" s="107">
        <f t="shared" si="592"/>
        <v>0</v>
      </c>
      <c r="BV125" s="107">
        <f t="shared" si="592"/>
        <v>0</v>
      </c>
      <c r="BW125" s="107">
        <f t="shared" si="592"/>
        <v>0</v>
      </c>
      <c r="BX125" s="251">
        <f t="shared" si="592"/>
        <v>0</v>
      </c>
      <c r="BY125" s="251">
        <f t="shared" si="592"/>
        <v>0</v>
      </c>
      <c r="BZ125" s="251">
        <f t="shared" si="592"/>
        <v>0</v>
      </c>
      <c r="CA125" s="251">
        <f t="shared" si="592"/>
        <v>0</v>
      </c>
      <c r="CB125" s="209">
        <f t="shared" si="592"/>
        <v>0</v>
      </c>
      <c r="CC125" s="209">
        <f t="shared" si="593"/>
        <v>0</v>
      </c>
      <c r="CD125" s="394">
        <f t="shared" si="593"/>
        <v>0</v>
      </c>
      <c r="CE125" s="209">
        <f t="shared" si="593"/>
        <v>0</v>
      </c>
      <c r="CF125" s="209">
        <f t="shared" si="593"/>
        <v>0</v>
      </c>
      <c r="CG125" s="209">
        <f t="shared" si="593"/>
        <v>0</v>
      </c>
      <c r="CH125" s="209">
        <f t="shared" si="593"/>
        <v>0</v>
      </c>
      <c r="CI125" s="209">
        <f t="shared" si="593"/>
        <v>0</v>
      </c>
      <c r="CJ125" s="209">
        <f t="shared" si="593"/>
        <v>0</v>
      </c>
      <c r="CK125" s="209">
        <f t="shared" si="593"/>
        <v>0</v>
      </c>
      <c r="CL125" s="209">
        <f t="shared" si="593"/>
        <v>0</v>
      </c>
      <c r="CM125" s="209">
        <f t="shared" si="594"/>
        <v>0</v>
      </c>
      <c r="CN125" s="209">
        <f t="shared" si="594"/>
        <v>0</v>
      </c>
      <c r="CO125" s="209">
        <f t="shared" si="594"/>
        <v>0</v>
      </c>
      <c r="CP125" s="394">
        <f t="shared" si="594"/>
        <v>0</v>
      </c>
      <c r="CQ125" s="394">
        <f t="shared" si="594"/>
        <v>0</v>
      </c>
      <c r="CR125" s="394">
        <f t="shared" si="594"/>
        <v>0</v>
      </c>
      <c r="CS125" s="394">
        <f t="shared" si="594"/>
        <v>0</v>
      </c>
      <c r="CT125" s="394">
        <f t="shared" si="594"/>
        <v>0</v>
      </c>
      <c r="CU125" s="394">
        <f t="shared" si="594"/>
        <v>0</v>
      </c>
      <c r="CV125" s="394">
        <f t="shared" si="594"/>
        <v>0</v>
      </c>
      <c r="CW125" s="394">
        <f t="shared" si="594"/>
        <v>0</v>
      </c>
      <c r="CX125" s="394">
        <f t="shared" si="594"/>
        <v>0</v>
      </c>
      <c r="CY125" s="345"/>
      <c r="CZ125" s="63">
        <f>IF(ISERROR(GETPIVOTDATA("VALUE",'CSS WK pvt'!$I$2,"DT_FILE",CZ$8,"CD_CO",CZ$6,"TRIM_CAT",TRIM(B125),"TRIM_LINE",A121))=TRUE,0,GETPIVOTDATA("VALUE",'CSS WK pvt'!$I$2,"DT_FILE",CZ$8,"CD_CO",CZ$6,"TRIM_CAT",TRIM(B125),"TRIM_LINE",A121))</f>
        <v>0</v>
      </c>
    </row>
    <row r="126" spans="1:104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>
        <v>0</v>
      </c>
      <c r="BC126" s="63">
        <v>0</v>
      </c>
      <c r="BD126" s="207">
        <v>0</v>
      </c>
      <c r="BE126" s="207"/>
      <c r="BF126" s="207"/>
      <c r="BG126" s="207"/>
      <c r="BH126" s="106"/>
      <c r="BI126" s="63">
        <f t="shared" si="591"/>
        <v>0</v>
      </c>
      <c r="BJ126" s="107">
        <f t="shared" si="591"/>
        <v>0</v>
      </c>
      <c r="BK126" s="107">
        <f t="shared" si="591"/>
        <v>0</v>
      </c>
      <c r="BL126" s="107">
        <f t="shared" si="591"/>
        <v>0</v>
      </c>
      <c r="BM126" s="107">
        <f t="shared" si="591"/>
        <v>0</v>
      </c>
      <c r="BN126" s="107">
        <f t="shared" si="591"/>
        <v>0</v>
      </c>
      <c r="BO126" s="107">
        <f t="shared" si="591"/>
        <v>0</v>
      </c>
      <c r="BP126" s="107">
        <f t="shared" si="591"/>
        <v>0</v>
      </c>
      <c r="BQ126" s="107">
        <f t="shared" si="591"/>
        <v>0</v>
      </c>
      <c r="BR126" s="414">
        <f t="shared" si="591"/>
        <v>0</v>
      </c>
      <c r="BS126" s="107">
        <f t="shared" si="592"/>
        <v>0</v>
      </c>
      <c r="BT126" s="107">
        <f t="shared" si="592"/>
        <v>0</v>
      </c>
      <c r="BU126" s="107">
        <f t="shared" si="592"/>
        <v>0</v>
      </c>
      <c r="BV126" s="107">
        <f t="shared" si="592"/>
        <v>0</v>
      </c>
      <c r="BW126" s="107">
        <f t="shared" si="592"/>
        <v>0</v>
      </c>
      <c r="BX126" s="251">
        <f t="shared" si="592"/>
        <v>0</v>
      </c>
      <c r="BY126" s="251">
        <f t="shared" si="592"/>
        <v>0</v>
      </c>
      <c r="BZ126" s="251">
        <f t="shared" si="592"/>
        <v>0</v>
      </c>
      <c r="CA126" s="251">
        <f t="shared" si="592"/>
        <v>0</v>
      </c>
      <c r="CB126" s="209">
        <f t="shared" si="592"/>
        <v>0</v>
      </c>
      <c r="CC126" s="209">
        <f t="shared" si="593"/>
        <v>0</v>
      </c>
      <c r="CD126" s="394">
        <f t="shared" si="593"/>
        <v>0</v>
      </c>
      <c r="CE126" s="209">
        <f t="shared" si="593"/>
        <v>0</v>
      </c>
      <c r="CF126" s="209">
        <f t="shared" si="593"/>
        <v>0</v>
      </c>
      <c r="CG126" s="209">
        <f t="shared" si="593"/>
        <v>0</v>
      </c>
      <c r="CH126" s="209">
        <f t="shared" si="593"/>
        <v>0</v>
      </c>
      <c r="CI126" s="209">
        <f t="shared" si="593"/>
        <v>0</v>
      </c>
      <c r="CJ126" s="209">
        <f t="shared" si="593"/>
        <v>0</v>
      </c>
      <c r="CK126" s="209">
        <f t="shared" si="593"/>
        <v>0</v>
      </c>
      <c r="CL126" s="209">
        <f t="shared" si="593"/>
        <v>0</v>
      </c>
      <c r="CM126" s="209">
        <f t="shared" si="594"/>
        <v>0</v>
      </c>
      <c r="CN126" s="209">
        <f t="shared" si="594"/>
        <v>0</v>
      </c>
      <c r="CO126" s="209">
        <f t="shared" si="594"/>
        <v>0</v>
      </c>
      <c r="CP126" s="394">
        <f t="shared" si="594"/>
        <v>0</v>
      </c>
      <c r="CQ126" s="394">
        <f t="shared" si="594"/>
        <v>0</v>
      </c>
      <c r="CR126" s="394">
        <f t="shared" si="594"/>
        <v>0</v>
      </c>
      <c r="CS126" s="394">
        <f t="shared" si="594"/>
        <v>0</v>
      </c>
      <c r="CT126" s="394">
        <f t="shared" si="594"/>
        <v>0</v>
      </c>
      <c r="CU126" s="394">
        <f t="shared" si="594"/>
        <v>0</v>
      </c>
      <c r="CV126" s="394">
        <f t="shared" si="594"/>
        <v>0</v>
      </c>
      <c r="CW126" s="394">
        <f t="shared" si="594"/>
        <v>0</v>
      </c>
      <c r="CX126" s="394">
        <f t="shared" si="594"/>
        <v>0</v>
      </c>
      <c r="CY126" s="345"/>
      <c r="CZ126" s="63">
        <f>IF(ISERROR(GETPIVOTDATA("VALUE",'CSS WK pvt'!$I$2,"DT_FILE",CZ$8,"CD_CO",CZ$6,"TRIM_CAT",TRIM(B126),"TRIM_LINE",A121))=TRUE,0,GETPIVOTDATA("VALUE",'CSS WK pvt'!$I$2,"DT_FILE",CZ$8,"CD_CO",CZ$6,"TRIM_CAT",TRIM(B126),"TRIM_LINE",A121))</f>
        <v>0</v>
      </c>
    </row>
    <row r="127" spans="1:104" s="72" customFormat="1" x14ac:dyDescent="0.3">
      <c r="A127" s="147"/>
      <c r="B127" s="59" t="s">
        <v>42</v>
      </c>
      <c r="C127" s="121">
        <f t="shared" ref="C127:Q127" si="595">SUM(C122:C126)</f>
        <v>6645</v>
      </c>
      <c r="D127" s="122">
        <f t="shared" si="595"/>
        <v>7357</v>
      </c>
      <c r="E127" s="122">
        <f t="shared" si="595"/>
        <v>8502</v>
      </c>
      <c r="F127" s="123">
        <f t="shared" si="595"/>
        <v>9057</v>
      </c>
      <c r="G127" s="122">
        <f t="shared" si="595"/>
        <v>9364</v>
      </c>
      <c r="H127" s="123">
        <f t="shared" si="595"/>
        <v>9652</v>
      </c>
      <c r="I127" s="122">
        <f t="shared" si="595"/>
        <v>9786</v>
      </c>
      <c r="J127" s="123">
        <f t="shared" si="595"/>
        <v>9722</v>
      </c>
      <c r="K127" s="122">
        <f t="shared" si="595"/>
        <v>9340</v>
      </c>
      <c r="L127" s="124">
        <f t="shared" si="595"/>
        <v>8926</v>
      </c>
      <c r="M127" s="123">
        <f t="shared" si="595"/>
        <v>8347</v>
      </c>
      <c r="N127" s="123">
        <f t="shared" si="595"/>
        <v>7971</v>
      </c>
      <c r="O127" s="123">
        <f t="shared" si="595"/>
        <v>7866</v>
      </c>
      <c r="P127" s="123">
        <f t="shared" si="595"/>
        <v>7382</v>
      </c>
      <c r="Q127" s="123">
        <f t="shared" si="595"/>
        <v>6298</v>
      </c>
      <c r="R127" s="123">
        <v>5886</v>
      </c>
      <c r="S127" s="122">
        <v>6030</v>
      </c>
      <c r="T127" s="123">
        <v>6008</v>
      </c>
      <c r="U127" s="208">
        <v>6020</v>
      </c>
      <c r="V127" s="208">
        <v>7243</v>
      </c>
      <c r="W127" s="208">
        <f>SUM(W122+W123+W124+W125+W126)</f>
        <v>7955</v>
      </c>
      <c r="X127" s="124">
        <f>SUM(X122+X123+X124+X125+X126)</f>
        <v>8514</v>
      </c>
      <c r="Y127" s="208">
        <v>9118</v>
      </c>
      <c r="Z127" s="208">
        <v>9952</v>
      </c>
      <c r="AA127" s="208">
        <v>10615</v>
      </c>
      <c r="AB127" s="208">
        <v>27165</v>
      </c>
      <c r="AC127" s="208">
        <v>28948</v>
      </c>
      <c r="AD127" s="208">
        <v>30239</v>
      </c>
      <c r="AE127" s="208">
        <v>25933</v>
      </c>
      <c r="AF127" s="208">
        <v>26423</v>
      </c>
      <c r="AG127" s="208">
        <v>27233</v>
      </c>
      <c r="AH127" s="208">
        <v>27517</v>
      </c>
      <c r="AI127" s="208">
        <v>26826</v>
      </c>
      <c r="AJ127" s="124">
        <v>25284</v>
      </c>
      <c r="AK127" s="208">
        <v>24256</v>
      </c>
      <c r="AL127" s="208">
        <v>23686</v>
      </c>
      <c r="AM127" s="208">
        <v>23112</v>
      </c>
      <c r="AN127" s="208">
        <v>20145</v>
      </c>
      <c r="AO127" s="208">
        <v>20709</v>
      </c>
      <c r="AP127" s="208">
        <v>20192</v>
      </c>
      <c r="AQ127" s="84">
        <v>19165</v>
      </c>
      <c r="AR127" s="208">
        <v>18280</v>
      </c>
      <c r="AS127" s="208">
        <v>16944</v>
      </c>
      <c r="AT127" s="208">
        <v>17141</v>
      </c>
      <c r="AU127" s="208">
        <v>16532</v>
      </c>
      <c r="AV127" s="124">
        <v>15985</v>
      </c>
      <c r="AW127" s="208">
        <v>16014</v>
      </c>
      <c r="AX127" s="208">
        <v>16392</v>
      </c>
      <c r="AY127" s="208">
        <v>17578</v>
      </c>
      <c r="AZ127" s="208">
        <v>18621</v>
      </c>
      <c r="BA127" s="208">
        <v>19884</v>
      </c>
      <c r="BB127" s="208">
        <v>20020</v>
      </c>
      <c r="BC127" s="84">
        <v>20841</v>
      </c>
      <c r="BD127" s="208">
        <v>20828</v>
      </c>
      <c r="BE127" s="208"/>
      <c r="BF127" s="208"/>
      <c r="BG127" s="208"/>
      <c r="BH127" s="124"/>
      <c r="BI127" s="123">
        <f t="shared" ref="BI127:BM127" si="596">SUM(BI122:BI126)</f>
        <v>1221</v>
      </c>
      <c r="BJ127" s="125">
        <f t="shared" si="596"/>
        <v>25</v>
      </c>
      <c r="BK127" s="125">
        <f t="shared" si="596"/>
        <v>-2204</v>
      </c>
      <c r="BL127" s="125">
        <f t="shared" si="596"/>
        <v>-3171</v>
      </c>
      <c r="BM127" s="125">
        <f t="shared" si="596"/>
        <v>-3334</v>
      </c>
      <c r="BN127" s="125">
        <f t="shared" ref="BN127:BV127" si="597">SUM(BN122:BN126)</f>
        <v>-3644</v>
      </c>
      <c r="BO127" s="125">
        <f t="shared" si="597"/>
        <v>-3766</v>
      </c>
      <c r="BP127" s="125">
        <f t="shared" si="597"/>
        <v>-2479</v>
      </c>
      <c r="BQ127" s="125">
        <f t="shared" si="597"/>
        <v>-1385</v>
      </c>
      <c r="BR127" s="415">
        <f t="shared" si="597"/>
        <v>-412</v>
      </c>
      <c r="BS127" s="125">
        <f t="shared" si="597"/>
        <v>771</v>
      </c>
      <c r="BT127" s="125">
        <f t="shared" si="597"/>
        <v>1981</v>
      </c>
      <c r="BU127" s="125">
        <f t="shared" si="597"/>
        <v>2749</v>
      </c>
      <c r="BV127" s="125">
        <f t="shared" si="597"/>
        <v>19783</v>
      </c>
      <c r="BW127" s="125">
        <f t="shared" ref="BW127:BX127" si="598">SUM(BW122:BW126)</f>
        <v>22650</v>
      </c>
      <c r="BX127" s="252">
        <f t="shared" si="598"/>
        <v>24353</v>
      </c>
      <c r="BY127" s="252">
        <f t="shared" ref="BY127:BZ127" si="599">SUM(BY122:BY126)</f>
        <v>19903</v>
      </c>
      <c r="BZ127" s="252">
        <f t="shared" si="599"/>
        <v>20415</v>
      </c>
      <c r="CA127" s="252">
        <f t="shared" ref="CA127:CB127" si="600">SUM(CA122:CA126)</f>
        <v>21213</v>
      </c>
      <c r="CB127" s="210">
        <f t="shared" si="600"/>
        <v>20274</v>
      </c>
      <c r="CC127" s="210">
        <f t="shared" ref="CC127:CE127" si="601">SUM(CC122:CC126)</f>
        <v>18871</v>
      </c>
      <c r="CD127" s="395">
        <f t="shared" si="601"/>
        <v>16770</v>
      </c>
      <c r="CE127" s="210">
        <f t="shared" si="601"/>
        <v>15138</v>
      </c>
      <c r="CF127" s="210">
        <f t="shared" ref="CF127:CG127" si="602">SUM(CF122:CF126)</f>
        <v>13734</v>
      </c>
      <c r="CG127" s="210">
        <f t="shared" si="602"/>
        <v>12497</v>
      </c>
      <c r="CH127" s="210">
        <f t="shared" ref="CH127" si="603">SUM(CH122:CH126)</f>
        <v>-7020</v>
      </c>
      <c r="CI127" s="210">
        <f t="shared" ref="CI127" si="604">SUM(CI122:CI126)</f>
        <v>-8239</v>
      </c>
      <c r="CJ127" s="210">
        <f t="shared" ref="CJ127" si="605">SUM(CJ122:CJ126)</f>
        <v>-10047</v>
      </c>
      <c r="CK127" s="210">
        <f t="shared" ref="CK127" si="606">SUM(CK122:CK126)</f>
        <v>-6768</v>
      </c>
      <c r="CL127" s="210">
        <f t="shared" ref="CL127" si="607">SUM(CL122:CL126)</f>
        <v>-8143</v>
      </c>
      <c r="CM127" s="210">
        <f t="shared" ref="CM127" si="608">SUM(CM122:CM126)</f>
        <v>-10289</v>
      </c>
      <c r="CN127" s="210">
        <f t="shared" ref="CN127" si="609">SUM(CN122:CN126)</f>
        <v>-10376</v>
      </c>
      <c r="CO127" s="210">
        <f t="shared" ref="CO127" si="610">SUM(CO122:CO126)</f>
        <v>-10294</v>
      </c>
      <c r="CP127" s="395">
        <f t="shared" ref="CP127" si="611">SUM(CP122:CP126)</f>
        <v>-9299</v>
      </c>
      <c r="CQ127" s="395">
        <f t="shared" ref="CQ127" si="612">SUM(CQ122:CQ126)</f>
        <v>-8242</v>
      </c>
      <c r="CR127" s="395">
        <f t="shared" ref="CR127" si="613">SUM(CR122:CR126)</f>
        <v>-7294</v>
      </c>
      <c r="CS127" s="395">
        <f t="shared" ref="CS127" si="614">SUM(CS122:CS126)</f>
        <v>-5534</v>
      </c>
      <c r="CT127" s="395">
        <f t="shared" ref="CT127" si="615">SUM(CT122:CT126)</f>
        <v>-1524</v>
      </c>
      <c r="CU127" s="395">
        <f t="shared" ref="CU127" si="616">SUM(CU122:CU126)</f>
        <v>-825</v>
      </c>
      <c r="CV127" s="395">
        <f t="shared" ref="CV127" si="617">SUM(CV122:CV126)</f>
        <v>-172</v>
      </c>
      <c r="CW127" s="395">
        <f t="shared" ref="CW127:CX127" si="618">SUM(CW122:CW126)</f>
        <v>1676</v>
      </c>
      <c r="CX127" s="395">
        <f t="shared" si="618"/>
        <v>2548</v>
      </c>
      <c r="CY127" s="346"/>
      <c r="CZ127" s="84">
        <f>SUM(CZ122:CZ126)</f>
        <v>20828</v>
      </c>
    </row>
    <row r="128" spans="1:104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85"/>
      <c r="CX128" s="385"/>
      <c r="CY128" s="345"/>
      <c r="CZ128" s="89"/>
    </row>
    <row r="129" spans="1:104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1355</v>
      </c>
      <c r="AF129" s="209">
        <v>1683</v>
      </c>
      <c r="AG129" s="209">
        <v>1572</v>
      </c>
      <c r="AH129" s="209">
        <v>1487</v>
      </c>
      <c r="AI129" s="209">
        <v>729</v>
      </c>
      <c r="AJ129" s="109">
        <v>111</v>
      </c>
      <c r="AK129" s="209">
        <v>0</v>
      </c>
      <c r="AL129" s="209">
        <v>0</v>
      </c>
      <c r="AM129" s="209">
        <v>129</v>
      </c>
      <c r="AN129" s="209">
        <v>1080</v>
      </c>
      <c r="AO129" s="209">
        <v>1370</v>
      </c>
      <c r="AP129" s="209">
        <v>951</v>
      </c>
      <c r="AQ129" s="63">
        <v>1262</v>
      </c>
      <c r="AR129" s="209">
        <v>1296</v>
      </c>
      <c r="AS129" s="209">
        <v>887</v>
      </c>
      <c r="AT129" s="209">
        <v>1683</v>
      </c>
      <c r="AU129" s="209">
        <v>0</v>
      </c>
      <c r="AV129" s="109">
        <v>67</v>
      </c>
      <c r="AW129" s="209">
        <v>0</v>
      </c>
      <c r="AX129" s="209">
        <v>40</v>
      </c>
      <c r="AY129" s="209">
        <v>373</v>
      </c>
      <c r="AZ129" s="209">
        <v>940</v>
      </c>
      <c r="BA129" s="209">
        <v>978</v>
      </c>
      <c r="BB129" s="209">
        <v>1121</v>
      </c>
      <c r="BC129" s="63">
        <v>1259</v>
      </c>
      <c r="BD129" s="209">
        <v>1934</v>
      </c>
      <c r="BE129" s="209"/>
      <c r="BF129" s="209"/>
      <c r="BG129" s="209"/>
      <c r="BH129" s="109"/>
      <c r="BI129" s="111">
        <f t="shared" ref="BI129:BR133" si="619">O129-C129</f>
        <v>0</v>
      </c>
      <c r="BJ129" s="108">
        <f t="shared" si="619"/>
        <v>-2277</v>
      </c>
      <c r="BK129" s="108">
        <f t="shared" si="619"/>
        <v>-1914</v>
      </c>
      <c r="BL129" s="108">
        <f t="shared" si="619"/>
        <v>-1880</v>
      </c>
      <c r="BM129" s="108">
        <f t="shared" si="619"/>
        <v>-1015</v>
      </c>
      <c r="BN129" s="108">
        <f t="shared" si="619"/>
        <v>-2078</v>
      </c>
      <c r="BO129" s="108">
        <f t="shared" si="619"/>
        <v>-2118</v>
      </c>
      <c r="BP129" s="108">
        <f t="shared" si="619"/>
        <v>-1232</v>
      </c>
      <c r="BQ129" s="108">
        <f t="shared" si="619"/>
        <v>-292</v>
      </c>
      <c r="BR129" s="394">
        <f t="shared" si="619"/>
        <v>0</v>
      </c>
      <c r="BS129" s="108">
        <f t="shared" ref="BS129:CB133" si="620">Y129-M129</f>
        <v>0</v>
      </c>
      <c r="BT129" s="108">
        <f t="shared" si="620"/>
        <v>0</v>
      </c>
      <c r="BU129" s="108">
        <f t="shared" si="620"/>
        <v>0</v>
      </c>
      <c r="BV129" s="108">
        <f t="shared" si="620"/>
        <v>0</v>
      </c>
      <c r="BW129" s="108">
        <f t="shared" si="620"/>
        <v>0</v>
      </c>
      <c r="BX129" s="209">
        <f t="shared" si="620"/>
        <v>0</v>
      </c>
      <c r="BY129" s="209">
        <f t="shared" si="620"/>
        <v>1355</v>
      </c>
      <c r="BZ129" s="209">
        <f t="shared" si="620"/>
        <v>1683</v>
      </c>
      <c r="CA129" s="209">
        <f t="shared" si="620"/>
        <v>1572</v>
      </c>
      <c r="CB129" s="209">
        <f t="shared" si="620"/>
        <v>1487</v>
      </c>
      <c r="CC129" s="209">
        <f t="shared" ref="CC129:CL133" si="621">AI129-W129</f>
        <v>729</v>
      </c>
      <c r="CD129" s="394">
        <f t="shared" si="621"/>
        <v>111</v>
      </c>
      <c r="CE129" s="209">
        <f t="shared" si="621"/>
        <v>0</v>
      </c>
      <c r="CF129" s="209">
        <f t="shared" si="621"/>
        <v>0</v>
      </c>
      <c r="CG129" s="209">
        <f t="shared" si="621"/>
        <v>129</v>
      </c>
      <c r="CH129" s="209">
        <f t="shared" si="621"/>
        <v>1080</v>
      </c>
      <c r="CI129" s="209">
        <f t="shared" si="621"/>
        <v>1370</v>
      </c>
      <c r="CJ129" s="209">
        <f t="shared" si="621"/>
        <v>951</v>
      </c>
      <c r="CK129" s="209">
        <f t="shared" si="621"/>
        <v>-93</v>
      </c>
      <c r="CL129" s="209">
        <f t="shared" si="621"/>
        <v>-387</v>
      </c>
      <c r="CM129" s="209">
        <f t="shared" ref="CM129:CX133" si="622">AS129-AG129</f>
        <v>-685</v>
      </c>
      <c r="CN129" s="209">
        <f t="shared" si="622"/>
        <v>196</v>
      </c>
      <c r="CO129" s="209">
        <f t="shared" si="622"/>
        <v>-729</v>
      </c>
      <c r="CP129" s="394">
        <f t="shared" si="622"/>
        <v>-44</v>
      </c>
      <c r="CQ129" s="394">
        <f t="shared" si="622"/>
        <v>0</v>
      </c>
      <c r="CR129" s="394">
        <f t="shared" si="622"/>
        <v>40</v>
      </c>
      <c r="CS129" s="394">
        <f t="shared" si="622"/>
        <v>244</v>
      </c>
      <c r="CT129" s="394">
        <f t="shared" si="622"/>
        <v>-140</v>
      </c>
      <c r="CU129" s="394">
        <f t="shared" si="622"/>
        <v>-392</v>
      </c>
      <c r="CV129" s="394">
        <f t="shared" si="622"/>
        <v>170</v>
      </c>
      <c r="CW129" s="394">
        <f t="shared" si="622"/>
        <v>-3</v>
      </c>
      <c r="CX129" s="394">
        <f t="shared" si="622"/>
        <v>638</v>
      </c>
      <c r="CY129" s="345"/>
      <c r="CZ129" s="63">
        <f>IF(ISERROR(GETPIVOTDATA("VALUE",'CSS WK pvt'!$I$2,"DT_FILE",CZ$8,"CD_CO",CZ$6,"TRIM_CAT",TRIM(B129),"TRIM_LINE",A128))=TRUE,0,GETPIVOTDATA("VALUE",'CSS WK pvt'!$I$2,"DT_FILE",CZ$8,"CD_CO",CZ$6,"TRIM_CAT",TRIM(B129),"TRIM_LINE",A128))</f>
        <v>1934</v>
      </c>
    </row>
    <row r="130" spans="1:104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56</v>
      </c>
      <c r="AF130" s="209">
        <v>489</v>
      </c>
      <c r="AG130" s="209">
        <v>443</v>
      </c>
      <c r="AH130" s="209">
        <v>543</v>
      </c>
      <c r="AI130" s="209">
        <v>207</v>
      </c>
      <c r="AJ130" s="109">
        <v>27</v>
      </c>
      <c r="AK130" s="209">
        <v>0</v>
      </c>
      <c r="AL130" s="209">
        <v>0</v>
      </c>
      <c r="AM130" s="209">
        <v>20</v>
      </c>
      <c r="AN130" s="209">
        <v>52</v>
      </c>
      <c r="AO130" s="209">
        <v>769</v>
      </c>
      <c r="AP130" s="209">
        <v>419</v>
      </c>
      <c r="AQ130" s="63">
        <v>510</v>
      </c>
      <c r="AR130" s="209">
        <v>516</v>
      </c>
      <c r="AS130" s="209">
        <v>357</v>
      </c>
      <c r="AT130" s="209">
        <v>752</v>
      </c>
      <c r="AU130" s="209">
        <v>0</v>
      </c>
      <c r="AV130" s="109">
        <v>1</v>
      </c>
      <c r="AW130" s="209">
        <v>0</v>
      </c>
      <c r="AX130" s="209">
        <v>2</v>
      </c>
      <c r="AY130" s="209">
        <v>23</v>
      </c>
      <c r="AZ130" s="209">
        <v>39</v>
      </c>
      <c r="BA130" s="209">
        <v>581</v>
      </c>
      <c r="BB130" s="209">
        <v>649</v>
      </c>
      <c r="BC130" s="63">
        <v>744</v>
      </c>
      <c r="BD130" s="209">
        <v>916</v>
      </c>
      <c r="BE130" s="209"/>
      <c r="BF130" s="209"/>
      <c r="BG130" s="209"/>
      <c r="BH130" s="109"/>
      <c r="BI130" s="111">
        <f t="shared" si="619"/>
        <v>0</v>
      </c>
      <c r="BJ130" s="108">
        <f t="shared" si="619"/>
        <v>-208</v>
      </c>
      <c r="BK130" s="108">
        <f t="shared" si="619"/>
        <v>-749</v>
      </c>
      <c r="BL130" s="108">
        <f t="shared" si="619"/>
        <v>-585</v>
      </c>
      <c r="BM130" s="108">
        <f t="shared" si="619"/>
        <v>-353</v>
      </c>
      <c r="BN130" s="108">
        <f t="shared" si="619"/>
        <v>-730</v>
      </c>
      <c r="BO130" s="108">
        <f t="shared" si="619"/>
        <v>-673</v>
      </c>
      <c r="BP130" s="108">
        <f t="shared" si="619"/>
        <v>-403</v>
      </c>
      <c r="BQ130" s="108">
        <f t="shared" si="619"/>
        <v>-25</v>
      </c>
      <c r="BR130" s="394">
        <f t="shared" si="619"/>
        <v>0</v>
      </c>
      <c r="BS130" s="108">
        <f t="shared" si="620"/>
        <v>0</v>
      </c>
      <c r="BT130" s="108">
        <f t="shared" si="620"/>
        <v>0</v>
      </c>
      <c r="BU130" s="108">
        <f t="shared" si="620"/>
        <v>0</v>
      </c>
      <c r="BV130" s="108">
        <f t="shared" si="620"/>
        <v>0</v>
      </c>
      <c r="BW130" s="108">
        <f t="shared" si="620"/>
        <v>0</v>
      </c>
      <c r="BX130" s="209">
        <f t="shared" si="620"/>
        <v>0</v>
      </c>
      <c r="BY130" s="209">
        <f t="shared" si="620"/>
        <v>56</v>
      </c>
      <c r="BZ130" s="209">
        <f t="shared" si="620"/>
        <v>489</v>
      </c>
      <c r="CA130" s="209">
        <f t="shared" si="620"/>
        <v>443</v>
      </c>
      <c r="CB130" s="209">
        <f t="shared" si="620"/>
        <v>543</v>
      </c>
      <c r="CC130" s="209">
        <f t="shared" si="621"/>
        <v>207</v>
      </c>
      <c r="CD130" s="394">
        <f t="shared" si="621"/>
        <v>27</v>
      </c>
      <c r="CE130" s="209">
        <f t="shared" si="621"/>
        <v>0</v>
      </c>
      <c r="CF130" s="209">
        <f t="shared" si="621"/>
        <v>0</v>
      </c>
      <c r="CG130" s="209">
        <f t="shared" si="621"/>
        <v>20</v>
      </c>
      <c r="CH130" s="209">
        <f t="shared" si="621"/>
        <v>52</v>
      </c>
      <c r="CI130" s="209">
        <f t="shared" si="621"/>
        <v>769</v>
      </c>
      <c r="CJ130" s="209">
        <f t="shared" si="621"/>
        <v>419</v>
      </c>
      <c r="CK130" s="209">
        <f t="shared" si="621"/>
        <v>454</v>
      </c>
      <c r="CL130" s="209">
        <f t="shared" si="621"/>
        <v>27</v>
      </c>
      <c r="CM130" s="209">
        <f t="shared" si="622"/>
        <v>-86</v>
      </c>
      <c r="CN130" s="209">
        <f t="shared" si="622"/>
        <v>209</v>
      </c>
      <c r="CO130" s="209">
        <f t="shared" si="622"/>
        <v>-207</v>
      </c>
      <c r="CP130" s="394">
        <f t="shared" si="622"/>
        <v>-26</v>
      </c>
      <c r="CQ130" s="394">
        <f t="shared" si="622"/>
        <v>0</v>
      </c>
      <c r="CR130" s="394">
        <f t="shared" si="622"/>
        <v>2</v>
      </c>
      <c r="CS130" s="394">
        <f t="shared" si="622"/>
        <v>3</v>
      </c>
      <c r="CT130" s="394">
        <f t="shared" si="622"/>
        <v>-13</v>
      </c>
      <c r="CU130" s="394">
        <f t="shared" si="622"/>
        <v>-188</v>
      </c>
      <c r="CV130" s="394">
        <f t="shared" si="622"/>
        <v>230</v>
      </c>
      <c r="CW130" s="394">
        <f t="shared" si="622"/>
        <v>234</v>
      </c>
      <c r="CX130" s="394">
        <f t="shared" si="622"/>
        <v>400</v>
      </c>
      <c r="CY130" s="345"/>
      <c r="CZ130" s="63">
        <f>IF(ISERROR(GETPIVOTDATA("VALUE",'CSS WK pvt'!$I$2,"DT_FILE",CZ$8,"CD_CO",CZ$6,"TRIM_CAT",TRIM(B130),"TRIM_LINE",A128))=TRUE,0,GETPIVOTDATA("VALUE",'CSS WK pvt'!$I$2,"DT_FILE",CZ$8,"CD_CO",CZ$6,"TRIM_CAT",TRIM(B130),"TRIM_LINE",A128))</f>
        <v>916</v>
      </c>
    </row>
    <row r="131" spans="1:104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24</v>
      </c>
      <c r="W131" s="209">
        <v>29</v>
      </c>
      <c r="X131" s="109">
        <v>8</v>
      </c>
      <c r="Y131" s="209">
        <v>27</v>
      </c>
      <c r="Z131" s="209">
        <v>20</v>
      </c>
      <c r="AA131" s="209">
        <v>12</v>
      </c>
      <c r="AB131" s="209">
        <v>20</v>
      </c>
      <c r="AC131" s="209">
        <v>32</v>
      </c>
      <c r="AD131" s="209">
        <v>22</v>
      </c>
      <c r="AE131" s="209">
        <v>37</v>
      </c>
      <c r="AF131" s="209">
        <v>27</v>
      </c>
      <c r="AG131" s="209">
        <v>90</v>
      </c>
      <c r="AH131" s="209">
        <v>43</v>
      </c>
      <c r="AI131" s="209">
        <v>70</v>
      </c>
      <c r="AJ131" s="109">
        <v>48</v>
      </c>
      <c r="AK131" s="209">
        <v>0</v>
      </c>
      <c r="AL131" s="209">
        <v>0</v>
      </c>
      <c r="AM131" s="209">
        <v>54</v>
      </c>
      <c r="AN131" s="209">
        <v>67</v>
      </c>
      <c r="AO131" s="209">
        <v>68</v>
      </c>
      <c r="AP131" s="209">
        <v>40</v>
      </c>
      <c r="AQ131" s="63">
        <v>71</v>
      </c>
      <c r="AR131" s="209">
        <v>50</v>
      </c>
      <c r="AS131" s="209">
        <v>32</v>
      </c>
      <c r="AT131" s="209">
        <v>83</v>
      </c>
      <c r="AU131" s="209">
        <v>14</v>
      </c>
      <c r="AV131" s="109">
        <v>35</v>
      </c>
      <c r="AW131" s="209">
        <v>10</v>
      </c>
      <c r="AX131" s="209">
        <v>10</v>
      </c>
      <c r="AY131" s="209">
        <v>72</v>
      </c>
      <c r="AZ131" s="209">
        <v>83</v>
      </c>
      <c r="BA131" s="209">
        <v>38</v>
      </c>
      <c r="BB131" s="209">
        <v>85</v>
      </c>
      <c r="BC131" s="63">
        <v>71</v>
      </c>
      <c r="BD131" s="209">
        <v>119</v>
      </c>
      <c r="BE131" s="209"/>
      <c r="BF131" s="209"/>
      <c r="BG131" s="209"/>
      <c r="BH131" s="109"/>
      <c r="BI131" s="111">
        <f t="shared" si="619"/>
        <v>-38</v>
      </c>
      <c r="BJ131" s="108">
        <f t="shared" si="619"/>
        <v>-64</v>
      </c>
      <c r="BK131" s="108">
        <f t="shared" si="619"/>
        <v>-61</v>
      </c>
      <c r="BL131" s="108">
        <f t="shared" si="619"/>
        <v>-89</v>
      </c>
      <c r="BM131" s="108">
        <f t="shared" si="619"/>
        <v>-32</v>
      </c>
      <c r="BN131" s="108">
        <f t="shared" si="619"/>
        <v>-78</v>
      </c>
      <c r="BO131" s="108">
        <f t="shared" si="619"/>
        <v>-68</v>
      </c>
      <c r="BP131" s="108">
        <f t="shared" si="619"/>
        <v>-12</v>
      </c>
      <c r="BQ131" s="108">
        <f t="shared" si="619"/>
        <v>-20</v>
      </c>
      <c r="BR131" s="394">
        <f t="shared" si="619"/>
        <v>-29</v>
      </c>
      <c r="BS131" s="108">
        <f t="shared" si="620"/>
        <v>-30</v>
      </c>
      <c r="BT131" s="108">
        <f t="shared" si="620"/>
        <v>-74</v>
      </c>
      <c r="BU131" s="108">
        <f t="shared" si="620"/>
        <v>-38</v>
      </c>
      <c r="BV131" s="108">
        <f t="shared" si="620"/>
        <v>20</v>
      </c>
      <c r="BW131" s="108">
        <f t="shared" si="620"/>
        <v>32</v>
      </c>
      <c r="BX131" s="209">
        <f t="shared" si="620"/>
        <v>22</v>
      </c>
      <c r="BY131" s="209">
        <f t="shared" si="620"/>
        <v>37</v>
      </c>
      <c r="BZ131" s="209">
        <f t="shared" si="620"/>
        <v>27</v>
      </c>
      <c r="CA131" s="209">
        <f t="shared" si="620"/>
        <v>90</v>
      </c>
      <c r="CB131" s="209">
        <f t="shared" si="620"/>
        <v>19</v>
      </c>
      <c r="CC131" s="209">
        <f t="shared" si="621"/>
        <v>41</v>
      </c>
      <c r="CD131" s="394">
        <f t="shared" si="621"/>
        <v>40</v>
      </c>
      <c r="CE131" s="209">
        <f t="shared" si="621"/>
        <v>-27</v>
      </c>
      <c r="CF131" s="209">
        <f t="shared" si="621"/>
        <v>-20</v>
      </c>
      <c r="CG131" s="209">
        <f t="shared" si="621"/>
        <v>42</v>
      </c>
      <c r="CH131" s="209">
        <f t="shared" si="621"/>
        <v>47</v>
      </c>
      <c r="CI131" s="209">
        <f t="shared" si="621"/>
        <v>36</v>
      </c>
      <c r="CJ131" s="209">
        <f t="shared" si="621"/>
        <v>18</v>
      </c>
      <c r="CK131" s="209">
        <f t="shared" si="621"/>
        <v>34</v>
      </c>
      <c r="CL131" s="209">
        <f t="shared" si="621"/>
        <v>23</v>
      </c>
      <c r="CM131" s="209">
        <f t="shared" si="622"/>
        <v>-58</v>
      </c>
      <c r="CN131" s="209">
        <f t="shared" si="622"/>
        <v>40</v>
      </c>
      <c r="CO131" s="209">
        <f t="shared" si="622"/>
        <v>-56</v>
      </c>
      <c r="CP131" s="394">
        <f t="shared" si="622"/>
        <v>-13</v>
      </c>
      <c r="CQ131" s="394">
        <f t="shared" si="622"/>
        <v>10</v>
      </c>
      <c r="CR131" s="394">
        <f t="shared" si="622"/>
        <v>10</v>
      </c>
      <c r="CS131" s="394">
        <f t="shared" si="622"/>
        <v>18</v>
      </c>
      <c r="CT131" s="394">
        <f t="shared" si="622"/>
        <v>16</v>
      </c>
      <c r="CU131" s="394">
        <f t="shared" si="622"/>
        <v>-30</v>
      </c>
      <c r="CV131" s="394">
        <f t="shared" si="622"/>
        <v>45</v>
      </c>
      <c r="CW131" s="394">
        <f t="shared" si="622"/>
        <v>0</v>
      </c>
      <c r="CX131" s="394">
        <f t="shared" si="622"/>
        <v>69</v>
      </c>
      <c r="CY131" s="345"/>
      <c r="CZ131" s="63">
        <f>IF(ISERROR(GETPIVOTDATA("VALUE",'CSS WK pvt'!$I$2,"DT_FILE",CZ$8,"CD_CO",CZ$6,"TRIM_CAT",TRIM(B131),"TRIM_LINE",A128))=TRUE,0,GETPIVOTDATA("VALUE",'CSS WK pvt'!$I$2,"DT_FILE",CZ$8,"CD_CO",CZ$6,"TRIM_CAT",TRIM(B131),"TRIM_LINE",A128))</f>
        <v>119</v>
      </c>
    </row>
    <row r="132" spans="1:104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4</v>
      </c>
      <c r="W132" s="209">
        <v>1</v>
      </c>
      <c r="X132" s="109">
        <v>0</v>
      </c>
      <c r="Y132" s="209">
        <v>0</v>
      </c>
      <c r="Z132" s="209">
        <v>1</v>
      </c>
      <c r="AA132" s="209">
        <v>0</v>
      </c>
      <c r="AB132" s="209">
        <v>0</v>
      </c>
      <c r="AC132" s="209">
        <v>0</v>
      </c>
      <c r="AD132" s="209">
        <v>2</v>
      </c>
      <c r="AE132" s="209">
        <v>1</v>
      </c>
      <c r="AF132" s="209">
        <v>2</v>
      </c>
      <c r="AG132" s="209">
        <v>5</v>
      </c>
      <c r="AH132" s="209">
        <v>3</v>
      </c>
      <c r="AI132" s="209">
        <v>0</v>
      </c>
      <c r="AJ132" s="109">
        <v>1</v>
      </c>
      <c r="AK132" s="209">
        <v>0</v>
      </c>
      <c r="AL132" s="209">
        <v>0</v>
      </c>
      <c r="AM132" s="209">
        <v>4</v>
      </c>
      <c r="AN132" s="209">
        <v>3</v>
      </c>
      <c r="AO132" s="209">
        <v>1</v>
      </c>
      <c r="AP132" s="209">
        <v>4</v>
      </c>
      <c r="AQ132" s="63">
        <v>5</v>
      </c>
      <c r="AR132" s="209">
        <v>1</v>
      </c>
      <c r="AS132" s="209">
        <v>0</v>
      </c>
      <c r="AT132" s="209">
        <v>5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5</v>
      </c>
      <c r="BA132" s="209">
        <v>1</v>
      </c>
      <c r="BB132" s="209">
        <v>2</v>
      </c>
      <c r="BC132" s="63">
        <v>2</v>
      </c>
      <c r="BD132" s="209">
        <v>3</v>
      </c>
      <c r="BE132" s="209"/>
      <c r="BF132" s="209"/>
      <c r="BG132" s="209"/>
      <c r="BH132" s="109"/>
      <c r="BI132" s="111">
        <f t="shared" si="619"/>
        <v>1</v>
      </c>
      <c r="BJ132" s="108">
        <f t="shared" si="619"/>
        <v>0</v>
      </c>
      <c r="BK132" s="108">
        <f t="shared" si="619"/>
        <v>0</v>
      </c>
      <c r="BL132" s="108">
        <f t="shared" si="619"/>
        <v>-2</v>
      </c>
      <c r="BM132" s="108">
        <f t="shared" si="619"/>
        <v>-1</v>
      </c>
      <c r="BN132" s="108">
        <f t="shared" si="619"/>
        <v>-3</v>
      </c>
      <c r="BO132" s="108">
        <f t="shared" si="619"/>
        <v>0</v>
      </c>
      <c r="BP132" s="108">
        <f t="shared" si="619"/>
        <v>4</v>
      </c>
      <c r="BQ132" s="108">
        <f t="shared" si="619"/>
        <v>1</v>
      </c>
      <c r="BR132" s="394">
        <f t="shared" si="619"/>
        <v>0</v>
      </c>
      <c r="BS132" s="108">
        <f t="shared" si="620"/>
        <v>-2</v>
      </c>
      <c r="BT132" s="108">
        <f t="shared" si="620"/>
        <v>-4</v>
      </c>
      <c r="BU132" s="108">
        <f t="shared" si="620"/>
        <v>-1</v>
      </c>
      <c r="BV132" s="108">
        <f t="shared" si="620"/>
        <v>0</v>
      </c>
      <c r="BW132" s="108">
        <f t="shared" si="620"/>
        <v>0</v>
      </c>
      <c r="BX132" s="209">
        <f t="shared" si="620"/>
        <v>2</v>
      </c>
      <c r="BY132" s="209">
        <f t="shared" si="620"/>
        <v>1</v>
      </c>
      <c r="BZ132" s="209">
        <f t="shared" si="620"/>
        <v>2</v>
      </c>
      <c r="CA132" s="209">
        <f t="shared" si="620"/>
        <v>5</v>
      </c>
      <c r="CB132" s="209">
        <f t="shared" si="620"/>
        <v>-1</v>
      </c>
      <c r="CC132" s="209">
        <f t="shared" si="621"/>
        <v>-1</v>
      </c>
      <c r="CD132" s="394">
        <f t="shared" si="621"/>
        <v>1</v>
      </c>
      <c r="CE132" s="209">
        <f t="shared" si="621"/>
        <v>0</v>
      </c>
      <c r="CF132" s="209">
        <f t="shared" si="621"/>
        <v>-1</v>
      </c>
      <c r="CG132" s="209">
        <f t="shared" si="621"/>
        <v>4</v>
      </c>
      <c r="CH132" s="209">
        <f t="shared" si="621"/>
        <v>3</v>
      </c>
      <c r="CI132" s="209">
        <f t="shared" si="621"/>
        <v>1</v>
      </c>
      <c r="CJ132" s="209">
        <f t="shared" si="621"/>
        <v>2</v>
      </c>
      <c r="CK132" s="209">
        <f t="shared" si="621"/>
        <v>4</v>
      </c>
      <c r="CL132" s="209">
        <f t="shared" si="621"/>
        <v>-1</v>
      </c>
      <c r="CM132" s="209">
        <f t="shared" si="622"/>
        <v>-5</v>
      </c>
      <c r="CN132" s="209">
        <f t="shared" si="622"/>
        <v>2</v>
      </c>
      <c r="CO132" s="209">
        <f t="shared" si="622"/>
        <v>0</v>
      </c>
      <c r="CP132" s="394">
        <f t="shared" si="622"/>
        <v>-1</v>
      </c>
      <c r="CQ132" s="394">
        <f t="shared" si="622"/>
        <v>0</v>
      </c>
      <c r="CR132" s="394">
        <f t="shared" si="622"/>
        <v>0</v>
      </c>
      <c r="CS132" s="394">
        <f t="shared" si="622"/>
        <v>-4</v>
      </c>
      <c r="CT132" s="394">
        <f t="shared" si="622"/>
        <v>2</v>
      </c>
      <c r="CU132" s="394">
        <f t="shared" si="622"/>
        <v>0</v>
      </c>
      <c r="CV132" s="394">
        <f t="shared" si="622"/>
        <v>-2</v>
      </c>
      <c r="CW132" s="394">
        <f t="shared" si="622"/>
        <v>-3</v>
      </c>
      <c r="CX132" s="394">
        <f t="shared" si="622"/>
        <v>2</v>
      </c>
      <c r="CY132" s="345"/>
      <c r="CZ132" s="63">
        <f>IF(ISERROR(GETPIVOTDATA("VALUE",'CSS WK pvt'!$I$2,"DT_FILE",CZ$8,"CD_CO",CZ$6,"TRIM_CAT",TRIM(B132),"TRIM_LINE",A128))=TRUE,0,GETPIVOTDATA("VALUE",'CSS WK pvt'!$I$2,"DT_FILE",CZ$8,"CD_CO",CZ$6,"TRIM_CAT",TRIM(B132),"TRIM_LINE",A128))</f>
        <v>3</v>
      </c>
    </row>
    <row r="133" spans="1:104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1</v>
      </c>
      <c r="AP133" s="209">
        <v>0</v>
      </c>
      <c r="AQ133" s="63">
        <v>0</v>
      </c>
      <c r="AR133" s="209">
        <v>0</v>
      </c>
      <c r="AS133" s="209">
        <v>0</v>
      </c>
      <c r="AT133" s="209">
        <v>1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1</v>
      </c>
      <c r="BA133" s="209">
        <v>1</v>
      </c>
      <c r="BB133" s="209">
        <v>0</v>
      </c>
      <c r="BC133" s="63">
        <v>1</v>
      </c>
      <c r="BD133" s="209">
        <v>0</v>
      </c>
      <c r="BE133" s="209"/>
      <c r="BF133" s="209"/>
      <c r="BG133" s="209"/>
      <c r="BH133" s="109"/>
      <c r="BI133" s="111">
        <f t="shared" si="619"/>
        <v>0</v>
      </c>
      <c r="BJ133" s="108">
        <f t="shared" si="619"/>
        <v>0</v>
      </c>
      <c r="BK133" s="108">
        <f t="shared" si="619"/>
        <v>0</v>
      </c>
      <c r="BL133" s="108">
        <f t="shared" si="619"/>
        <v>0</v>
      </c>
      <c r="BM133" s="108">
        <f t="shared" si="619"/>
        <v>0</v>
      </c>
      <c r="BN133" s="108">
        <f t="shared" si="619"/>
        <v>0</v>
      </c>
      <c r="BO133" s="108">
        <f t="shared" si="619"/>
        <v>0</v>
      </c>
      <c r="BP133" s="108">
        <f t="shared" si="619"/>
        <v>0</v>
      </c>
      <c r="BQ133" s="108">
        <f t="shared" si="619"/>
        <v>0</v>
      </c>
      <c r="BR133" s="394">
        <f t="shared" si="619"/>
        <v>0</v>
      </c>
      <c r="BS133" s="108">
        <f t="shared" si="620"/>
        <v>0</v>
      </c>
      <c r="BT133" s="108">
        <f t="shared" si="620"/>
        <v>0</v>
      </c>
      <c r="BU133" s="108">
        <f t="shared" si="620"/>
        <v>0</v>
      </c>
      <c r="BV133" s="108">
        <f t="shared" si="620"/>
        <v>0</v>
      </c>
      <c r="BW133" s="108">
        <f t="shared" si="620"/>
        <v>0</v>
      </c>
      <c r="BX133" s="209">
        <f t="shared" si="620"/>
        <v>0</v>
      </c>
      <c r="BY133" s="209">
        <f t="shared" si="620"/>
        <v>0</v>
      </c>
      <c r="BZ133" s="209">
        <f t="shared" si="620"/>
        <v>0</v>
      </c>
      <c r="CA133" s="209">
        <f t="shared" si="620"/>
        <v>0</v>
      </c>
      <c r="CB133" s="209">
        <f t="shared" si="620"/>
        <v>0</v>
      </c>
      <c r="CC133" s="209">
        <f t="shared" si="621"/>
        <v>0</v>
      </c>
      <c r="CD133" s="394">
        <f t="shared" si="621"/>
        <v>0</v>
      </c>
      <c r="CE133" s="209">
        <f t="shared" si="621"/>
        <v>0</v>
      </c>
      <c r="CF133" s="209">
        <f t="shared" si="621"/>
        <v>0</v>
      </c>
      <c r="CG133" s="209">
        <f t="shared" si="621"/>
        <v>0</v>
      </c>
      <c r="CH133" s="209">
        <f t="shared" si="621"/>
        <v>0</v>
      </c>
      <c r="CI133" s="209">
        <f t="shared" si="621"/>
        <v>1</v>
      </c>
      <c r="CJ133" s="209">
        <f t="shared" si="621"/>
        <v>0</v>
      </c>
      <c r="CK133" s="209">
        <f t="shared" si="621"/>
        <v>0</v>
      </c>
      <c r="CL133" s="209">
        <f t="shared" si="621"/>
        <v>0</v>
      </c>
      <c r="CM133" s="209">
        <f t="shared" si="622"/>
        <v>0</v>
      </c>
      <c r="CN133" s="209">
        <f t="shared" si="622"/>
        <v>1</v>
      </c>
      <c r="CO133" s="209">
        <f t="shared" si="622"/>
        <v>0</v>
      </c>
      <c r="CP133" s="394">
        <f t="shared" si="622"/>
        <v>0</v>
      </c>
      <c r="CQ133" s="394">
        <f t="shared" si="622"/>
        <v>0</v>
      </c>
      <c r="CR133" s="394">
        <f t="shared" si="622"/>
        <v>0</v>
      </c>
      <c r="CS133" s="394">
        <f t="shared" si="622"/>
        <v>0</v>
      </c>
      <c r="CT133" s="394">
        <f t="shared" si="622"/>
        <v>1</v>
      </c>
      <c r="CU133" s="394">
        <f t="shared" si="622"/>
        <v>0</v>
      </c>
      <c r="CV133" s="394">
        <f t="shared" si="622"/>
        <v>0</v>
      </c>
      <c r="CW133" s="394">
        <f t="shared" si="622"/>
        <v>1</v>
      </c>
      <c r="CX133" s="394">
        <f t="shared" si="622"/>
        <v>0</v>
      </c>
      <c r="CY133" s="345"/>
      <c r="CZ133" s="63">
        <f>IF(ISERROR(GETPIVOTDATA("VALUE",'CSS WK pvt'!$I$2,"DT_FILE",CZ$8,"CD_CO",CZ$6,"TRIM_CAT",TRIM(B133),"TRIM_LINE",A128))=TRUE,0,GETPIVOTDATA("VALUE",'CSS WK pvt'!$I$2,"DT_FILE",CZ$8,"CD_CO",CZ$6,"TRIM_CAT",TRIM(B133),"TRIM_LINE",A128))</f>
        <v>0</v>
      </c>
    </row>
    <row r="134" spans="1:104" s="72" customFormat="1" x14ac:dyDescent="0.3">
      <c r="A134" s="147"/>
      <c r="B134" s="59" t="s">
        <v>42</v>
      </c>
      <c r="C134" s="117">
        <f t="shared" ref="C134:Q134" si="623">SUM(C129:C133)</f>
        <v>88</v>
      </c>
      <c r="D134" s="118">
        <f t="shared" si="623"/>
        <v>2549</v>
      </c>
      <c r="E134" s="118">
        <f t="shared" si="623"/>
        <v>2724</v>
      </c>
      <c r="F134" s="118">
        <f t="shared" si="623"/>
        <v>2556</v>
      </c>
      <c r="G134" s="118">
        <f t="shared" si="623"/>
        <v>1401</v>
      </c>
      <c r="H134" s="119">
        <f t="shared" si="623"/>
        <v>2889</v>
      </c>
      <c r="I134" s="118">
        <f t="shared" si="623"/>
        <v>2859</v>
      </c>
      <c r="J134" s="119">
        <f t="shared" si="623"/>
        <v>1671</v>
      </c>
      <c r="K134" s="118">
        <f t="shared" si="623"/>
        <v>366</v>
      </c>
      <c r="L134" s="120">
        <f t="shared" si="623"/>
        <v>37</v>
      </c>
      <c r="M134" s="119">
        <f t="shared" si="623"/>
        <v>59</v>
      </c>
      <c r="N134" s="119">
        <f t="shared" si="623"/>
        <v>99</v>
      </c>
      <c r="O134" s="119">
        <f t="shared" si="623"/>
        <v>51</v>
      </c>
      <c r="P134" s="119">
        <f t="shared" si="623"/>
        <v>0</v>
      </c>
      <c r="Q134" s="119">
        <f t="shared" si="623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28</v>
      </c>
      <c r="W134" s="210">
        <f>SUM(W129+W130+W131+W132+W133)</f>
        <v>30</v>
      </c>
      <c r="X134" s="120">
        <f t="shared" ref="X134:AF134" si="624">SUM(X129+X130+X131+X132+X133)</f>
        <v>8</v>
      </c>
      <c r="Y134" s="210">
        <f t="shared" si="624"/>
        <v>27</v>
      </c>
      <c r="Z134" s="210">
        <f t="shared" si="624"/>
        <v>21</v>
      </c>
      <c r="AA134" s="210">
        <f t="shared" si="624"/>
        <v>12</v>
      </c>
      <c r="AB134" s="210">
        <f t="shared" si="624"/>
        <v>20</v>
      </c>
      <c r="AC134" s="210">
        <f t="shared" si="624"/>
        <v>32</v>
      </c>
      <c r="AD134" s="210">
        <f t="shared" si="624"/>
        <v>24</v>
      </c>
      <c r="AE134" s="210">
        <f t="shared" si="624"/>
        <v>1449</v>
      </c>
      <c r="AF134" s="210">
        <f t="shared" si="624"/>
        <v>2201</v>
      </c>
      <c r="AG134" s="210">
        <v>2110</v>
      </c>
      <c r="AH134" s="210">
        <v>2076</v>
      </c>
      <c r="AI134" s="210">
        <v>1006</v>
      </c>
      <c r="AJ134" s="120">
        <v>187</v>
      </c>
      <c r="AK134" s="210">
        <v>0</v>
      </c>
      <c r="AL134" s="210">
        <v>0</v>
      </c>
      <c r="AM134" s="210">
        <v>207</v>
      </c>
      <c r="AN134" s="210">
        <v>1202</v>
      </c>
      <c r="AO134" s="210">
        <v>2209</v>
      </c>
      <c r="AP134" s="210">
        <v>1414</v>
      </c>
      <c r="AQ134" s="84">
        <v>1848</v>
      </c>
      <c r="AR134" s="210">
        <v>1863</v>
      </c>
      <c r="AS134" s="210">
        <v>1276</v>
      </c>
      <c r="AT134" s="210">
        <v>2524</v>
      </c>
      <c r="AU134" s="210">
        <v>14</v>
      </c>
      <c r="AV134" s="120">
        <v>103</v>
      </c>
      <c r="AW134" s="210">
        <v>10</v>
      </c>
      <c r="AX134" s="210">
        <v>52</v>
      </c>
      <c r="AY134" s="210">
        <v>468</v>
      </c>
      <c r="AZ134" s="210">
        <v>1068</v>
      </c>
      <c r="BA134" s="210">
        <v>1599</v>
      </c>
      <c r="BB134" s="210">
        <v>1857</v>
      </c>
      <c r="BC134" s="84">
        <v>2077</v>
      </c>
      <c r="BD134" s="210">
        <v>2972</v>
      </c>
      <c r="BE134" s="210"/>
      <c r="BF134" s="210"/>
      <c r="BG134" s="210"/>
      <c r="BH134" s="120"/>
      <c r="BI134" s="117">
        <f t="shared" ref="BI134:BM134" si="625">SUM(BI129:BI133)</f>
        <v>-37</v>
      </c>
      <c r="BJ134" s="119">
        <f t="shared" si="625"/>
        <v>-2549</v>
      </c>
      <c r="BK134" s="119">
        <f t="shared" si="625"/>
        <v>-2724</v>
      </c>
      <c r="BL134" s="119">
        <f t="shared" si="625"/>
        <v>-2556</v>
      </c>
      <c r="BM134" s="119">
        <f t="shared" si="625"/>
        <v>-1401</v>
      </c>
      <c r="BN134" s="119">
        <f t="shared" ref="BN134:BV134" si="626">SUM(BN129:BN133)</f>
        <v>-2889</v>
      </c>
      <c r="BO134" s="119">
        <f t="shared" si="626"/>
        <v>-2859</v>
      </c>
      <c r="BP134" s="119">
        <f t="shared" si="626"/>
        <v>-1643</v>
      </c>
      <c r="BQ134" s="119">
        <f t="shared" si="626"/>
        <v>-336</v>
      </c>
      <c r="BR134" s="395">
        <f t="shared" si="626"/>
        <v>-29</v>
      </c>
      <c r="BS134" s="119">
        <f t="shared" si="626"/>
        <v>-32</v>
      </c>
      <c r="BT134" s="119">
        <f t="shared" si="626"/>
        <v>-78</v>
      </c>
      <c r="BU134" s="119">
        <f t="shared" si="626"/>
        <v>-39</v>
      </c>
      <c r="BV134" s="119">
        <f t="shared" si="626"/>
        <v>20</v>
      </c>
      <c r="BW134" s="119">
        <f t="shared" ref="BW134:BX134" si="627">SUM(BW129:BW133)</f>
        <v>32</v>
      </c>
      <c r="BX134" s="210">
        <f t="shared" si="627"/>
        <v>24</v>
      </c>
      <c r="BY134" s="210">
        <f t="shared" ref="BY134:BZ134" si="628">SUM(BY129:BY133)</f>
        <v>1449</v>
      </c>
      <c r="BZ134" s="210">
        <f t="shared" si="628"/>
        <v>2201</v>
      </c>
      <c r="CA134" s="210">
        <f t="shared" ref="CA134:CB134" si="629">SUM(CA129:CA133)</f>
        <v>2110</v>
      </c>
      <c r="CB134" s="210">
        <f t="shared" si="629"/>
        <v>2048</v>
      </c>
      <c r="CC134" s="210">
        <f t="shared" ref="CC134:CE134" si="630">SUM(CC129:CC133)</f>
        <v>976</v>
      </c>
      <c r="CD134" s="395">
        <f t="shared" si="630"/>
        <v>179</v>
      </c>
      <c r="CE134" s="210">
        <f t="shared" si="630"/>
        <v>-27</v>
      </c>
      <c r="CF134" s="210">
        <f t="shared" ref="CF134:CG134" si="631">SUM(CF129:CF133)</f>
        <v>-21</v>
      </c>
      <c r="CG134" s="210">
        <f t="shared" si="631"/>
        <v>195</v>
      </c>
      <c r="CH134" s="210">
        <f t="shared" ref="CH134" si="632">SUM(CH129:CH133)</f>
        <v>1182</v>
      </c>
      <c r="CI134" s="210">
        <f t="shared" ref="CI134" si="633">SUM(CI129:CI133)</f>
        <v>2177</v>
      </c>
      <c r="CJ134" s="210">
        <f t="shared" ref="CJ134" si="634">SUM(CJ129:CJ133)</f>
        <v>1390</v>
      </c>
      <c r="CK134" s="210">
        <f t="shared" ref="CK134" si="635">SUM(CK129:CK133)</f>
        <v>399</v>
      </c>
      <c r="CL134" s="210">
        <f t="shared" ref="CL134" si="636">SUM(CL129:CL133)</f>
        <v>-338</v>
      </c>
      <c r="CM134" s="210">
        <f t="shared" ref="CM134" si="637">SUM(CM129:CM133)</f>
        <v>-834</v>
      </c>
      <c r="CN134" s="210">
        <f t="shared" ref="CN134" si="638">SUM(CN129:CN133)</f>
        <v>448</v>
      </c>
      <c r="CO134" s="210">
        <f t="shared" ref="CO134" si="639">SUM(CO129:CO133)</f>
        <v>-992</v>
      </c>
      <c r="CP134" s="395">
        <f t="shared" ref="CP134" si="640">SUM(CP129:CP133)</f>
        <v>-84</v>
      </c>
      <c r="CQ134" s="395">
        <f t="shared" ref="CQ134" si="641">SUM(CQ129:CQ133)</f>
        <v>10</v>
      </c>
      <c r="CR134" s="395">
        <f t="shared" ref="CR134" si="642">SUM(CR129:CR133)</f>
        <v>52</v>
      </c>
      <c r="CS134" s="395">
        <f t="shared" ref="CS134" si="643">SUM(CS129:CS133)</f>
        <v>261</v>
      </c>
      <c r="CT134" s="395">
        <f t="shared" ref="CT134" si="644">SUM(CT129:CT133)</f>
        <v>-134</v>
      </c>
      <c r="CU134" s="395">
        <f t="shared" ref="CU134" si="645">SUM(CU129:CU133)</f>
        <v>-610</v>
      </c>
      <c r="CV134" s="395">
        <f t="shared" ref="CV134" si="646">SUM(CV129:CV133)</f>
        <v>443</v>
      </c>
      <c r="CW134" s="395">
        <f t="shared" ref="CW134:CX134" si="647">SUM(CW129:CW133)</f>
        <v>229</v>
      </c>
      <c r="CX134" s="395">
        <f t="shared" si="647"/>
        <v>1109</v>
      </c>
      <c r="CY134" s="346"/>
      <c r="CZ134" s="84">
        <f>SUM(CZ129:CZ133)</f>
        <v>2972</v>
      </c>
    </row>
    <row r="135" spans="1:104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85"/>
      <c r="CX135" s="385"/>
      <c r="CY135" s="345"/>
      <c r="CZ135" s="89"/>
    </row>
    <row r="136" spans="1:104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1457</v>
      </c>
      <c r="AG136" s="209">
        <v>1835</v>
      </c>
      <c r="AH136" s="209">
        <v>1485</v>
      </c>
      <c r="AI136" s="209">
        <v>686</v>
      </c>
      <c r="AJ136" s="120">
        <v>100</v>
      </c>
      <c r="AK136" s="210">
        <v>0</v>
      </c>
      <c r="AL136" s="210">
        <v>1</v>
      </c>
      <c r="AM136" s="210">
        <v>141</v>
      </c>
      <c r="AN136" s="210">
        <v>1004</v>
      </c>
      <c r="AO136" s="210">
        <v>1215</v>
      </c>
      <c r="AP136" s="210">
        <v>1258</v>
      </c>
      <c r="AQ136" s="63">
        <v>1185</v>
      </c>
      <c r="AR136" s="210">
        <v>1450</v>
      </c>
      <c r="AS136" s="210">
        <v>1335</v>
      </c>
      <c r="AT136" s="210">
        <v>1518</v>
      </c>
      <c r="AU136" s="210">
        <v>67</v>
      </c>
      <c r="AV136" s="120">
        <v>48</v>
      </c>
      <c r="AW136" s="210">
        <v>4</v>
      </c>
      <c r="AX136" s="210">
        <v>27</v>
      </c>
      <c r="AY136" s="210">
        <v>516</v>
      </c>
      <c r="AZ136" s="210">
        <v>814</v>
      </c>
      <c r="BA136" s="210">
        <v>1006</v>
      </c>
      <c r="BB136" s="210">
        <v>1477</v>
      </c>
      <c r="BC136" s="63">
        <v>1069</v>
      </c>
      <c r="BD136" s="210">
        <v>2221</v>
      </c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46"/>
      <c r="CZ136" s="63">
        <f>IF(ISERROR(GETPIVOTDATA("VALUE",'CSS WK pvt'!$I$2,"DT_FILE",CZ$8,"CD_CO",CZ$6,"TRIM_CAT",TRIM(B136),"TRIM_LINE","99"))=TRUE,0,GETPIVOTDATA("VALUE",'CSS WK pvt'!$I$2,"DT_FILE",CZ$8,"CD_CO",CZ$6,"TRIM_CAT",TRIM(B136),"TRIM_LINE","99"))</f>
        <v>2221</v>
      </c>
    </row>
    <row r="137" spans="1:104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413</v>
      </c>
      <c r="AG137" s="209">
        <v>568</v>
      </c>
      <c r="AH137" s="209">
        <v>548</v>
      </c>
      <c r="AI137" s="209">
        <v>197</v>
      </c>
      <c r="AJ137" s="120">
        <v>27</v>
      </c>
      <c r="AK137" s="210">
        <v>0</v>
      </c>
      <c r="AL137" s="210">
        <v>0</v>
      </c>
      <c r="AM137" s="210">
        <v>22</v>
      </c>
      <c r="AN137" s="210">
        <v>50</v>
      </c>
      <c r="AO137" s="210">
        <v>688</v>
      </c>
      <c r="AP137" s="210">
        <v>515</v>
      </c>
      <c r="AQ137" s="63">
        <v>473</v>
      </c>
      <c r="AR137" s="210">
        <v>583</v>
      </c>
      <c r="AS137" s="210">
        <v>615</v>
      </c>
      <c r="AT137" s="210">
        <v>706</v>
      </c>
      <c r="AU137" s="210">
        <v>1</v>
      </c>
      <c r="AV137" s="120">
        <v>1</v>
      </c>
      <c r="AW137" s="210">
        <v>1</v>
      </c>
      <c r="AX137" s="210">
        <v>1</v>
      </c>
      <c r="AY137" s="210">
        <v>26</v>
      </c>
      <c r="AZ137" s="210">
        <v>38</v>
      </c>
      <c r="BA137" s="210">
        <v>637</v>
      </c>
      <c r="BB137" s="210">
        <v>795</v>
      </c>
      <c r="BC137" s="63">
        <v>637</v>
      </c>
      <c r="BD137" s="210">
        <v>1155</v>
      </c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46"/>
      <c r="CZ137" s="63">
        <f>IF(ISERROR(GETPIVOTDATA("VALUE",'CSS WK pvt'!$I$2,"DT_FILE",CZ$8,"CD_CO",CZ$6,"TRIM_CAT",TRIM(B137),"TRIM_LINE","99"))=TRUE,0,GETPIVOTDATA("VALUE",'CSS WK pvt'!$I$2,"DT_FILE",CZ$8,"CD_CO",CZ$6,"TRIM_CAT",TRIM(B137),"TRIM_LINE","99"))</f>
        <v>1155</v>
      </c>
    </row>
    <row r="138" spans="1:104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23</v>
      </c>
      <c r="AG138" s="209">
        <v>70</v>
      </c>
      <c r="AH138" s="209">
        <v>31</v>
      </c>
      <c r="AI138" s="209">
        <v>48</v>
      </c>
      <c r="AJ138" s="120">
        <v>36</v>
      </c>
      <c r="AK138" s="210">
        <v>1</v>
      </c>
      <c r="AL138" s="210">
        <v>0</v>
      </c>
      <c r="AM138" s="210">
        <v>58</v>
      </c>
      <c r="AN138" s="210">
        <v>48</v>
      </c>
      <c r="AO138" s="210">
        <v>61</v>
      </c>
      <c r="AP138" s="210">
        <v>37</v>
      </c>
      <c r="AQ138" s="63">
        <v>42</v>
      </c>
      <c r="AR138" s="210">
        <v>49</v>
      </c>
      <c r="AS138" s="210">
        <v>39</v>
      </c>
      <c r="AT138" s="210">
        <v>51</v>
      </c>
      <c r="AU138" s="210">
        <v>8</v>
      </c>
      <c r="AV138" s="120">
        <v>14</v>
      </c>
      <c r="AW138" s="210">
        <v>6</v>
      </c>
      <c r="AX138" s="210">
        <v>4</v>
      </c>
      <c r="AY138" s="210">
        <v>70</v>
      </c>
      <c r="AZ138" s="210">
        <v>39</v>
      </c>
      <c r="BA138" s="210">
        <v>33</v>
      </c>
      <c r="BB138" s="210">
        <v>81</v>
      </c>
      <c r="BC138" s="63">
        <v>42</v>
      </c>
      <c r="BD138" s="210">
        <v>93</v>
      </c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46"/>
      <c r="CZ138" s="63">
        <f>IF(ISERROR(GETPIVOTDATA("VALUE",'CSS WK pvt'!$I$2,"DT_FILE",CZ$8,"CD_CO",CZ$6,"TRIM_CAT",TRIM(B138),"TRIM_LINE","99"))=TRUE,0,GETPIVOTDATA("VALUE",'CSS WK pvt'!$I$2,"DT_FILE",CZ$8,"CD_CO",CZ$6,"TRIM_CAT",TRIM(B138),"TRIM_LINE","99"))</f>
        <v>93</v>
      </c>
    </row>
    <row r="139" spans="1:104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10">
        <v>1</v>
      </c>
      <c r="AG139" s="210">
        <v>2</v>
      </c>
      <c r="AH139" s="210">
        <v>1</v>
      </c>
      <c r="AI139" s="210">
        <v>0</v>
      </c>
      <c r="AJ139" s="120">
        <v>0</v>
      </c>
      <c r="AK139" s="210">
        <v>0</v>
      </c>
      <c r="AL139" s="210">
        <v>0</v>
      </c>
      <c r="AM139" s="210">
        <v>2</v>
      </c>
      <c r="AN139" s="210">
        <v>3</v>
      </c>
      <c r="AO139" s="210">
        <v>1</v>
      </c>
      <c r="AP139" s="210">
        <v>2</v>
      </c>
      <c r="AQ139" s="63">
        <v>3</v>
      </c>
      <c r="AR139" s="210">
        <v>1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3</v>
      </c>
      <c r="BA139" s="210">
        <v>1</v>
      </c>
      <c r="BB139" s="210">
        <v>3</v>
      </c>
      <c r="BC139" s="63">
        <v>0</v>
      </c>
      <c r="BD139" s="210">
        <v>2</v>
      </c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46"/>
      <c r="CZ139" s="63">
        <f>IF(ISERROR(GETPIVOTDATA("VALUE",'CSS WK pvt'!$I$2,"DT_FILE",CZ$8,"CD_CO",CZ$6,"TRIM_CAT",TRIM(B139),"TRIM_LINE","99"))=TRUE,0,GETPIVOTDATA("VALUE",'CSS WK pvt'!$I$2,"DT_FILE",CZ$8,"CD_CO",CZ$6,"TRIM_CAT",TRIM(B139),"TRIM_LINE","99"))</f>
        <v>2</v>
      </c>
    </row>
    <row r="140" spans="1:104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10"/>
      <c r="AG140" s="210">
        <v>0</v>
      </c>
      <c r="AH140" s="210">
        <v>0</v>
      </c>
      <c r="AI140" s="210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1</v>
      </c>
      <c r="BA140" s="210">
        <v>1</v>
      </c>
      <c r="BB140" s="210">
        <v>0</v>
      </c>
      <c r="BC140" s="63">
        <v>0</v>
      </c>
      <c r="BD140" s="210">
        <v>0</v>
      </c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46"/>
      <c r="CZ140" s="63">
        <f>IF(ISERROR(GETPIVOTDATA("VALUE",'CSS WK pvt'!$I$2,"DT_FILE",CZ$8,"CD_CO",CZ$6,"TRIM_CAT",TRIM(B140),"TRIM_LINE","99"))=TRUE,0,GETPIVOTDATA("VALUE",'CSS WK pvt'!$I$2,"DT_FILE",CZ$8,"CD_CO",CZ$6,"TRIM_CAT",TRIM(B140),"TRIM_LINE","99"))</f>
        <v>0</v>
      </c>
    </row>
    <row r="141" spans="1:104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648">SUM(AF136+AF137+AF138+AF139+AF140)</f>
        <v>1894</v>
      </c>
      <c r="AG141" s="210">
        <v>2475</v>
      </c>
      <c r="AH141" s="210">
        <v>2065</v>
      </c>
      <c r="AI141" s="210">
        <v>931</v>
      </c>
      <c r="AJ141" s="120">
        <v>163</v>
      </c>
      <c r="AK141" s="210">
        <v>1</v>
      </c>
      <c r="AL141" s="210">
        <v>1</v>
      </c>
      <c r="AM141" s="210">
        <v>223</v>
      </c>
      <c r="AN141" s="210">
        <v>1105</v>
      </c>
      <c r="AO141" s="210">
        <v>1965</v>
      </c>
      <c r="AP141" s="210">
        <v>1812</v>
      </c>
      <c r="AQ141" s="84">
        <v>1703</v>
      </c>
      <c r="AR141" s="210">
        <v>2083</v>
      </c>
      <c r="AS141" s="210">
        <v>1989</v>
      </c>
      <c r="AT141" s="210">
        <v>2276</v>
      </c>
      <c r="AU141" s="210">
        <v>76</v>
      </c>
      <c r="AV141" s="120">
        <v>63</v>
      </c>
      <c r="AW141" s="210">
        <v>11</v>
      </c>
      <c r="AX141" s="210">
        <v>32</v>
      </c>
      <c r="AY141" s="210">
        <v>612</v>
      </c>
      <c r="AZ141" s="210">
        <v>895</v>
      </c>
      <c r="BA141" s="210">
        <v>1678</v>
      </c>
      <c r="BB141" s="210">
        <v>2356</v>
      </c>
      <c r="BC141" s="84">
        <v>1748</v>
      </c>
      <c r="BD141" s="210">
        <v>3471</v>
      </c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46"/>
      <c r="CZ141" s="84">
        <f>SUM(CZ136:CZ140)</f>
        <v>3471</v>
      </c>
    </row>
    <row r="142" spans="1:104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85"/>
      <c r="CX142" s="385"/>
      <c r="CY142" s="345"/>
      <c r="CZ142" s="89"/>
    </row>
    <row r="143" spans="1:104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09">
        <v>9037</v>
      </c>
      <c r="V143" s="209">
        <v>10147</v>
      </c>
      <c r="W143" s="209">
        <v>10804</v>
      </c>
      <c r="X143" s="109">
        <v>10294</v>
      </c>
      <c r="Y143" s="209">
        <v>10872</v>
      </c>
      <c r="Z143" s="209">
        <v>10814</v>
      </c>
      <c r="AA143" s="209">
        <v>11742</v>
      </c>
      <c r="AB143" s="209">
        <v>13011</v>
      </c>
      <c r="AC143" s="209">
        <v>17062</v>
      </c>
      <c r="AD143" s="209">
        <v>23920</v>
      </c>
      <c r="AE143" s="209">
        <v>32399</v>
      </c>
      <c r="AF143" s="209">
        <v>31947</v>
      </c>
      <c r="AG143" s="209">
        <v>33709</v>
      </c>
      <c r="AH143" s="209">
        <v>31827</v>
      </c>
      <c r="AI143" s="209">
        <v>32335</v>
      </c>
      <c r="AJ143" s="109">
        <v>27795</v>
      </c>
      <c r="AK143" s="209">
        <v>27212</v>
      </c>
      <c r="AL143" s="209">
        <v>28319</v>
      </c>
      <c r="AM143" s="209">
        <v>30686</v>
      </c>
      <c r="AN143" s="209">
        <v>31761</v>
      </c>
      <c r="AO143" s="209">
        <v>28980</v>
      </c>
      <c r="AP143" s="209">
        <v>27699</v>
      </c>
      <c r="AQ143" s="63">
        <v>27078</v>
      </c>
      <c r="AR143" s="209">
        <v>27415</v>
      </c>
      <c r="AS143" s="209">
        <v>26457</v>
      </c>
      <c r="AT143" s="209">
        <v>25486</v>
      </c>
      <c r="AU143" s="209">
        <v>23912</v>
      </c>
      <c r="AV143" s="109">
        <v>22837</v>
      </c>
      <c r="AW143" s="209">
        <v>22425</v>
      </c>
      <c r="AX143" s="209">
        <v>23365</v>
      </c>
      <c r="AY143" s="209">
        <v>26192</v>
      </c>
      <c r="AZ143" s="209">
        <v>27411</v>
      </c>
      <c r="BA143" s="209">
        <v>27225</v>
      </c>
      <c r="BB143" s="209">
        <v>29182</v>
      </c>
      <c r="BC143" s="63">
        <v>28416</v>
      </c>
      <c r="BD143" s="209">
        <v>29409</v>
      </c>
      <c r="BE143" s="209"/>
      <c r="BF143" s="209"/>
      <c r="BG143" s="209"/>
      <c r="BH143" s="109"/>
      <c r="BI143" s="111">
        <f t="shared" ref="BI143:BR147" si="649">O143-C143</f>
        <v>-1754</v>
      </c>
      <c r="BJ143" s="108">
        <f t="shared" si="649"/>
        <v>-9060</v>
      </c>
      <c r="BK143" s="108">
        <f t="shared" si="649"/>
        <v>-13991</v>
      </c>
      <c r="BL143" s="108">
        <f t="shared" si="649"/>
        <v>-14826</v>
      </c>
      <c r="BM143" s="108">
        <f t="shared" si="649"/>
        <v>-14689</v>
      </c>
      <c r="BN143" s="108">
        <f t="shared" si="649"/>
        <v>-14012</v>
      </c>
      <c r="BO143" s="108">
        <f t="shared" si="649"/>
        <v>-14419</v>
      </c>
      <c r="BP143" s="108">
        <f t="shared" si="649"/>
        <v>-13311</v>
      </c>
      <c r="BQ143" s="108">
        <f t="shared" si="649"/>
        <v>-10861</v>
      </c>
      <c r="BR143" s="394">
        <f t="shared" si="649"/>
        <v>-9696</v>
      </c>
      <c r="BS143" s="108">
        <f t="shared" ref="BS143:CB147" si="650">Y143-M143</f>
        <v>-8762</v>
      </c>
      <c r="BT143" s="108">
        <f t="shared" si="650"/>
        <v>-9120</v>
      </c>
      <c r="BU143" s="108">
        <f t="shared" si="650"/>
        <v>-5499</v>
      </c>
      <c r="BV143" s="108">
        <f t="shared" si="650"/>
        <v>1288</v>
      </c>
      <c r="BW143" s="108">
        <f t="shared" si="650"/>
        <v>8339</v>
      </c>
      <c r="BX143" s="209">
        <f t="shared" si="650"/>
        <v>15285</v>
      </c>
      <c r="BY143" s="209">
        <f t="shared" si="650"/>
        <v>24087</v>
      </c>
      <c r="BZ143" s="209">
        <f t="shared" si="650"/>
        <v>23696</v>
      </c>
      <c r="CA143" s="209">
        <f t="shared" si="650"/>
        <v>24672</v>
      </c>
      <c r="CB143" s="209">
        <f t="shared" si="650"/>
        <v>21680</v>
      </c>
      <c r="CC143" s="209">
        <f t="shared" ref="CC143:CL147" si="651">AI143-W143</f>
        <v>21531</v>
      </c>
      <c r="CD143" s="394">
        <f t="shared" si="651"/>
        <v>17501</v>
      </c>
      <c r="CE143" s="209">
        <f t="shared" si="651"/>
        <v>16340</v>
      </c>
      <c r="CF143" s="209">
        <f t="shared" si="651"/>
        <v>17505</v>
      </c>
      <c r="CG143" s="209">
        <f t="shared" si="651"/>
        <v>18944</v>
      </c>
      <c r="CH143" s="209">
        <f t="shared" si="651"/>
        <v>18750</v>
      </c>
      <c r="CI143" s="209">
        <f t="shared" si="651"/>
        <v>11918</v>
      </c>
      <c r="CJ143" s="209">
        <f t="shared" si="651"/>
        <v>3779</v>
      </c>
      <c r="CK143" s="209">
        <f t="shared" si="651"/>
        <v>-5321</v>
      </c>
      <c r="CL143" s="209">
        <f t="shared" si="651"/>
        <v>-4532</v>
      </c>
      <c r="CM143" s="209">
        <f t="shared" ref="CM143:CX147" si="652">AS143-AG143</f>
        <v>-7252</v>
      </c>
      <c r="CN143" s="209">
        <f t="shared" si="652"/>
        <v>-6341</v>
      </c>
      <c r="CO143" s="209">
        <f t="shared" si="652"/>
        <v>-8423</v>
      </c>
      <c r="CP143" s="394">
        <f t="shared" si="652"/>
        <v>-4958</v>
      </c>
      <c r="CQ143" s="394">
        <f t="shared" si="652"/>
        <v>-4787</v>
      </c>
      <c r="CR143" s="394">
        <f t="shared" si="652"/>
        <v>-4954</v>
      </c>
      <c r="CS143" s="394">
        <f t="shared" si="652"/>
        <v>-4494</v>
      </c>
      <c r="CT143" s="394">
        <f t="shared" si="652"/>
        <v>-4350</v>
      </c>
      <c r="CU143" s="394">
        <f t="shared" si="652"/>
        <v>-1755</v>
      </c>
      <c r="CV143" s="394">
        <f t="shared" si="652"/>
        <v>1483</v>
      </c>
      <c r="CW143" s="394">
        <f t="shared" si="652"/>
        <v>1338</v>
      </c>
      <c r="CX143" s="394">
        <f t="shared" si="652"/>
        <v>1994</v>
      </c>
      <c r="CY143" s="345"/>
      <c r="CZ143" s="63">
        <f>IF(ISERROR(GETPIVOTDATA("VALUE",'CSS WK pvt'!$I$2,"DT_FILE",CZ$8,"CD_CO",CZ$6,"TRIM_CAT",TRIM(B143),"TRIM_LINE",A142))=TRUE,0,GETPIVOTDATA("VALUE",'CSS WK pvt'!$I$2,"DT_FILE",CZ$8,"CD_CO",CZ$6,"TRIM_CAT",TRIM(B143),"TRIM_LINE",A142))</f>
        <v>29409</v>
      </c>
    </row>
    <row r="144" spans="1:104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09">
        <v>3194</v>
      </c>
      <c r="V144" s="209">
        <v>2981</v>
      </c>
      <c r="W144" s="209">
        <v>3024</v>
      </c>
      <c r="X144" s="109">
        <v>2877</v>
      </c>
      <c r="Y144" s="209">
        <v>2940</v>
      </c>
      <c r="Z144" s="209">
        <v>3106</v>
      </c>
      <c r="AA144" s="209">
        <v>3214</v>
      </c>
      <c r="AB144" s="209">
        <v>3468</v>
      </c>
      <c r="AC144" s="209">
        <v>4628</v>
      </c>
      <c r="AD144" s="209">
        <v>5601</v>
      </c>
      <c r="AE144" s="209">
        <v>7396</v>
      </c>
      <c r="AF144" s="209">
        <v>7604</v>
      </c>
      <c r="AG144" s="209">
        <v>7738</v>
      </c>
      <c r="AH144" s="209">
        <v>6943</v>
      </c>
      <c r="AI144" s="209">
        <v>6161</v>
      </c>
      <c r="AJ144" s="109">
        <v>6513</v>
      </c>
      <c r="AK144" s="209">
        <v>5449</v>
      </c>
      <c r="AL144" s="209">
        <v>4965</v>
      </c>
      <c r="AM144" s="209">
        <v>5239</v>
      </c>
      <c r="AN144" s="209">
        <v>6917</v>
      </c>
      <c r="AO144" s="209">
        <v>7691</v>
      </c>
      <c r="AP144" s="209">
        <v>7513</v>
      </c>
      <c r="AQ144" s="63">
        <v>7912</v>
      </c>
      <c r="AR144" s="209">
        <v>8360</v>
      </c>
      <c r="AS144" s="209">
        <v>8572</v>
      </c>
      <c r="AT144" s="209">
        <v>8644</v>
      </c>
      <c r="AU144" s="209">
        <v>7534</v>
      </c>
      <c r="AV144" s="109">
        <v>6051</v>
      </c>
      <c r="AW144" s="209">
        <v>6238</v>
      </c>
      <c r="AX144" s="209">
        <v>6372</v>
      </c>
      <c r="AY144" s="209">
        <v>7283</v>
      </c>
      <c r="AZ144" s="209">
        <v>8054</v>
      </c>
      <c r="BA144" s="209">
        <v>10661</v>
      </c>
      <c r="BB144" s="209">
        <v>11472</v>
      </c>
      <c r="BC144" s="63">
        <v>11744</v>
      </c>
      <c r="BD144" s="209">
        <v>12119</v>
      </c>
      <c r="BE144" s="209"/>
      <c r="BF144" s="209"/>
      <c r="BG144" s="209"/>
      <c r="BH144" s="109"/>
      <c r="BI144" s="111">
        <f t="shared" si="649"/>
        <v>-374</v>
      </c>
      <c r="BJ144" s="108">
        <f t="shared" si="649"/>
        <v>-2172</v>
      </c>
      <c r="BK144" s="108">
        <f t="shared" si="649"/>
        <v>-4887</v>
      </c>
      <c r="BL144" s="108">
        <f t="shared" si="649"/>
        <v>-5359</v>
      </c>
      <c r="BM144" s="108">
        <f t="shared" si="649"/>
        <v>-5244</v>
      </c>
      <c r="BN144" s="108">
        <f t="shared" si="649"/>
        <v>-5364</v>
      </c>
      <c r="BO144" s="108">
        <f t="shared" si="649"/>
        <v>-5517</v>
      </c>
      <c r="BP144" s="108">
        <f t="shared" si="649"/>
        <v>-5901</v>
      </c>
      <c r="BQ144" s="108">
        <f t="shared" si="649"/>
        <v>-5037</v>
      </c>
      <c r="BR144" s="394">
        <f t="shared" si="649"/>
        <v>-4236</v>
      </c>
      <c r="BS144" s="108">
        <f t="shared" si="650"/>
        <v>-3679</v>
      </c>
      <c r="BT144" s="108">
        <f t="shared" si="650"/>
        <v>-3131</v>
      </c>
      <c r="BU144" s="108">
        <f t="shared" si="650"/>
        <v>-2203</v>
      </c>
      <c r="BV144" s="108">
        <f t="shared" si="650"/>
        <v>-733</v>
      </c>
      <c r="BW144" s="108">
        <f t="shared" si="650"/>
        <v>1256</v>
      </c>
      <c r="BX144" s="209">
        <f t="shared" si="650"/>
        <v>2387</v>
      </c>
      <c r="BY144" s="209">
        <f t="shared" si="650"/>
        <v>4084</v>
      </c>
      <c r="BZ144" s="209">
        <f t="shared" si="650"/>
        <v>4462</v>
      </c>
      <c r="CA144" s="209">
        <f t="shared" si="650"/>
        <v>4544</v>
      </c>
      <c r="CB144" s="209">
        <f t="shared" si="650"/>
        <v>3962</v>
      </c>
      <c r="CC144" s="209">
        <f t="shared" si="651"/>
        <v>3137</v>
      </c>
      <c r="CD144" s="394">
        <f t="shared" si="651"/>
        <v>3636</v>
      </c>
      <c r="CE144" s="209">
        <f t="shared" si="651"/>
        <v>2509</v>
      </c>
      <c r="CF144" s="209">
        <f t="shared" si="651"/>
        <v>1859</v>
      </c>
      <c r="CG144" s="209">
        <f t="shared" si="651"/>
        <v>2025</v>
      </c>
      <c r="CH144" s="209">
        <f t="shared" si="651"/>
        <v>3449</v>
      </c>
      <c r="CI144" s="209">
        <f t="shared" si="651"/>
        <v>3063</v>
      </c>
      <c r="CJ144" s="209">
        <f t="shared" si="651"/>
        <v>1912</v>
      </c>
      <c r="CK144" s="209">
        <f t="shared" si="651"/>
        <v>516</v>
      </c>
      <c r="CL144" s="209">
        <f t="shared" si="651"/>
        <v>756</v>
      </c>
      <c r="CM144" s="209">
        <f t="shared" si="652"/>
        <v>834</v>
      </c>
      <c r="CN144" s="209">
        <f t="shared" si="652"/>
        <v>1701</v>
      </c>
      <c r="CO144" s="209">
        <f t="shared" si="652"/>
        <v>1373</v>
      </c>
      <c r="CP144" s="394">
        <f t="shared" si="652"/>
        <v>-462</v>
      </c>
      <c r="CQ144" s="394">
        <f t="shared" si="652"/>
        <v>789</v>
      </c>
      <c r="CR144" s="394">
        <f t="shared" si="652"/>
        <v>1407</v>
      </c>
      <c r="CS144" s="394">
        <f t="shared" si="652"/>
        <v>2044</v>
      </c>
      <c r="CT144" s="394">
        <f t="shared" si="652"/>
        <v>1137</v>
      </c>
      <c r="CU144" s="394">
        <f t="shared" si="652"/>
        <v>2970</v>
      </c>
      <c r="CV144" s="394">
        <f t="shared" si="652"/>
        <v>3959</v>
      </c>
      <c r="CW144" s="394">
        <f t="shared" si="652"/>
        <v>3832</v>
      </c>
      <c r="CX144" s="394">
        <f t="shared" si="652"/>
        <v>3759</v>
      </c>
      <c r="CY144" s="345"/>
      <c r="CZ144" s="63">
        <f>IF(ISERROR(GETPIVOTDATA("VALUE",'CSS WK pvt'!$I$2,"DT_FILE",CZ$8,"CD_CO",CZ$6,"TRIM_CAT",TRIM(B144),"TRIM_LINE",A142))=TRUE,0,GETPIVOTDATA("VALUE",'CSS WK pvt'!$I$2,"DT_FILE",CZ$8,"CD_CO",CZ$6,"TRIM_CAT",TRIM(B144),"TRIM_LINE",A142))</f>
        <v>12119</v>
      </c>
    </row>
    <row r="145" spans="1:104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09">
        <v>817</v>
      </c>
      <c r="V145" s="209">
        <v>1402</v>
      </c>
      <c r="W145" s="209">
        <v>1426</v>
      </c>
      <c r="X145" s="109">
        <v>1119</v>
      </c>
      <c r="Y145" s="209">
        <v>1054</v>
      </c>
      <c r="Z145" s="209">
        <v>995</v>
      </c>
      <c r="AA145" s="209">
        <v>1011</v>
      </c>
      <c r="AB145" s="209">
        <v>972</v>
      </c>
      <c r="AC145" s="209">
        <v>898</v>
      </c>
      <c r="AD145" s="209">
        <v>864</v>
      </c>
      <c r="AE145" s="209">
        <v>1065</v>
      </c>
      <c r="AF145" s="209">
        <v>1247</v>
      </c>
      <c r="AG145" s="209">
        <v>1386</v>
      </c>
      <c r="AH145" s="209">
        <v>1361</v>
      </c>
      <c r="AI145" s="209">
        <v>1414</v>
      </c>
      <c r="AJ145" s="109">
        <v>1410</v>
      </c>
      <c r="AK145" s="209">
        <v>1293</v>
      </c>
      <c r="AL145" s="209">
        <v>1151</v>
      </c>
      <c r="AM145" s="209">
        <v>1269</v>
      </c>
      <c r="AN145" s="209">
        <v>1343</v>
      </c>
      <c r="AO145" s="209">
        <v>1183</v>
      </c>
      <c r="AP145" s="209">
        <v>1167</v>
      </c>
      <c r="AQ145" s="63">
        <v>1064</v>
      </c>
      <c r="AR145" s="209">
        <v>1007</v>
      </c>
      <c r="AS145" s="209">
        <v>1022</v>
      </c>
      <c r="AT145" s="209">
        <v>818</v>
      </c>
      <c r="AU145" s="209">
        <v>824</v>
      </c>
      <c r="AV145" s="109">
        <v>754</v>
      </c>
      <c r="AW145" s="209">
        <v>788</v>
      </c>
      <c r="AX145" s="209">
        <v>858</v>
      </c>
      <c r="AY145" s="209">
        <v>956</v>
      </c>
      <c r="AZ145" s="209">
        <v>915</v>
      </c>
      <c r="BA145" s="209">
        <v>920</v>
      </c>
      <c r="BB145" s="209">
        <v>949</v>
      </c>
      <c r="BC145" s="63">
        <v>866</v>
      </c>
      <c r="BD145" s="209">
        <v>915</v>
      </c>
      <c r="BE145" s="209"/>
      <c r="BF145" s="209"/>
      <c r="BG145" s="209"/>
      <c r="BH145" s="109"/>
      <c r="BI145" s="111">
        <f t="shared" si="649"/>
        <v>-53</v>
      </c>
      <c r="BJ145" s="108">
        <f t="shared" si="649"/>
        <v>-220</v>
      </c>
      <c r="BK145" s="108">
        <f t="shared" si="649"/>
        <v>-285</v>
      </c>
      <c r="BL145" s="108">
        <f t="shared" si="649"/>
        <v>-278</v>
      </c>
      <c r="BM145" s="108">
        <f t="shared" si="649"/>
        <v>-146</v>
      </c>
      <c r="BN145" s="108">
        <f t="shared" si="649"/>
        <v>51</v>
      </c>
      <c r="BO145" s="108">
        <f t="shared" si="649"/>
        <v>227</v>
      </c>
      <c r="BP145" s="108">
        <f t="shared" si="649"/>
        <v>807</v>
      </c>
      <c r="BQ145" s="108">
        <f t="shared" si="649"/>
        <v>932</v>
      </c>
      <c r="BR145" s="394">
        <f t="shared" si="649"/>
        <v>681</v>
      </c>
      <c r="BS145" s="108">
        <f t="shared" si="650"/>
        <v>577</v>
      </c>
      <c r="BT145" s="108">
        <f t="shared" si="650"/>
        <v>523</v>
      </c>
      <c r="BU145" s="108">
        <f t="shared" si="650"/>
        <v>619</v>
      </c>
      <c r="BV145" s="108">
        <f t="shared" si="650"/>
        <v>691</v>
      </c>
      <c r="BW145" s="108">
        <f t="shared" si="650"/>
        <v>577</v>
      </c>
      <c r="BX145" s="209">
        <f t="shared" si="650"/>
        <v>483</v>
      </c>
      <c r="BY145" s="209">
        <f t="shared" si="650"/>
        <v>597</v>
      </c>
      <c r="BZ145" s="209">
        <f t="shared" si="650"/>
        <v>598</v>
      </c>
      <c r="CA145" s="209">
        <f t="shared" si="650"/>
        <v>569</v>
      </c>
      <c r="CB145" s="209">
        <f t="shared" si="650"/>
        <v>-41</v>
      </c>
      <c r="CC145" s="209">
        <f t="shared" si="651"/>
        <v>-12</v>
      </c>
      <c r="CD145" s="394">
        <f t="shared" si="651"/>
        <v>291</v>
      </c>
      <c r="CE145" s="209">
        <f t="shared" si="651"/>
        <v>239</v>
      </c>
      <c r="CF145" s="209">
        <f t="shared" si="651"/>
        <v>156</v>
      </c>
      <c r="CG145" s="209">
        <f t="shared" si="651"/>
        <v>258</v>
      </c>
      <c r="CH145" s="209">
        <f t="shared" si="651"/>
        <v>371</v>
      </c>
      <c r="CI145" s="209">
        <f t="shared" si="651"/>
        <v>285</v>
      </c>
      <c r="CJ145" s="209">
        <f t="shared" si="651"/>
        <v>303</v>
      </c>
      <c r="CK145" s="209">
        <f t="shared" si="651"/>
        <v>-1</v>
      </c>
      <c r="CL145" s="209">
        <f t="shared" si="651"/>
        <v>-240</v>
      </c>
      <c r="CM145" s="209">
        <f t="shared" si="652"/>
        <v>-364</v>
      </c>
      <c r="CN145" s="209">
        <f t="shared" si="652"/>
        <v>-543</v>
      </c>
      <c r="CO145" s="209">
        <f t="shared" si="652"/>
        <v>-590</v>
      </c>
      <c r="CP145" s="394">
        <f t="shared" si="652"/>
        <v>-656</v>
      </c>
      <c r="CQ145" s="394">
        <f t="shared" si="652"/>
        <v>-505</v>
      </c>
      <c r="CR145" s="394">
        <f t="shared" si="652"/>
        <v>-293</v>
      </c>
      <c r="CS145" s="394">
        <f t="shared" si="652"/>
        <v>-313</v>
      </c>
      <c r="CT145" s="394">
        <f t="shared" si="652"/>
        <v>-428</v>
      </c>
      <c r="CU145" s="394">
        <f t="shared" si="652"/>
        <v>-263</v>
      </c>
      <c r="CV145" s="394">
        <f t="shared" si="652"/>
        <v>-218</v>
      </c>
      <c r="CW145" s="394">
        <f t="shared" si="652"/>
        <v>-198</v>
      </c>
      <c r="CX145" s="394">
        <f t="shared" si="652"/>
        <v>-92</v>
      </c>
      <c r="CY145" s="345"/>
      <c r="CZ145" s="63">
        <f>IF(ISERROR(GETPIVOTDATA("VALUE",'CSS WK pvt'!$I$2,"DT_FILE",CZ$8,"CD_CO",CZ$6,"TRIM_CAT",TRIM(B145),"TRIM_LINE",A142))=TRUE,0,GETPIVOTDATA("VALUE",'CSS WK pvt'!$I$2,"DT_FILE",CZ$8,"CD_CO",CZ$6,"TRIM_CAT",TRIM(B145),"TRIM_LINE",A142))</f>
        <v>915</v>
      </c>
    </row>
    <row r="146" spans="1:104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09">
        <v>81</v>
      </c>
      <c r="V146" s="209">
        <v>100</v>
      </c>
      <c r="W146" s="209">
        <v>100</v>
      </c>
      <c r="X146" s="109">
        <v>95</v>
      </c>
      <c r="Y146" s="209">
        <v>98</v>
      </c>
      <c r="Z146" s="209">
        <v>95</v>
      </c>
      <c r="AA146" s="209">
        <v>91</v>
      </c>
      <c r="AB146" s="209">
        <v>92</v>
      </c>
      <c r="AC146" s="209">
        <v>84</v>
      </c>
      <c r="AD146" s="209">
        <v>85</v>
      </c>
      <c r="AE146" s="209">
        <v>87</v>
      </c>
      <c r="AF146" s="209">
        <v>102</v>
      </c>
      <c r="AG146" s="209">
        <v>99</v>
      </c>
      <c r="AH146" s="209">
        <v>111</v>
      </c>
      <c r="AI146" s="209">
        <v>108</v>
      </c>
      <c r="AJ146" s="109">
        <v>107</v>
      </c>
      <c r="AK146" s="209">
        <v>103</v>
      </c>
      <c r="AL146" s="209">
        <v>96</v>
      </c>
      <c r="AM146" s="209">
        <v>102</v>
      </c>
      <c r="AN146" s="209">
        <v>110</v>
      </c>
      <c r="AO146" s="209">
        <v>99</v>
      </c>
      <c r="AP146" s="209">
        <v>108</v>
      </c>
      <c r="AQ146" s="63">
        <v>102</v>
      </c>
      <c r="AR146" s="209">
        <v>88</v>
      </c>
      <c r="AS146" s="209">
        <v>86</v>
      </c>
      <c r="AT146" s="209">
        <v>63</v>
      </c>
      <c r="AU146" s="209">
        <v>72</v>
      </c>
      <c r="AV146" s="318">
        <v>64</v>
      </c>
      <c r="AW146" s="209">
        <v>78</v>
      </c>
      <c r="AX146" s="209">
        <v>77</v>
      </c>
      <c r="AY146" s="209">
        <v>75</v>
      </c>
      <c r="AZ146" s="209">
        <v>86</v>
      </c>
      <c r="BA146" s="209">
        <v>90</v>
      </c>
      <c r="BB146" s="209">
        <v>105</v>
      </c>
      <c r="BC146" s="63">
        <v>88</v>
      </c>
      <c r="BD146" s="209">
        <v>96</v>
      </c>
      <c r="BE146" s="209"/>
      <c r="BF146" s="209"/>
      <c r="BG146" s="209"/>
      <c r="BH146" s="318"/>
      <c r="BI146" s="111">
        <f t="shared" si="649"/>
        <v>-4</v>
      </c>
      <c r="BJ146" s="108">
        <f t="shared" si="649"/>
        <v>-8</v>
      </c>
      <c r="BK146" s="108">
        <f t="shared" si="649"/>
        <v>0</v>
      </c>
      <c r="BL146" s="108">
        <f t="shared" si="649"/>
        <v>3</v>
      </c>
      <c r="BM146" s="108">
        <f t="shared" si="649"/>
        <v>8</v>
      </c>
      <c r="BN146" s="108">
        <f t="shared" si="649"/>
        <v>15</v>
      </c>
      <c r="BO146" s="108">
        <f t="shared" si="649"/>
        <v>36</v>
      </c>
      <c r="BP146" s="108">
        <f t="shared" si="649"/>
        <v>57</v>
      </c>
      <c r="BQ146" s="108">
        <f t="shared" si="649"/>
        <v>54</v>
      </c>
      <c r="BR146" s="394">
        <f t="shared" si="649"/>
        <v>54</v>
      </c>
      <c r="BS146" s="108">
        <f t="shared" si="650"/>
        <v>57</v>
      </c>
      <c r="BT146" s="108">
        <f t="shared" si="650"/>
        <v>62</v>
      </c>
      <c r="BU146" s="108">
        <f t="shared" si="650"/>
        <v>58</v>
      </c>
      <c r="BV146" s="108">
        <f t="shared" si="650"/>
        <v>58</v>
      </c>
      <c r="BW146" s="108">
        <f t="shared" si="650"/>
        <v>44</v>
      </c>
      <c r="BX146" s="209">
        <f t="shared" si="650"/>
        <v>40</v>
      </c>
      <c r="BY146" s="209">
        <f t="shared" si="650"/>
        <v>41</v>
      </c>
      <c r="BZ146" s="209">
        <f t="shared" si="650"/>
        <v>45</v>
      </c>
      <c r="CA146" s="209">
        <f t="shared" si="650"/>
        <v>18</v>
      </c>
      <c r="CB146" s="209">
        <f t="shared" si="650"/>
        <v>11</v>
      </c>
      <c r="CC146" s="209">
        <f t="shared" si="651"/>
        <v>8</v>
      </c>
      <c r="CD146" s="394">
        <f t="shared" si="651"/>
        <v>12</v>
      </c>
      <c r="CE146" s="209">
        <f t="shared" si="651"/>
        <v>5</v>
      </c>
      <c r="CF146" s="209">
        <f t="shared" si="651"/>
        <v>1</v>
      </c>
      <c r="CG146" s="209">
        <f t="shared" si="651"/>
        <v>11</v>
      </c>
      <c r="CH146" s="209">
        <f t="shared" si="651"/>
        <v>18</v>
      </c>
      <c r="CI146" s="209">
        <f t="shared" si="651"/>
        <v>15</v>
      </c>
      <c r="CJ146" s="209">
        <f t="shared" si="651"/>
        <v>23</v>
      </c>
      <c r="CK146" s="209">
        <f t="shared" si="651"/>
        <v>15</v>
      </c>
      <c r="CL146" s="209">
        <f t="shared" si="651"/>
        <v>-14</v>
      </c>
      <c r="CM146" s="209">
        <f t="shared" si="652"/>
        <v>-13</v>
      </c>
      <c r="CN146" s="209">
        <f t="shared" si="652"/>
        <v>-48</v>
      </c>
      <c r="CO146" s="209">
        <f t="shared" si="652"/>
        <v>-36</v>
      </c>
      <c r="CP146" s="394">
        <f t="shared" si="652"/>
        <v>-43</v>
      </c>
      <c r="CQ146" s="394">
        <f t="shared" si="652"/>
        <v>-25</v>
      </c>
      <c r="CR146" s="394">
        <f t="shared" si="652"/>
        <v>-19</v>
      </c>
      <c r="CS146" s="394">
        <f t="shared" si="652"/>
        <v>-27</v>
      </c>
      <c r="CT146" s="394">
        <f t="shared" si="652"/>
        <v>-24</v>
      </c>
      <c r="CU146" s="394">
        <f t="shared" si="652"/>
        <v>-9</v>
      </c>
      <c r="CV146" s="394">
        <f t="shared" si="652"/>
        <v>-3</v>
      </c>
      <c r="CW146" s="394">
        <f t="shared" si="652"/>
        <v>-14</v>
      </c>
      <c r="CX146" s="394">
        <f t="shared" si="652"/>
        <v>8</v>
      </c>
      <c r="CY146" s="345"/>
      <c r="CZ146" s="63">
        <f>IF(ISERROR(GETPIVOTDATA("VALUE",'CSS WK pvt'!$I$2,"DT_FILE",CZ$8,"CD_CO",CZ$6,"TRIM_CAT",TRIM(B146),"TRIM_LINE",A142))=TRUE,0,GETPIVOTDATA("VALUE",'CSS WK pvt'!$I$2,"DT_FILE",CZ$8,"CD_CO",CZ$6,"TRIM_CAT",TRIM(B146),"TRIM_LINE",A142))</f>
        <v>96</v>
      </c>
    </row>
    <row r="147" spans="1:104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09">
        <v>21</v>
      </c>
      <c r="V147" s="209">
        <v>26</v>
      </c>
      <c r="W147" s="209">
        <v>24</v>
      </c>
      <c r="X147" s="109">
        <v>24</v>
      </c>
      <c r="Y147" s="209">
        <v>27</v>
      </c>
      <c r="Z147" s="209">
        <v>25</v>
      </c>
      <c r="AA147" s="209">
        <v>23</v>
      </c>
      <c r="AB147" s="209">
        <v>22</v>
      </c>
      <c r="AC147" s="209">
        <v>24</v>
      </c>
      <c r="AD147" s="209">
        <v>22</v>
      </c>
      <c r="AE147" s="209">
        <v>26</v>
      </c>
      <c r="AF147" s="209">
        <v>26</v>
      </c>
      <c r="AG147" s="209">
        <v>21</v>
      </c>
      <c r="AH147" s="209">
        <v>22</v>
      </c>
      <c r="AI147" s="209">
        <v>21</v>
      </c>
      <c r="AJ147" s="109">
        <v>23</v>
      </c>
      <c r="AK147" s="209">
        <v>18</v>
      </c>
      <c r="AL147" s="209">
        <v>20</v>
      </c>
      <c r="AM147" s="209">
        <v>21</v>
      </c>
      <c r="AN147" s="209">
        <v>19</v>
      </c>
      <c r="AO147" s="209">
        <v>18</v>
      </c>
      <c r="AP147" s="209">
        <v>20</v>
      </c>
      <c r="AQ147" s="63">
        <v>16</v>
      </c>
      <c r="AR147" s="209">
        <v>14</v>
      </c>
      <c r="AS147" s="209">
        <v>10</v>
      </c>
      <c r="AT147" s="209">
        <v>17</v>
      </c>
      <c r="AU147" s="209">
        <v>20</v>
      </c>
      <c r="AV147" s="319">
        <v>20</v>
      </c>
      <c r="AW147" s="209">
        <v>18</v>
      </c>
      <c r="AX147" s="209">
        <v>21</v>
      </c>
      <c r="AY147" s="209">
        <v>26</v>
      </c>
      <c r="AZ147" s="209">
        <v>29</v>
      </c>
      <c r="BA147" s="209">
        <v>27</v>
      </c>
      <c r="BB147" s="209">
        <v>22</v>
      </c>
      <c r="BC147" s="63">
        <v>19</v>
      </c>
      <c r="BD147" s="209">
        <v>19</v>
      </c>
      <c r="BE147" s="209"/>
      <c r="BF147" s="209"/>
      <c r="BG147" s="209"/>
      <c r="BH147" s="319"/>
      <c r="BI147" s="111">
        <f t="shared" si="649"/>
        <v>4</v>
      </c>
      <c r="BJ147" s="108">
        <f t="shared" si="649"/>
        <v>0</v>
      </c>
      <c r="BK147" s="108">
        <f t="shared" si="649"/>
        <v>-2</v>
      </c>
      <c r="BL147" s="108">
        <f t="shared" si="649"/>
        <v>3</v>
      </c>
      <c r="BM147" s="108">
        <f t="shared" si="649"/>
        <v>-1</v>
      </c>
      <c r="BN147" s="108">
        <f t="shared" si="649"/>
        <v>7</v>
      </c>
      <c r="BO147" s="108">
        <f t="shared" si="649"/>
        <v>10</v>
      </c>
      <c r="BP147" s="108">
        <f t="shared" si="649"/>
        <v>16</v>
      </c>
      <c r="BQ147" s="108">
        <f t="shared" si="649"/>
        <v>14</v>
      </c>
      <c r="BR147" s="394">
        <f t="shared" si="649"/>
        <v>15</v>
      </c>
      <c r="BS147" s="108">
        <f t="shared" si="650"/>
        <v>19</v>
      </c>
      <c r="BT147" s="108">
        <f t="shared" si="650"/>
        <v>15</v>
      </c>
      <c r="BU147" s="108">
        <f t="shared" si="650"/>
        <v>13</v>
      </c>
      <c r="BV147" s="108">
        <f t="shared" si="650"/>
        <v>11</v>
      </c>
      <c r="BW147" s="108">
        <f t="shared" si="650"/>
        <v>18</v>
      </c>
      <c r="BX147" s="209">
        <f t="shared" si="650"/>
        <v>10</v>
      </c>
      <c r="BY147" s="209">
        <f t="shared" si="650"/>
        <v>14</v>
      </c>
      <c r="BZ147" s="209">
        <f t="shared" si="650"/>
        <v>10</v>
      </c>
      <c r="CA147" s="209">
        <f t="shared" si="650"/>
        <v>0</v>
      </c>
      <c r="CB147" s="209">
        <f t="shared" si="650"/>
        <v>-4</v>
      </c>
      <c r="CC147" s="209">
        <f t="shared" si="651"/>
        <v>-3</v>
      </c>
      <c r="CD147" s="394">
        <f t="shared" si="651"/>
        <v>-1</v>
      </c>
      <c r="CE147" s="209">
        <f t="shared" si="651"/>
        <v>-9</v>
      </c>
      <c r="CF147" s="209">
        <f t="shared" si="651"/>
        <v>-5</v>
      </c>
      <c r="CG147" s="209">
        <f t="shared" si="651"/>
        <v>-2</v>
      </c>
      <c r="CH147" s="209">
        <f t="shared" si="651"/>
        <v>-3</v>
      </c>
      <c r="CI147" s="209">
        <f t="shared" si="651"/>
        <v>-6</v>
      </c>
      <c r="CJ147" s="209">
        <f t="shared" si="651"/>
        <v>-2</v>
      </c>
      <c r="CK147" s="209">
        <f t="shared" si="651"/>
        <v>-10</v>
      </c>
      <c r="CL147" s="209">
        <f t="shared" si="651"/>
        <v>-12</v>
      </c>
      <c r="CM147" s="209">
        <f t="shared" si="652"/>
        <v>-11</v>
      </c>
      <c r="CN147" s="209">
        <f t="shared" si="652"/>
        <v>-5</v>
      </c>
      <c r="CO147" s="209">
        <f t="shared" si="652"/>
        <v>-1</v>
      </c>
      <c r="CP147" s="394">
        <f t="shared" si="652"/>
        <v>-3</v>
      </c>
      <c r="CQ147" s="394">
        <f t="shared" si="652"/>
        <v>0</v>
      </c>
      <c r="CR147" s="394">
        <f t="shared" si="652"/>
        <v>1</v>
      </c>
      <c r="CS147" s="394">
        <f t="shared" si="652"/>
        <v>5</v>
      </c>
      <c r="CT147" s="394">
        <f t="shared" si="652"/>
        <v>10</v>
      </c>
      <c r="CU147" s="394">
        <f t="shared" si="652"/>
        <v>9</v>
      </c>
      <c r="CV147" s="394">
        <f t="shared" si="652"/>
        <v>2</v>
      </c>
      <c r="CW147" s="394">
        <f t="shared" si="652"/>
        <v>3</v>
      </c>
      <c r="CX147" s="394">
        <f t="shared" si="652"/>
        <v>5</v>
      </c>
      <c r="CY147" s="345"/>
      <c r="CZ147" s="63">
        <f>IF(ISERROR(GETPIVOTDATA("VALUE",'CSS WK pvt'!$I$2,"DT_FILE",CZ$8,"CD_CO",CZ$6,"TRIM_CAT",TRIM(B147),"TRIM_LINE",A142))=TRUE,0,GETPIVOTDATA("VALUE",'CSS WK pvt'!$I$2,"DT_FILE",CZ$8,"CD_CO",CZ$6,"TRIM_CAT",TRIM(B147),"TRIM_LINE",A142))</f>
        <v>19</v>
      </c>
    </row>
    <row r="148" spans="1:104" s="72" customFormat="1" ht="15" thickBot="1" x14ac:dyDescent="0.35">
      <c r="A148" s="147"/>
      <c r="B148" s="112" t="s">
        <v>42</v>
      </c>
      <c r="C148" s="113">
        <f t="shared" ref="C148:Q148" si="653">SUM(C143:C147)</f>
        <v>25274</v>
      </c>
      <c r="D148" s="114">
        <f t="shared" si="653"/>
        <v>27710</v>
      </c>
      <c r="E148" s="114">
        <f t="shared" si="653"/>
        <v>31627</v>
      </c>
      <c r="F148" s="114">
        <f t="shared" si="653"/>
        <v>32744</v>
      </c>
      <c r="G148" s="114">
        <f t="shared" si="653"/>
        <v>32222</v>
      </c>
      <c r="H148" s="115">
        <f t="shared" si="653"/>
        <v>31418</v>
      </c>
      <c r="I148" s="114">
        <f t="shared" si="653"/>
        <v>32813</v>
      </c>
      <c r="J148" s="115">
        <f t="shared" si="653"/>
        <v>32988</v>
      </c>
      <c r="K148" s="114">
        <f t="shared" si="653"/>
        <v>30276</v>
      </c>
      <c r="L148" s="116">
        <f t="shared" si="653"/>
        <v>27591</v>
      </c>
      <c r="M148" s="115">
        <f t="shared" si="653"/>
        <v>26779</v>
      </c>
      <c r="N148" s="115">
        <f t="shared" si="653"/>
        <v>26686</v>
      </c>
      <c r="O148" s="115">
        <f t="shared" si="653"/>
        <v>23093</v>
      </c>
      <c r="P148" s="115">
        <f t="shared" si="653"/>
        <v>16250</v>
      </c>
      <c r="Q148" s="115">
        <f t="shared" si="653"/>
        <v>12462</v>
      </c>
      <c r="R148" s="115">
        <v>12287</v>
      </c>
      <c r="S148" s="114">
        <v>12150</v>
      </c>
      <c r="T148" s="115">
        <v>12115</v>
      </c>
      <c r="U148" s="211">
        <v>13150</v>
      </c>
      <c r="V148" s="211">
        <v>14656</v>
      </c>
      <c r="W148" s="211">
        <f>SUM(W143+W144+W145+W146+W147)</f>
        <v>15378</v>
      </c>
      <c r="X148" s="116">
        <f>SUM(X143+X144+X145+X146+X147)</f>
        <v>14409</v>
      </c>
      <c r="Y148" s="211">
        <v>14991</v>
      </c>
      <c r="Z148" s="211">
        <v>15035</v>
      </c>
      <c r="AA148" s="211">
        <v>16081</v>
      </c>
      <c r="AB148" s="211">
        <v>17565</v>
      </c>
      <c r="AC148" s="211">
        <v>22696</v>
      </c>
      <c r="AD148" s="211">
        <v>30492</v>
      </c>
      <c r="AE148" s="211">
        <v>40973</v>
      </c>
      <c r="AF148" s="211">
        <v>40926</v>
      </c>
      <c r="AG148" s="211">
        <v>42953</v>
      </c>
      <c r="AH148" s="211">
        <v>40264</v>
      </c>
      <c r="AI148" s="211">
        <v>40039</v>
      </c>
      <c r="AJ148" s="116">
        <v>35848</v>
      </c>
      <c r="AK148" s="211">
        <v>34075</v>
      </c>
      <c r="AL148" s="211">
        <v>34551</v>
      </c>
      <c r="AM148" s="211">
        <v>37317</v>
      </c>
      <c r="AN148" s="211">
        <v>40150</v>
      </c>
      <c r="AO148" s="211">
        <v>37971</v>
      </c>
      <c r="AP148" s="211">
        <v>36507</v>
      </c>
      <c r="AQ148" s="115">
        <v>36172</v>
      </c>
      <c r="AR148" s="211">
        <v>36884</v>
      </c>
      <c r="AS148" s="211">
        <v>36147</v>
      </c>
      <c r="AT148" s="211">
        <v>35028</v>
      </c>
      <c r="AU148" s="211">
        <v>32362</v>
      </c>
      <c r="AV148" s="116">
        <v>29726</v>
      </c>
      <c r="AW148" s="211">
        <v>29547</v>
      </c>
      <c r="AX148" s="211">
        <v>30693</v>
      </c>
      <c r="AY148" s="211">
        <v>34532</v>
      </c>
      <c r="AZ148" s="211">
        <v>36495</v>
      </c>
      <c r="BA148" s="211">
        <v>38923</v>
      </c>
      <c r="BB148" s="211">
        <v>41730</v>
      </c>
      <c r="BC148" s="115">
        <v>41133</v>
      </c>
      <c r="BD148" s="211">
        <v>42558</v>
      </c>
      <c r="BE148" s="211"/>
      <c r="BF148" s="211"/>
      <c r="BG148" s="211"/>
      <c r="BH148" s="116"/>
      <c r="BI148" s="113">
        <f t="shared" ref="BI148:BM148" si="654">SUM(BI143:BI147)</f>
        <v>-2181</v>
      </c>
      <c r="BJ148" s="115">
        <f t="shared" si="654"/>
        <v>-11460</v>
      </c>
      <c r="BK148" s="115">
        <f t="shared" si="654"/>
        <v>-19165</v>
      </c>
      <c r="BL148" s="115">
        <f t="shared" si="654"/>
        <v>-20457</v>
      </c>
      <c r="BM148" s="115">
        <f t="shared" si="654"/>
        <v>-20072</v>
      </c>
      <c r="BN148" s="115">
        <f t="shared" ref="BN148:BV148" si="655">SUM(BN143:BN147)</f>
        <v>-19303</v>
      </c>
      <c r="BO148" s="115">
        <f t="shared" si="655"/>
        <v>-19663</v>
      </c>
      <c r="BP148" s="115">
        <f t="shared" si="655"/>
        <v>-18332</v>
      </c>
      <c r="BQ148" s="115">
        <f t="shared" si="655"/>
        <v>-14898</v>
      </c>
      <c r="BR148" s="396">
        <f t="shared" si="655"/>
        <v>-13182</v>
      </c>
      <c r="BS148" s="115">
        <f t="shared" si="655"/>
        <v>-11788</v>
      </c>
      <c r="BT148" s="115">
        <f t="shared" si="655"/>
        <v>-11651</v>
      </c>
      <c r="BU148" s="115">
        <f t="shared" si="655"/>
        <v>-7012</v>
      </c>
      <c r="BV148" s="115">
        <f t="shared" si="655"/>
        <v>1315</v>
      </c>
      <c r="BW148" s="115">
        <f t="shared" ref="BW148:BX148" si="656">SUM(BW143:BW147)</f>
        <v>10234</v>
      </c>
      <c r="BX148" s="211">
        <f t="shared" si="656"/>
        <v>18205</v>
      </c>
      <c r="BY148" s="211">
        <f t="shared" ref="BY148:BZ148" si="657">SUM(BY143:BY147)</f>
        <v>28823</v>
      </c>
      <c r="BZ148" s="211">
        <f t="shared" si="657"/>
        <v>28811</v>
      </c>
      <c r="CA148" s="211">
        <f t="shared" ref="CA148:CB148" si="658">SUM(CA143:CA147)</f>
        <v>29803</v>
      </c>
      <c r="CB148" s="211">
        <f t="shared" si="658"/>
        <v>25608</v>
      </c>
      <c r="CC148" s="211">
        <f t="shared" ref="CC148:CE148" si="659">SUM(CC143:CC147)</f>
        <v>24661</v>
      </c>
      <c r="CD148" s="396">
        <f t="shared" si="659"/>
        <v>21439</v>
      </c>
      <c r="CE148" s="211">
        <f t="shared" si="659"/>
        <v>19084</v>
      </c>
      <c r="CF148" s="211">
        <f t="shared" ref="CF148:CG148" si="660">SUM(CF143:CF147)</f>
        <v>19516</v>
      </c>
      <c r="CG148" s="211">
        <f t="shared" si="660"/>
        <v>21236</v>
      </c>
      <c r="CH148" s="211">
        <f t="shared" ref="CH148" si="661">SUM(CH143:CH147)</f>
        <v>22585</v>
      </c>
      <c r="CI148" s="211">
        <f t="shared" ref="CI148" si="662">SUM(CI143:CI147)</f>
        <v>15275</v>
      </c>
      <c r="CJ148" s="211">
        <f t="shared" ref="CJ148" si="663">SUM(CJ143:CJ147)</f>
        <v>6015</v>
      </c>
      <c r="CK148" s="211">
        <f t="shared" ref="CK148" si="664">SUM(CK143:CK147)</f>
        <v>-4801</v>
      </c>
      <c r="CL148" s="211">
        <f t="shared" ref="CL148" si="665">SUM(CL143:CL147)</f>
        <v>-4042</v>
      </c>
      <c r="CM148" s="211">
        <f t="shared" ref="CM148" si="666">SUM(CM143:CM147)</f>
        <v>-6806</v>
      </c>
      <c r="CN148" s="211">
        <f t="shared" ref="CN148" si="667">SUM(CN143:CN147)</f>
        <v>-5236</v>
      </c>
      <c r="CO148" s="211">
        <f t="shared" ref="CO148" si="668">SUM(CO143:CO147)</f>
        <v>-7677</v>
      </c>
      <c r="CP148" s="396">
        <f t="shared" ref="CP148" si="669">SUM(CP143:CP147)</f>
        <v>-6122</v>
      </c>
      <c r="CQ148" s="396">
        <f t="shared" ref="CQ148" si="670">SUM(CQ143:CQ147)</f>
        <v>-4528</v>
      </c>
      <c r="CR148" s="396">
        <f t="shared" ref="CR148" si="671">SUM(CR143:CR147)</f>
        <v>-3858</v>
      </c>
      <c r="CS148" s="396">
        <f t="shared" ref="CS148" si="672">SUM(CS143:CS147)</f>
        <v>-2785</v>
      </c>
      <c r="CT148" s="396">
        <f t="shared" ref="CT148" si="673">SUM(CT143:CT147)</f>
        <v>-3655</v>
      </c>
      <c r="CU148" s="396">
        <f t="shared" ref="CU148" si="674">SUM(CU143:CU147)</f>
        <v>952</v>
      </c>
      <c r="CV148" s="396">
        <f t="shared" ref="CV148" si="675">SUM(CV143:CV147)</f>
        <v>5223</v>
      </c>
      <c r="CW148" s="396">
        <f t="shared" ref="CW148:CX148" si="676">SUM(CW143:CW147)</f>
        <v>4961</v>
      </c>
      <c r="CX148" s="396">
        <f t="shared" si="676"/>
        <v>5674</v>
      </c>
      <c r="CY148" s="346"/>
      <c r="CZ148" s="115">
        <f>SUM(CZ143:CZ147)</f>
        <v>42558</v>
      </c>
    </row>
    <row r="149" spans="1:104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82"/>
      <c r="CX149" s="382"/>
      <c r="CY149" s="345"/>
      <c r="CZ149" s="77"/>
    </row>
    <row r="150" spans="1:104" s="58" customFormat="1" x14ac:dyDescent="0.3">
      <c r="A150" s="146"/>
      <c r="B150" s="59" t="s">
        <v>37</v>
      </c>
      <c r="C150" s="216">
        <v>92580915.019999996</v>
      </c>
      <c r="D150" s="217">
        <v>76115125.299999997</v>
      </c>
      <c r="E150" s="217">
        <v>71021794.120000005</v>
      </c>
      <c r="F150" s="218">
        <v>75588513.870000005</v>
      </c>
      <c r="G150" s="217">
        <v>100128342.31</v>
      </c>
      <c r="H150" s="218">
        <v>110224917.31999999</v>
      </c>
      <c r="I150" s="217">
        <v>92219244.629999995</v>
      </c>
      <c r="J150" s="218">
        <v>72763689.140000001</v>
      </c>
      <c r="K150" s="217">
        <v>82170102.010000005</v>
      </c>
      <c r="L150" s="219">
        <v>108011018.33</v>
      </c>
      <c r="M150" s="218">
        <v>118317275.66</v>
      </c>
      <c r="N150" s="218">
        <v>104055366.95999999</v>
      </c>
      <c r="O150" s="217">
        <v>97247055.760000005</v>
      </c>
      <c r="P150" s="218">
        <v>97161393.819999993</v>
      </c>
      <c r="Q150" s="217">
        <v>87157978</v>
      </c>
      <c r="R150" s="218">
        <v>92470861</v>
      </c>
      <c r="S150" s="217">
        <v>127384398</v>
      </c>
      <c r="T150" s="218">
        <v>143787541</v>
      </c>
      <c r="U150" s="220">
        <v>110185596</v>
      </c>
      <c r="V150" s="220">
        <v>83556381</v>
      </c>
      <c r="W150" s="220">
        <v>87918216</v>
      </c>
      <c r="X150" s="219">
        <v>105355336</v>
      </c>
      <c r="Y150" s="220">
        <v>124387934</v>
      </c>
      <c r="Z150" s="220">
        <v>121907245</v>
      </c>
      <c r="AA150" s="220">
        <v>102848714</v>
      </c>
      <c r="AB150" s="220">
        <v>94152489</v>
      </c>
      <c r="AC150" s="220">
        <v>83745053</v>
      </c>
      <c r="AD150" s="220">
        <v>97115659</v>
      </c>
      <c r="AE150" s="220">
        <v>119285950</v>
      </c>
      <c r="AF150" s="220">
        <v>117263614</v>
      </c>
      <c r="AG150" s="220">
        <v>130860780</v>
      </c>
      <c r="AH150" s="220">
        <v>85572201</v>
      </c>
      <c r="AI150" s="220">
        <v>91279710</v>
      </c>
      <c r="AJ150" s="235">
        <v>119644558</v>
      </c>
      <c r="AK150" s="300">
        <v>133451692</v>
      </c>
      <c r="AL150" s="300">
        <v>133443585</v>
      </c>
      <c r="AM150" s="300">
        <v>111199594</v>
      </c>
      <c r="AN150" s="300">
        <v>97816538</v>
      </c>
      <c r="AO150" s="300">
        <v>87597529</v>
      </c>
      <c r="AP150" s="300">
        <v>96058399</v>
      </c>
      <c r="AQ150" s="63">
        <v>127862352</v>
      </c>
      <c r="AR150" s="300">
        <v>147337852</v>
      </c>
      <c r="AS150" s="300">
        <v>138426024</v>
      </c>
      <c r="AT150" s="300">
        <v>85325395</v>
      </c>
      <c r="AU150" s="300">
        <v>95639228</v>
      </c>
      <c r="AV150" s="235">
        <v>161832530</v>
      </c>
      <c r="AW150" s="300">
        <v>164572950</v>
      </c>
      <c r="AX150" s="300">
        <v>0</v>
      </c>
      <c r="AY150" s="300">
        <v>148740623</v>
      </c>
      <c r="AZ150" s="300">
        <v>130581761</v>
      </c>
      <c r="BA150" s="300">
        <v>106936971</v>
      </c>
      <c r="BB150" s="300">
        <v>101020338</v>
      </c>
      <c r="BC150" s="63">
        <v>138948919</v>
      </c>
      <c r="BD150" s="300">
        <v>144115579</v>
      </c>
      <c r="BE150" s="300"/>
      <c r="BF150" s="300"/>
      <c r="BG150" s="300"/>
      <c r="BH150" s="235"/>
      <c r="BI150" s="226">
        <f t="shared" ref="BI150:BR154" si="677">O150-C150</f>
        <v>4666140.7400000095</v>
      </c>
      <c r="BJ150" s="227">
        <f t="shared" si="677"/>
        <v>21046268.519999996</v>
      </c>
      <c r="BK150" s="227">
        <f t="shared" si="677"/>
        <v>16136183.879999995</v>
      </c>
      <c r="BL150" s="227">
        <f t="shared" si="677"/>
        <v>16882347.129999995</v>
      </c>
      <c r="BM150" s="227">
        <f t="shared" si="677"/>
        <v>27256055.689999998</v>
      </c>
      <c r="BN150" s="227">
        <f t="shared" si="677"/>
        <v>33562623.680000007</v>
      </c>
      <c r="BO150" s="227">
        <f t="shared" si="677"/>
        <v>17966351.370000005</v>
      </c>
      <c r="BP150" s="227">
        <f t="shared" si="677"/>
        <v>10792691.859999999</v>
      </c>
      <c r="BQ150" s="227">
        <f t="shared" si="677"/>
        <v>5748113.9899999946</v>
      </c>
      <c r="BR150" s="416">
        <f t="shared" si="677"/>
        <v>-2655682.3299999982</v>
      </c>
      <c r="BS150" s="227">
        <f t="shared" ref="BS150:CB154" si="678">Y150-M150</f>
        <v>6070658.3400000036</v>
      </c>
      <c r="BT150" s="227">
        <f t="shared" si="678"/>
        <v>17851878.040000007</v>
      </c>
      <c r="BU150" s="227">
        <f t="shared" si="678"/>
        <v>5601658.2399999946</v>
      </c>
      <c r="BV150" s="227">
        <f t="shared" si="678"/>
        <v>-3008904.8199999928</v>
      </c>
      <c r="BW150" s="227">
        <f t="shared" si="678"/>
        <v>-3412925</v>
      </c>
      <c r="BX150" s="253">
        <f t="shared" si="678"/>
        <v>4644798</v>
      </c>
      <c r="BY150" s="253">
        <f t="shared" si="678"/>
        <v>-8098448</v>
      </c>
      <c r="BZ150" s="253">
        <f t="shared" si="678"/>
        <v>-26523927</v>
      </c>
      <c r="CA150" s="253">
        <f t="shared" si="678"/>
        <v>20675184</v>
      </c>
      <c r="CB150" s="209">
        <f t="shared" si="678"/>
        <v>2015820</v>
      </c>
      <c r="CC150" s="209">
        <f t="shared" ref="CC150:CL154" si="679">AI150-W150</f>
        <v>3361494</v>
      </c>
      <c r="CD150" s="394">
        <f t="shared" si="679"/>
        <v>14289222</v>
      </c>
      <c r="CE150" s="209">
        <f t="shared" si="679"/>
        <v>9063758</v>
      </c>
      <c r="CF150" s="209">
        <f t="shared" si="679"/>
        <v>11536340</v>
      </c>
      <c r="CG150" s="209">
        <f t="shared" si="679"/>
        <v>8350880</v>
      </c>
      <c r="CH150" s="209">
        <f t="shared" si="679"/>
        <v>3664049</v>
      </c>
      <c r="CI150" s="209">
        <f t="shared" si="679"/>
        <v>3852476</v>
      </c>
      <c r="CJ150" s="209">
        <f t="shared" si="679"/>
        <v>-1057260</v>
      </c>
      <c r="CK150" s="209">
        <f t="shared" si="679"/>
        <v>8576402</v>
      </c>
      <c r="CL150" s="209">
        <f t="shared" si="679"/>
        <v>30074238</v>
      </c>
      <c r="CM150" s="209">
        <f t="shared" ref="CM150:CX154" si="680">AS150-AG150</f>
        <v>7565244</v>
      </c>
      <c r="CN150" s="209">
        <f t="shared" si="680"/>
        <v>-246806</v>
      </c>
      <c r="CO150" s="209">
        <f t="shared" si="680"/>
        <v>4359518</v>
      </c>
      <c r="CP150" s="394">
        <f t="shared" si="680"/>
        <v>42187972</v>
      </c>
      <c r="CQ150" s="394">
        <f t="shared" si="680"/>
        <v>31121258</v>
      </c>
      <c r="CR150" s="394">
        <f t="shared" si="680"/>
        <v>-133443585</v>
      </c>
      <c r="CS150" s="394">
        <f t="shared" si="680"/>
        <v>37541029</v>
      </c>
      <c r="CT150" s="394">
        <f t="shared" si="680"/>
        <v>32765223</v>
      </c>
      <c r="CU150" s="394">
        <f t="shared" si="680"/>
        <v>19339442</v>
      </c>
      <c r="CV150" s="394">
        <f t="shared" si="680"/>
        <v>4961939</v>
      </c>
      <c r="CW150" s="394">
        <f t="shared" si="680"/>
        <v>11086567</v>
      </c>
      <c r="CX150" s="394">
        <f t="shared" si="680"/>
        <v>-3222273</v>
      </c>
      <c r="CY150" s="345"/>
      <c r="CZ150" s="63">
        <f>IF(ISERROR(GETPIVOTDATA("VALUE",'CSS WK pvt'!$I$2,"DT_FILE",CZ$8,"CD_CO",CZ$6,"TRIM_CAT",TRIM(B150),"TRIM_LINE",A149))=TRUE,0,GETPIVOTDATA("VALUE",'CSS WK pvt'!$I$2,"DT_FILE",CZ$8,"CD_CO",CZ$6,"TRIM_CAT",TRIM(B150),"TRIM_LINE",A149))</f>
        <v>144115579</v>
      </c>
    </row>
    <row r="151" spans="1:104" s="58" customFormat="1" x14ac:dyDescent="0.3">
      <c r="A151" s="146"/>
      <c r="B151" s="59" t="s">
        <v>38</v>
      </c>
      <c r="C151" s="216">
        <v>11474884.550000001</v>
      </c>
      <c r="D151" s="217">
        <v>8998566.6699999999</v>
      </c>
      <c r="E151" s="217">
        <v>8272775.4100000001</v>
      </c>
      <c r="F151" s="218">
        <v>8264801.1500000004</v>
      </c>
      <c r="G151" s="217">
        <v>10285085.65</v>
      </c>
      <c r="H151" s="218">
        <v>11455288.42</v>
      </c>
      <c r="I151" s="217">
        <v>9728701.6899999995</v>
      </c>
      <c r="J151" s="218">
        <v>7733509.8499999996</v>
      </c>
      <c r="K151" s="217">
        <v>8729644.7200000007</v>
      </c>
      <c r="L151" s="219">
        <v>11494312.279999999</v>
      </c>
      <c r="M151" s="218">
        <v>12808930.109999999</v>
      </c>
      <c r="N151" s="218">
        <v>11406465.039999999</v>
      </c>
      <c r="O151" s="217">
        <v>10703971.48</v>
      </c>
      <c r="P151" s="218">
        <v>9891512.2699999996</v>
      </c>
      <c r="Q151" s="217">
        <v>8547370</v>
      </c>
      <c r="R151" s="218">
        <v>8343187</v>
      </c>
      <c r="S151" s="217">
        <v>11754045</v>
      </c>
      <c r="T151" s="218">
        <v>12462064</v>
      </c>
      <c r="U151" s="220">
        <v>9564263</v>
      </c>
      <c r="V151" s="220">
        <v>7403585</v>
      </c>
      <c r="W151" s="220">
        <v>8180711</v>
      </c>
      <c r="X151" s="219">
        <v>9794686</v>
      </c>
      <c r="Y151" s="220">
        <v>12392765</v>
      </c>
      <c r="Z151" s="220">
        <v>12827280</v>
      </c>
      <c r="AA151" s="220">
        <v>11654812</v>
      </c>
      <c r="AB151" s="220">
        <v>10157902</v>
      </c>
      <c r="AC151" s="220">
        <v>8981330</v>
      </c>
      <c r="AD151" s="220">
        <v>9589782</v>
      </c>
      <c r="AE151" s="220">
        <v>12210439</v>
      </c>
      <c r="AF151" s="220">
        <v>11250080</v>
      </c>
      <c r="AG151" s="220">
        <v>11631362</v>
      </c>
      <c r="AH151" s="220">
        <v>7839990</v>
      </c>
      <c r="AI151" s="220">
        <v>6293003</v>
      </c>
      <c r="AJ151" s="235">
        <v>10121480</v>
      </c>
      <c r="AK151" s="300">
        <v>10390421</v>
      </c>
      <c r="AL151" s="300">
        <v>11321704</v>
      </c>
      <c r="AM151" s="300">
        <v>10363042</v>
      </c>
      <c r="AN151" s="300">
        <v>10007376</v>
      </c>
      <c r="AO151" s="300">
        <v>8924705</v>
      </c>
      <c r="AP151" s="300">
        <v>8846847</v>
      </c>
      <c r="AQ151" s="63">
        <v>11830530</v>
      </c>
      <c r="AR151" s="300">
        <v>13513541</v>
      </c>
      <c r="AS151" s="300">
        <v>13102556</v>
      </c>
      <c r="AT151" s="300">
        <v>8694964</v>
      </c>
      <c r="AU151" s="300">
        <v>10120193</v>
      </c>
      <c r="AV151" s="235">
        <v>17240796</v>
      </c>
      <c r="AW151" s="300">
        <v>20369789</v>
      </c>
      <c r="AX151" s="300">
        <v>0</v>
      </c>
      <c r="AY151" s="300">
        <v>19516022</v>
      </c>
      <c r="AZ151" s="300">
        <v>16695330</v>
      </c>
      <c r="BA151" s="300">
        <v>13787903</v>
      </c>
      <c r="BB151" s="300">
        <v>11572369</v>
      </c>
      <c r="BC151" s="63">
        <v>15261118</v>
      </c>
      <c r="BD151" s="300">
        <v>14987767</v>
      </c>
      <c r="BE151" s="300"/>
      <c r="BF151" s="300"/>
      <c r="BG151" s="300"/>
      <c r="BH151" s="235"/>
      <c r="BI151" s="226">
        <f t="shared" si="677"/>
        <v>-770913.0700000003</v>
      </c>
      <c r="BJ151" s="227">
        <f t="shared" si="677"/>
        <v>892945.59999999963</v>
      </c>
      <c r="BK151" s="227">
        <f t="shared" si="677"/>
        <v>274594.58999999985</v>
      </c>
      <c r="BL151" s="227">
        <f t="shared" si="677"/>
        <v>78385.849999999627</v>
      </c>
      <c r="BM151" s="227">
        <f t="shared" si="677"/>
        <v>1468959.3499999996</v>
      </c>
      <c r="BN151" s="227">
        <f t="shared" si="677"/>
        <v>1006775.5800000001</v>
      </c>
      <c r="BO151" s="227">
        <f t="shared" si="677"/>
        <v>-164438.68999999948</v>
      </c>
      <c r="BP151" s="227">
        <f t="shared" si="677"/>
        <v>-329924.84999999963</v>
      </c>
      <c r="BQ151" s="227">
        <f t="shared" si="677"/>
        <v>-548933.72000000067</v>
      </c>
      <c r="BR151" s="416">
        <f t="shared" si="677"/>
        <v>-1699626.2799999993</v>
      </c>
      <c r="BS151" s="227">
        <f t="shared" si="678"/>
        <v>-416165.1099999994</v>
      </c>
      <c r="BT151" s="227">
        <f t="shared" si="678"/>
        <v>1420814.9600000009</v>
      </c>
      <c r="BU151" s="227">
        <f t="shared" si="678"/>
        <v>950840.51999999955</v>
      </c>
      <c r="BV151" s="227">
        <f t="shared" si="678"/>
        <v>266389.73000000045</v>
      </c>
      <c r="BW151" s="227">
        <f t="shared" si="678"/>
        <v>433960</v>
      </c>
      <c r="BX151" s="253">
        <f t="shared" si="678"/>
        <v>1246595</v>
      </c>
      <c r="BY151" s="253">
        <f t="shared" si="678"/>
        <v>456394</v>
      </c>
      <c r="BZ151" s="253">
        <f t="shared" si="678"/>
        <v>-1211984</v>
      </c>
      <c r="CA151" s="253">
        <f t="shared" si="678"/>
        <v>2067099</v>
      </c>
      <c r="CB151" s="209">
        <f t="shared" si="678"/>
        <v>436405</v>
      </c>
      <c r="CC151" s="209">
        <f t="shared" si="679"/>
        <v>-1887708</v>
      </c>
      <c r="CD151" s="394">
        <f t="shared" si="679"/>
        <v>326794</v>
      </c>
      <c r="CE151" s="209">
        <f t="shared" si="679"/>
        <v>-2002344</v>
      </c>
      <c r="CF151" s="209">
        <f t="shared" si="679"/>
        <v>-1505576</v>
      </c>
      <c r="CG151" s="209">
        <f t="shared" si="679"/>
        <v>-1291770</v>
      </c>
      <c r="CH151" s="209">
        <f t="shared" si="679"/>
        <v>-150526</v>
      </c>
      <c r="CI151" s="209">
        <f t="shared" si="679"/>
        <v>-56625</v>
      </c>
      <c r="CJ151" s="209">
        <f t="shared" si="679"/>
        <v>-742935</v>
      </c>
      <c r="CK151" s="209">
        <f t="shared" si="679"/>
        <v>-379909</v>
      </c>
      <c r="CL151" s="209">
        <f t="shared" si="679"/>
        <v>2263461</v>
      </c>
      <c r="CM151" s="209">
        <f t="shared" si="680"/>
        <v>1471194</v>
      </c>
      <c r="CN151" s="209">
        <f t="shared" si="680"/>
        <v>854974</v>
      </c>
      <c r="CO151" s="209">
        <f t="shared" si="680"/>
        <v>3827190</v>
      </c>
      <c r="CP151" s="394">
        <f t="shared" si="680"/>
        <v>7119316</v>
      </c>
      <c r="CQ151" s="394">
        <f t="shared" si="680"/>
        <v>9979368</v>
      </c>
      <c r="CR151" s="394">
        <f t="shared" si="680"/>
        <v>-11321704</v>
      </c>
      <c r="CS151" s="394">
        <f t="shared" si="680"/>
        <v>9152980</v>
      </c>
      <c r="CT151" s="394">
        <f t="shared" si="680"/>
        <v>6687954</v>
      </c>
      <c r="CU151" s="394">
        <f t="shared" si="680"/>
        <v>4863198</v>
      </c>
      <c r="CV151" s="394">
        <f t="shared" si="680"/>
        <v>2725522</v>
      </c>
      <c r="CW151" s="394">
        <f t="shared" si="680"/>
        <v>3430588</v>
      </c>
      <c r="CX151" s="394">
        <f t="shared" si="680"/>
        <v>1474226</v>
      </c>
      <c r="CY151" s="345"/>
      <c r="CZ151" s="63">
        <f>IF(ISERROR(GETPIVOTDATA("VALUE",'CSS WK pvt'!$I$2,"DT_FILE",CZ$8,"CD_CO",CZ$6,"TRIM_CAT",TRIM(B151),"TRIM_LINE",A149))=TRUE,0,GETPIVOTDATA("VALUE",'CSS WK pvt'!$I$2,"DT_FILE",CZ$8,"CD_CO",CZ$6,"TRIM_CAT",TRIM(B151),"TRIM_LINE",A149))</f>
        <v>14987767</v>
      </c>
    </row>
    <row r="152" spans="1:104" s="58" customFormat="1" x14ac:dyDescent="0.3">
      <c r="A152" s="146"/>
      <c r="B152" s="59" t="s">
        <v>39</v>
      </c>
      <c r="C152" s="216">
        <v>26513249.379999999</v>
      </c>
      <c r="D152" s="217">
        <v>22838535.949999999</v>
      </c>
      <c r="E152" s="217">
        <v>20313064.690000001</v>
      </c>
      <c r="F152" s="218">
        <v>21361020.059999999</v>
      </c>
      <c r="G152" s="217">
        <v>23924517.210000001</v>
      </c>
      <c r="H152" s="218">
        <v>25825022.82</v>
      </c>
      <c r="I152" s="217">
        <v>23532193.510000002</v>
      </c>
      <c r="J152" s="218">
        <v>20051038.890000001</v>
      </c>
      <c r="K152" s="217">
        <v>21371428.18</v>
      </c>
      <c r="L152" s="219">
        <v>27471179.699999999</v>
      </c>
      <c r="M152" s="218">
        <v>28540246.149999999</v>
      </c>
      <c r="N152" s="218">
        <v>27174500.82</v>
      </c>
      <c r="O152" s="217">
        <v>25275615.66</v>
      </c>
      <c r="P152" s="218">
        <v>23995167.120000001</v>
      </c>
      <c r="Q152" s="217">
        <v>19827429</v>
      </c>
      <c r="R152" s="218">
        <v>20598714</v>
      </c>
      <c r="S152" s="217">
        <v>25537659</v>
      </c>
      <c r="T152" s="218">
        <v>26952631</v>
      </c>
      <c r="U152" s="220">
        <v>23712210</v>
      </c>
      <c r="V152" s="220">
        <v>20248626</v>
      </c>
      <c r="W152" s="220">
        <v>20594100</v>
      </c>
      <c r="X152" s="219">
        <v>23621743</v>
      </c>
      <c r="Y152" s="220">
        <v>27821588</v>
      </c>
      <c r="Z152" s="220">
        <v>28869573</v>
      </c>
      <c r="AA152" s="220">
        <v>25336353</v>
      </c>
      <c r="AB152" s="220">
        <v>24921384</v>
      </c>
      <c r="AC152" s="220">
        <v>21936815</v>
      </c>
      <c r="AD152" s="220">
        <v>24186673</v>
      </c>
      <c r="AE152" s="220">
        <v>28154108</v>
      </c>
      <c r="AF152" s="220">
        <v>26675256</v>
      </c>
      <c r="AG152" s="220">
        <v>29536572</v>
      </c>
      <c r="AH152" s="220">
        <v>23521580</v>
      </c>
      <c r="AI152" s="220">
        <v>23604028</v>
      </c>
      <c r="AJ152" s="235">
        <v>29555765</v>
      </c>
      <c r="AK152" s="300">
        <v>32298706</v>
      </c>
      <c r="AL152" s="300">
        <v>33043408</v>
      </c>
      <c r="AM152" s="300">
        <v>29342617</v>
      </c>
      <c r="AN152" s="300">
        <v>27041210</v>
      </c>
      <c r="AO152" s="300">
        <v>23548595</v>
      </c>
      <c r="AP152" s="300">
        <v>25189020</v>
      </c>
      <c r="AQ152" s="63">
        <v>29230242</v>
      </c>
      <c r="AR152" s="300">
        <v>32534602</v>
      </c>
      <c r="AS152" s="300">
        <v>33420886</v>
      </c>
      <c r="AT152" s="300">
        <v>23463742</v>
      </c>
      <c r="AU152" s="300">
        <v>25418784</v>
      </c>
      <c r="AV152" s="235">
        <v>38696908</v>
      </c>
      <c r="AW152" s="300">
        <v>42367218</v>
      </c>
      <c r="AX152" s="300">
        <v>0</v>
      </c>
      <c r="AY152" s="300">
        <v>38806867</v>
      </c>
      <c r="AZ152" s="300">
        <v>33798180</v>
      </c>
      <c r="BA152" s="300">
        <v>30015044</v>
      </c>
      <c r="BB152" s="300">
        <v>27865183</v>
      </c>
      <c r="BC152" s="63">
        <v>31403511</v>
      </c>
      <c r="BD152" s="300">
        <v>32676128</v>
      </c>
      <c r="BE152" s="300"/>
      <c r="BF152" s="300"/>
      <c r="BG152" s="300"/>
      <c r="BH152" s="235"/>
      <c r="BI152" s="226">
        <f t="shared" si="677"/>
        <v>-1237633.7199999988</v>
      </c>
      <c r="BJ152" s="227">
        <f t="shared" si="677"/>
        <v>1156631.1700000018</v>
      </c>
      <c r="BK152" s="227">
        <f t="shared" si="677"/>
        <v>-485635.69000000134</v>
      </c>
      <c r="BL152" s="227">
        <f t="shared" si="677"/>
        <v>-762306.05999999866</v>
      </c>
      <c r="BM152" s="227">
        <f t="shared" si="677"/>
        <v>1613141.7899999991</v>
      </c>
      <c r="BN152" s="227">
        <f t="shared" si="677"/>
        <v>1127608.1799999997</v>
      </c>
      <c r="BO152" s="227">
        <f t="shared" si="677"/>
        <v>180016.48999999836</v>
      </c>
      <c r="BP152" s="227">
        <f t="shared" si="677"/>
        <v>197587.1099999994</v>
      </c>
      <c r="BQ152" s="227">
        <f t="shared" si="677"/>
        <v>-777328.1799999997</v>
      </c>
      <c r="BR152" s="416">
        <f t="shared" si="677"/>
        <v>-3849436.6999999993</v>
      </c>
      <c r="BS152" s="227">
        <f t="shared" si="678"/>
        <v>-718658.14999999851</v>
      </c>
      <c r="BT152" s="227">
        <f t="shared" si="678"/>
        <v>1695072.1799999997</v>
      </c>
      <c r="BU152" s="227">
        <f t="shared" si="678"/>
        <v>60737.339999999851</v>
      </c>
      <c r="BV152" s="227">
        <f t="shared" si="678"/>
        <v>926216.87999999896</v>
      </c>
      <c r="BW152" s="227">
        <f t="shared" si="678"/>
        <v>2109386</v>
      </c>
      <c r="BX152" s="253">
        <f t="shared" si="678"/>
        <v>3587959</v>
      </c>
      <c r="BY152" s="253">
        <f t="shared" si="678"/>
        <v>2616449</v>
      </c>
      <c r="BZ152" s="253">
        <f t="shared" si="678"/>
        <v>-277375</v>
      </c>
      <c r="CA152" s="253">
        <f t="shared" si="678"/>
        <v>5824362</v>
      </c>
      <c r="CB152" s="209">
        <f t="shared" si="678"/>
        <v>3272954</v>
      </c>
      <c r="CC152" s="209">
        <f t="shared" si="679"/>
        <v>3009928</v>
      </c>
      <c r="CD152" s="394">
        <f t="shared" si="679"/>
        <v>5934022</v>
      </c>
      <c r="CE152" s="209">
        <f t="shared" si="679"/>
        <v>4477118</v>
      </c>
      <c r="CF152" s="209">
        <f t="shared" si="679"/>
        <v>4173835</v>
      </c>
      <c r="CG152" s="209">
        <f t="shared" si="679"/>
        <v>4006264</v>
      </c>
      <c r="CH152" s="209">
        <f t="shared" si="679"/>
        <v>2119826</v>
      </c>
      <c r="CI152" s="209">
        <f t="shared" si="679"/>
        <v>1611780</v>
      </c>
      <c r="CJ152" s="209">
        <f t="shared" si="679"/>
        <v>1002347</v>
      </c>
      <c r="CK152" s="209">
        <f t="shared" si="679"/>
        <v>1076134</v>
      </c>
      <c r="CL152" s="209">
        <f t="shared" si="679"/>
        <v>5859346</v>
      </c>
      <c r="CM152" s="209">
        <f t="shared" si="680"/>
        <v>3884314</v>
      </c>
      <c r="CN152" s="209">
        <f t="shared" si="680"/>
        <v>-57838</v>
      </c>
      <c r="CO152" s="209">
        <f t="shared" si="680"/>
        <v>1814756</v>
      </c>
      <c r="CP152" s="394">
        <f t="shared" si="680"/>
        <v>9141143</v>
      </c>
      <c r="CQ152" s="394">
        <f t="shared" si="680"/>
        <v>10068512</v>
      </c>
      <c r="CR152" s="394">
        <f t="shared" si="680"/>
        <v>-33043408</v>
      </c>
      <c r="CS152" s="394">
        <f t="shared" si="680"/>
        <v>9464250</v>
      </c>
      <c r="CT152" s="394">
        <f t="shared" si="680"/>
        <v>6756970</v>
      </c>
      <c r="CU152" s="394">
        <f t="shared" si="680"/>
        <v>6466449</v>
      </c>
      <c r="CV152" s="394">
        <f t="shared" si="680"/>
        <v>2676163</v>
      </c>
      <c r="CW152" s="394">
        <f t="shared" si="680"/>
        <v>2173269</v>
      </c>
      <c r="CX152" s="394">
        <f t="shared" si="680"/>
        <v>141526</v>
      </c>
      <c r="CY152" s="345"/>
      <c r="CZ152" s="63">
        <f>IF(ISERROR(GETPIVOTDATA("VALUE",'CSS WK pvt'!$I$2,"DT_FILE",CZ$8,"CD_CO",CZ$6,"TRIM_CAT",TRIM(B152),"TRIM_LINE",A149))=TRUE,0,GETPIVOTDATA("VALUE",'CSS WK pvt'!$I$2,"DT_FILE",CZ$8,"CD_CO",CZ$6,"TRIM_CAT",TRIM(B152),"TRIM_LINE",A149))</f>
        <v>32676128</v>
      </c>
    </row>
    <row r="153" spans="1:104" s="58" customFormat="1" x14ac:dyDescent="0.3">
      <c r="A153" s="146"/>
      <c r="B153" s="59" t="s">
        <v>40</v>
      </c>
      <c r="C153" s="216">
        <v>24977745.989999998</v>
      </c>
      <c r="D153" s="217">
        <v>21794886.420000002</v>
      </c>
      <c r="E153" s="217">
        <v>20577345.73</v>
      </c>
      <c r="F153" s="218">
        <v>21830117.850000001</v>
      </c>
      <c r="G153" s="217">
        <v>23561301.239999998</v>
      </c>
      <c r="H153" s="218">
        <v>24229865</v>
      </c>
      <c r="I153" s="217">
        <v>23292095.120000001</v>
      </c>
      <c r="J153" s="218">
        <v>20990372.32</v>
      </c>
      <c r="K153" s="217">
        <v>20738013.16</v>
      </c>
      <c r="L153" s="219">
        <v>26007498.359999999</v>
      </c>
      <c r="M153" s="218">
        <v>27134039.84</v>
      </c>
      <c r="N153" s="218">
        <v>25402447.449999999</v>
      </c>
      <c r="O153" s="217">
        <v>24130116.210000001</v>
      </c>
      <c r="P153" s="218">
        <v>23259572.789999999</v>
      </c>
      <c r="Q153" s="217">
        <v>20263524</v>
      </c>
      <c r="R153" s="218">
        <v>21680285</v>
      </c>
      <c r="S153" s="217">
        <v>25584056</v>
      </c>
      <c r="T153" s="218">
        <v>28116983</v>
      </c>
      <c r="U153" s="220">
        <v>25387779</v>
      </c>
      <c r="V153" s="220">
        <v>21519593</v>
      </c>
      <c r="W153" s="220">
        <v>20734566</v>
      </c>
      <c r="X153" s="219">
        <v>22093620</v>
      </c>
      <c r="Y153" s="220">
        <v>26981938</v>
      </c>
      <c r="Z153" s="220">
        <v>28720800</v>
      </c>
      <c r="AA153" s="220">
        <v>23690576</v>
      </c>
      <c r="AB153" s="220">
        <v>24337828</v>
      </c>
      <c r="AC153" s="220">
        <v>22034690</v>
      </c>
      <c r="AD153" s="220">
        <v>25591000</v>
      </c>
      <c r="AE153" s="220">
        <v>27491668</v>
      </c>
      <c r="AF153" s="220">
        <v>26237580</v>
      </c>
      <c r="AG153" s="220">
        <v>28660626</v>
      </c>
      <c r="AH153" s="220">
        <v>25372239</v>
      </c>
      <c r="AI153" s="220">
        <v>24620469</v>
      </c>
      <c r="AJ153" s="235">
        <v>27058098</v>
      </c>
      <c r="AK153" s="300">
        <v>29726879</v>
      </c>
      <c r="AL153" s="300">
        <v>31459239</v>
      </c>
      <c r="AM153" s="300">
        <v>26961184</v>
      </c>
      <c r="AN153" s="300">
        <v>25457989</v>
      </c>
      <c r="AO153" s="300">
        <v>22248522</v>
      </c>
      <c r="AP153" s="300">
        <v>25132931</v>
      </c>
      <c r="AQ153" s="63">
        <v>27184240</v>
      </c>
      <c r="AR153" s="300">
        <v>32278518</v>
      </c>
      <c r="AS153" s="300">
        <v>34788507</v>
      </c>
      <c r="AT153" s="300">
        <v>27700454</v>
      </c>
      <c r="AU153" s="300">
        <v>24211878</v>
      </c>
      <c r="AV153" s="235">
        <v>28769732</v>
      </c>
      <c r="AW153" s="300">
        <v>31842593</v>
      </c>
      <c r="AX153" s="300">
        <v>33009485</v>
      </c>
      <c r="AY153" s="300">
        <v>30454048</v>
      </c>
      <c r="AZ153" s="300">
        <v>29992280</v>
      </c>
      <c r="BA153" s="300">
        <v>25138352</v>
      </c>
      <c r="BB153" s="300">
        <v>26075747</v>
      </c>
      <c r="BC153" s="63">
        <v>29015707</v>
      </c>
      <c r="BD153" s="300">
        <v>29975493</v>
      </c>
      <c r="BE153" s="300"/>
      <c r="BF153" s="300"/>
      <c r="BG153" s="300"/>
      <c r="BH153" s="235"/>
      <c r="BI153" s="226">
        <f t="shared" si="677"/>
        <v>-847629.77999999747</v>
      </c>
      <c r="BJ153" s="227">
        <f t="shared" si="677"/>
        <v>1464686.3699999973</v>
      </c>
      <c r="BK153" s="227">
        <f t="shared" si="677"/>
        <v>-313821.73000000045</v>
      </c>
      <c r="BL153" s="227">
        <f t="shared" si="677"/>
        <v>-149832.85000000149</v>
      </c>
      <c r="BM153" s="227">
        <f t="shared" si="677"/>
        <v>2022754.7600000016</v>
      </c>
      <c r="BN153" s="227">
        <f t="shared" si="677"/>
        <v>3887118</v>
      </c>
      <c r="BO153" s="227">
        <f t="shared" si="677"/>
        <v>2095683.879999999</v>
      </c>
      <c r="BP153" s="227">
        <f t="shared" si="677"/>
        <v>529220.6799999997</v>
      </c>
      <c r="BQ153" s="227">
        <f t="shared" si="677"/>
        <v>-3447.160000000149</v>
      </c>
      <c r="BR153" s="416">
        <f t="shared" si="677"/>
        <v>-3913878.3599999994</v>
      </c>
      <c r="BS153" s="227">
        <f t="shared" si="678"/>
        <v>-152101.83999999985</v>
      </c>
      <c r="BT153" s="227">
        <f t="shared" si="678"/>
        <v>3318352.5500000007</v>
      </c>
      <c r="BU153" s="227">
        <f t="shared" si="678"/>
        <v>-439540.21000000089</v>
      </c>
      <c r="BV153" s="227">
        <f t="shared" si="678"/>
        <v>1078255.2100000009</v>
      </c>
      <c r="BW153" s="227">
        <f t="shared" si="678"/>
        <v>1771166</v>
      </c>
      <c r="BX153" s="253">
        <f t="shared" si="678"/>
        <v>3910715</v>
      </c>
      <c r="BY153" s="253">
        <f t="shared" si="678"/>
        <v>1907612</v>
      </c>
      <c r="BZ153" s="253">
        <f t="shared" si="678"/>
        <v>-1879403</v>
      </c>
      <c r="CA153" s="253">
        <f t="shared" si="678"/>
        <v>3272847</v>
      </c>
      <c r="CB153" s="209">
        <f t="shared" si="678"/>
        <v>3852646</v>
      </c>
      <c r="CC153" s="209">
        <f t="shared" si="679"/>
        <v>3885903</v>
      </c>
      <c r="CD153" s="394">
        <f t="shared" si="679"/>
        <v>4964478</v>
      </c>
      <c r="CE153" s="209">
        <f t="shared" si="679"/>
        <v>2744941</v>
      </c>
      <c r="CF153" s="209">
        <f t="shared" si="679"/>
        <v>2738439</v>
      </c>
      <c r="CG153" s="209">
        <f t="shared" si="679"/>
        <v>3270608</v>
      </c>
      <c r="CH153" s="209">
        <f t="shared" si="679"/>
        <v>1120161</v>
      </c>
      <c r="CI153" s="209">
        <f t="shared" si="679"/>
        <v>213832</v>
      </c>
      <c r="CJ153" s="209">
        <f t="shared" si="679"/>
        <v>-458069</v>
      </c>
      <c r="CK153" s="209">
        <f t="shared" si="679"/>
        <v>-307428</v>
      </c>
      <c r="CL153" s="209">
        <f t="shared" si="679"/>
        <v>6040938</v>
      </c>
      <c r="CM153" s="209">
        <f t="shared" si="680"/>
        <v>6127881</v>
      </c>
      <c r="CN153" s="209">
        <f t="shared" si="680"/>
        <v>2328215</v>
      </c>
      <c r="CO153" s="209">
        <f t="shared" si="680"/>
        <v>-408591</v>
      </c>
      <c r="CP153" s="394">
        <f t="shared" si="680"/>
        <v>1711634</v>
      </c>
      <c r="CQ153" s="394">
        <f t="shared" si="680"/>
        <v>2115714</v>
      </c>
      <c r="CR153" s="394">
        <f t="shared" si="680"/>
        <v>1550246</v>
      </c>
      <c r="CS153" s="394">
        <f t="shared" si="680"/>
        <v>3492864</v>
      </c>
      <c r="CT153" s="394">
        <f t="shared" si="680"/>
        <v>4534291</v>
      </c>
      <c r="CU153" s="394">
        <f t="shared" si="680"/>
        <v>2889830</v>
      </c>
      <c r="CV153" s="394">
        <f t="shared" si="680"/>
        <v>942816</v>
      </c>
      <c r="CW153" s="394">
        <f t="shared" si="680"/>
        <v>1831467</v>
      </c>
      <c r="CX153" s="394">
        <f t="shared" si="680"/>
        <v>-2303025</v>
      </c>
      <c r="CY153" s="345"/>
      <c r="CZ153" s="63">
        <f>IF(ISERROR(GETPIVOTDATA("VALUE",'CSS WK pvt'!$I$2,"DT_FILE",CZ$8,"CD_CO",CZ$6,"TRIM_CAT",TRIM(B153),"TRIM_LINE",A149))=TRUE,0,GETPIVOTDATA("VALUE",'CSS WK pvt'!$I$2,"DT_FILE",CZ$8,"CD_CO",CZ$6,"TRIM_CAT",TRIM(B153),"TRIM_LINE",A149))</f>
        <v>29975493</v>
      </c>
    </row>
    <row r="154" spans="1:104" s="58" customFormat="1" x14ac:dyDescent="0.3">
      <c r="A154" s="146"/>
      <c r="B154" s="59" t="s">
        <v>41</v>
      </c>
      <c r="C154" s="216">
        <v>37260550.359999999</v>
      </c>
      <c r="D154" s="217">
        <v>34898282.340000004</v>
      </c>
      <c r="E154" s="217">
        <v>28454388.91</v>
      </c>
      <c r="F154" s="218">
        <v>36593379.159999996</v>
      </c>
      <c r="G154" s="217">
        <v>35306916.960000001</v>
      </c>
      <c r="H154" s="218">
        <v>38186170.630000003</v>
      </c>
      <c r="I154" s="217">
        <v>36694202.710000001</v>
      </c>
      <c r="J154" s="218">
        <v>32567202.989999998</v>
      </c>
      <c r="K154" s="217">
        <v>33189585.440000001</v>
      </c>
      <c r="L154" s="219">
        <v>38708523.82</v>
      </c>
      <c r="M154" s="218">
        <v>37599283.640000001</v>
      </c>
      <c r="N154" s="218">
        <v>39970210.350000001</v>
      </c>
      <c r="O154" s="217">
        <v>34327208.869999997</v>
      </c>
      <c r="P154" s="218">
        <v>35419438.729999997</v>
      </c>
      <c r="Q154" s="217">
        <v>33488913</v>
      </c>
      <c r="R154" s="218">
        <v>35018604</v>
      </c>
      <c r="S154" s="217">
        <v>41521678</v>
      </c>
      <c r="T154" s="218">
        <v>42664334</v>
      </c>
      <c r="U154" s="220">
        <v>38064388</v>
      </c>
      <c r="V154" s="220">
        <v>36683498</v>
      </c>
      <c r="W154" s="220">
        <v>33831144</v>
      </c>
      <c r="X154" s="219">
        <v>33196349</v>
      </c>
      <c r="Y154" s="220">
        <v>42279260</v>
      </c>
      <c r="Z154" s="220">
        <v>43398067</v>
      </c>
      <c r="AA154" s="220">
        <v>35595728</v>
      </c>
      <c r="AB154" s="220">
        <v>38689305</v>
      </c>
      <c r="AC154" s="220">
        <v>36087605</v>
      </c>
      <c r="AD154" s="220">
        <v>37918642</v>
      </c>
      <c r="AE154" s="220">
        <v>44534498</v>
      </c>
      <c r="AF154" s="220">
        <v>40686592</v>
      </c>
      <c r="AG154" s="220">
        <v>44177157</v>
      </c>
      <c r="AH154" s="220">
        <v>43588690</v>
      </c>
      <c r="AI154" s="220">
        <v>38080968</v>
      </c>
      <c r="AJ154" s="235">
        <v>42072965</v>
      </c>
      <c r="AK154" s="300">
        <v>47405094</v>
      </c>
      <c r="AL154" s="300">
        <v>45471976</v>
      </c>
      <c r="AM154" s="300">
        <v>40668843</v>
      </c>
      <c r="AN154" s="300">
        <v>40259168</v>
      </c>
      <c r="AO154" s="300">
        <v>36138785</v>
      </c>
      <c r="AP154" s="300">
        <v>38857490</v>
      </c>
      <c r="AQ154" s="63">
        <v>43737291</v>
      </c>
      <c r="AR154" s="300">
        <v>45693870</v>
      </c>
      <c r="AS154" s="300">
        <v>53074200</v>
      </c>
      <c r="AT154" s="300">
        <v>40724057</v>
      </c>
      <c r="AU154" s="300">
        <v>40490571</v>
      </c>
      <c r="AV154" s="235">
        <v>46113486</v>
      </c>
      <c r="AW154" s="300">
        <v>47535110</v>
      </c>
      <c r="AX154" s="300">
        <v>47913775</v>
      </c>
      <c r="AY154" s="300">
        <v>42885612</v>
      </c>
      <c r="AZ154" s="300">
        <v>37192152</v>
      </c>
      <c r="BA154" s="300">
        <v>41980285</v>
      </c>
      <c r="BB154" s="300">
        <v>40099136</v>
      </c>
      <c r="BC154" s="63">
        <v>47670247</v>
      </c>
      <c r="BD154" s="300">
        <v>45114766</v>
      </c>
      <c r="BE154" s="300"/>
      <c r="BF154" s="300"/>
      <c r="BG154" s="300"/>
      <c r="BH154" s="235"/>
      <c r="BI154" s="226">
        <f t="shared" si="677"/>
        <v>-2933341.4900000021</v>
      </c>
      <c r="BJ154" s="227">
        <f t="shared" si="677"/>
        <v>521156.38999999315</v>
      </c>
      <c r="BK154" s="227">
        <f t="shared" si="677"/>
        <v>5034524.09</v>
      </c>
      <c r="BL154" s="227">
        <f t="shared" si="677"/>
        <v>-1574775.1599999964</v>
      </c>
      <c r="BM154" s="227">
        <f t="shared" si="677"/>
        <v>6214761.0399999991</v>
      </c>
      <c r="BN154" s="227">
        <f t="shared" si="677"/>
        <v>4478163.3699999973</v>
      </c>
      <c r="BO154" s="227">
        <f t="shared" si="677"/>
        <v>1370185.2899999991</v>
      </c>
      <c r="BP154" s="227">
        <f t="shared" si="677"/>
        <v>4116295.0100000016</v>
      </c>
      <c r="BQ154" s="227">
        <f t="shared" si="677"/>
        <v>641558.55999999866</v>
      </c>
      <c r="BR154" s="416">
        <f t="shared" si="677"/>
        <v>-5512174.8200000003</v>
      </c>
      <c r="BS154" s="227">
        <f t="shared" si="678"/>
        <v>4679976.3599999994</v>
      </c>
      <c r="BT154" s="227">
        <f t="shared" si="678"/>
        <v>3427856.6499999985</v>
      </c>
      <c r="BU154" s="227">
        <f t="shared" si="678"/>
        <v>1268519.1300000027</v>
      </c>
      <c r="BV154" s="227">
        <f t="shared" si="678"/>
        <v>3269866.2700000033</v>
      </c>
      <c r="BW154" s="227">
        <f t="shared" si="678"/>
        <v>2598692</v>
      </c>
      <c r="BX154" s="253">
        <f t="shared" si="678"/>
        <v>2900038</v>
      </c>
      <c r="BY154" s="253">
        <f t="shared" si="678"/>
        <v>3012820</v>
      </c>
      <c r="BZ154" s="253">
        <f t="shared" si="678"/>
        <v>-1977742</v>
      </c>
      <c r="CA154" s="253">
        <f t="shared" si="678"/>
        <v>6112769</v>
      </c>
      <c r="CB154" s="209">
        <f t="shared" si="678"/>
        <v>6905192</v>
      </c>
      <c r="CC154" s="209">
        <f t="shared" si="679"/>
        <v>4249824</v>
      </c>
      <c r="CD154" s="394">
        <f t="shared" si="679"/>
        <v>8876616</v>
      </c>
      <c r="CE154" s="209">
        <f t="shared" si="679"/>
        <v>5125834</v>
      </c>
      <c r="CF154" s="209">
        <f t="shared" si="679"/>
        <v>2073909</v>
      </c>
      <c r="CG154" s="209">
        <f t="shared" si="679"/>
        <v>5073115</v>
      </c>
      <c r="CH154" s="209">
        <f t="shared" si="679"/>
        <v>1569863</v>
      </c>
      <c r="CI154" s="209">
        <f t="shared" si="679"/>
        <v>51180</v>
      </c>
      <c r="CJ154" s="209">
        <f t="shared" si="679"/>
        <v>938848</v>
      </c>
      <c r="CK154" s="209">
        <f t="shared" si="679"/>
        <v>-797207</v>
      </c>
      <c r="CL154" s="209">
        <f t="shared" si="679"/>
        <v>5007278</v>
      </c>
      <c r="CM154" s="209">
        <f t="shared" si="680"/>
        <v>8897043</v>
      </c>
      <c r="CN154" s="209">
        <f t="shared" si="680"/>
        <v>-2864633</v>
      </c>
      <c r="CO154" s="209">
        <f t="shared" si="680"/>
        <v>2409603</v>
      </c>
      <c r="CP154" s="394">
        <f t="shared" si="680"/>
        <v>4040521</v>
      </c>
      <c r="CQ154" s="394">
        <f t="shared" si="680"/>
        <v>130016</v>
      </c>
      <c r="CR154" s="394">
        <f t="shared" si="680"/>
        <v>2441799</v>
      </c>
      <c r="CS154" s="394">
        <f t="shared" si="680"/>
        <v>2216769</v>
      </c>
      <c r="CT154" s="394">
        <f t="shared" si="680"/>
        <v>-3067016</v>
      </c>
      <c r="CU154" s="394">
        <f t="shared" si="680"/>
        <v>5841500</v>
      </c>
      <c r="CV154" s="394">
        <f t="shared" si="680"/>
        <v>1241646</v>
      </c>
      <c r="CW154" s="394">
        <f t="shared" si="680"/>
        <v>3932956</v>
      </c>
      <c r="CX154" s="394">
        <f t="shared" si="680"/>
        <v>-579104</v>
      </c>
      <c r="CY154" s="345"/>
      <c r="CZ154" s="63">
        <f>IF(ISERROR(GETPIVOTDATA("VALUE",'CSS WK pvt'!$I$2,"DT_FILE",CZ$8,"CD_CO",CZ$6,"TRIM_CAT",TRIM(B154),"TRIM_LINE",A149))=TRUE,0,GETPIVOTDATA("VALUE",'CSS WK pvt'!$I$2,"DT_FILE",CZ$8,"CD_CO",CZ$6,"TRIM_CAT",TRIM(B154),"TRIM_LINE",A149))</f>
        <v>45114766</v>
      </c>
    </row>
    <row r="155" spans="1:104" s="72" customFormat="1" x14ac:dyDescent="0.3">
      <c r="A155" s="147"/>
      <c r="B155" s="59" t="s">
        <v>42</v>
      </c>
      <c r="C155" s="221">
        <f t="shared" ref="C155:Q155" si="681">SUM(C150:C154)</f>
        <v>192807345.30000001</v>
      </c>
      <c r="D155" s="222">
        <f t="shared" si="681"/>
        <v>164645396.68000001</v>
      </c>
      <c r="E155" s="222">
        <f t="shared" si="681"/>
        <v>148639368.86000001</v>
      </c>
      <c r="F155" s="223">
        <f t="shared" si="681"/>
        <v>163637832.09</v>
      </c>
      <c r="G155" s="222">
        <f t="shared" si="681"/>
        <v>193206163.37000003</v>
      </c>
      <c r="H155" s="223">
        <f t="shared" si="681"/>
        <v>209921264.19</v>
      </c>
      <c r="I155" s="222">
        <f t="shared" si="681"/>
        <v>185466437.66</v>
      </c>
      <c r="J155" s="223">
        <f t="shared" si="681"/>
        <v>154105813.19</v>
      </c>
      <c r="K155" s="222">
        <f t="shared" si="681"/>
        <v>166198773.50999999</v>
      </c>
      <c r="L155" s="224">
        <f t="shared" si="681"/>
        <v>211692532.49000001</v>
      </c>
      <c r="M155" s="223">
        <f t="shared" si="681"/>
        <v>224399775.39999998</v>
      </c>
      <c r="N155" s="223">
        <f t="shared" si="681"/>
        <v>208008990.61999997</v>
      </c>
      <c r="O155" s="223">
        <f t="shared" si="681"/>
        <v>191683967.98000002</v>
      </c>
      <c r="P155" s="223">
        <f t="shared" si="681"/>
        <v>189727084.72999999</v>
      </c>
      <c r="Q155" s="223">
        <f t="shared" si="681"/>
        <v>169285214</v>
      </c>
      <c r="R155" s="223">
        <v>178111651</v>
      </c>
      <c r="S155" s="222">
        <v>231781836</v>
      </c>
      <c r="T155" s="223">
        <v>253983553</v>
      </c>
      <c r="U155" s="225">
        <v>206914236</v>
      </c>
      <c r="V155" s="225">
        <v>169411683</v>
      </c>
      <c r="W155" s="225">
        <f>SUM(W150+W151+W152+W153+W154)</f>
        <v>171258737</v>
      </c>
      <c r="X155" s="224">
        <f>SUM(X150+X151+X152+X153+X154)</f>
        <v>194061734</v>
      </c>
      <c r="Y155" s="225">
        <v>233863485</v>
      </c>
      <c r="Z155" s="225">
        <v>235722965</v>
      </c>
      <c r="AA155" s="225">
        <v>199126183</v>
      </c>
      <c r="AB155" s="225">
        <v>192258908</v>
      </c>
      <c r="AC155" s="225">
        <v>172785493</v>
      </c>
      <c r="AD155" s="225">
        <v>194401756</v>
      </c>
      <c r="AE155" s="225">
        <v>231676663</v>
      </c>
      <c r="AF155" s="225">
        <v>222113122</v>
      </c>
      <c r="AG155" s="225">
        <v>244866497</v>
      </c>
      <c r="AH155" s="225">
        <v>185894700</v>
      </c>
      <c r="AI155" s="225">
        <v>183878178</v>
      </c>
      <c r="AJ155" s="234">
        <v>228452866</v>
      </c>
      <c r="AK155" s="301">
        <v>253272792</v>
      </c>
      <c r="AL155" s="301">
        <v>254739912</v>
      </c>
      <c r="AM155" s="301">
        <v>218535280</v>
      </c>
      <c r="AN155" s="301">
        <v>200582281</v>
      </c>
      <c r="AO155" s="301">
        <v>178458136</v>
      </c>
      <c r="AP155" s="301">
        <v>194084687</v>
      </c>
      <c r="AQ155" s="84">
        <v>239844655</v>
      </c>
      <c r="AR155" s="301">
        <v>271358383</v>
      </c>
      <c r="AS155" s="301">
        <v>272812173</v>
      </c>
      <c r="AT155" s="301">
        <v>185908612</v>
      </c>
      <c r="AU155" s="301">
        <v>195880654</v>
      </c>
      <c r="AV155" s="234">
        <v>292653452</v>
      </c>
      <c r="AW155" s="301">
        <v>306687660</v>
      </c>
      <c r="AX155" s="301">
        <v>80923260</v>
      </c>
      <c r="AY155" s="301">
        <v>280403172</v>
      </c>
      <c r="AZ155" s="301">
        <v>248259703</v>
      </c>
      <c r="BA155" s="301">
        <v>217858555</v>
      </c>
      <c r="BB155" s="301">
        <v>206632773</v>
      </c>
      <c r="BC155" s="84">
        <v>262299502</v>
      </c>
      <c r="BD155" s="301">
        <v>266869733</v>
      </c>
      <c r="BE155" s="301"/>
      <c r="BF155" s="301"/>
      <c r="BG155" s="301"/>
      <c r="BH155" s="234"/>
      <c r="BI155" s="228">
        <f t="shared" ref="BI155:BM155" si="682">SUM(BI150:BI154)</f>
        <v>-1123377.3199999891</v>
      </c>
      <c r="BJ155" s="229">
        <f t="shared" si="682"/>
        <v>25081688.04999999</v>
      </c>
      <c r="BK155" s="229">
        <f t="shared" si="682"/>
        <v>20645845.139999993</v>
      </c>
      <c r="BL155" s="229">
        <f t="shared" si="682"/>
        <v>14473818.91</v>
      </c>
      <c r="BM155" s="229">
        <f t="shared" si="682"/>
        <v>38575672.629999995</v>
      </c>
      <c r="BN155" s="229">
        <f t="shared" ref="BN155:BV155" si="683">SUM(BN150:BN154)</f>
        <v>44062288.810000002</v>
      </c>
      <c r="BO155" s="229">
        <f t="shared" si="683"/>
        <v>21447798.340000004</v>
      </c>
      <c r="BP155" s="229">
        <f t="shared" si="683"/>
        <v>15305869.810000001</v>
      </c>
      <c r="BQ155" s="229">
        <f t="shared" si="683"/>
        <v>5059963.4899999928</v>
      </c>
      <c r="BR155" s="417">
        <f t="shared" si="683"/>
        <v>-17630798.489999995</v>
      </c>
      <c r="BS155" s="229">
        <f t="shared" si="683"/>
        <v>9463709.6000000052</v>
      </c>
      <c r="BT155" s="229">
        <f t="shared" si="683"/>
        <v>27713974.380000006</v>
      </c>
      <c r="BU155" s="229">
        <f t="shared" si="683"/>
        <v>7442215.0199999958</v>
      </c>
      <c r="BV155" s="229">
        <f t="shared" si="683"/>
        <v>2531823.2700000107</v>
      </c>
      <c r="BW155" s="229">
        <f t="shared" ref="BW155:BX155" si="684">SUM(BW150:BW154)</f>
        <v>3500279</v>
      </c>
      <c r="BX155" s="254">
        <f t="shared" si="684"/>
        <v>16290105</v>
      </c>
      <c r="BY155" s="254">
        <f t="shared" ref="BY155:BZ155" si="685">SUM(BY150:BY154)</f>
        <v>-105173</v>
      </c>
      <c r="BZ155" s="254">
        <f t="shared" si="685"/>
        <v>-31870431</v>
      </c>
      <c r="CA155" s="254">
        <f t="shared" ref="CA155:CB155" si="686">SUM(CA150:CA154)</f>
        <v>37952261</v>
      </c>
      <c r="CB155" s="210">
        <f t="shared" si="686"/>
        <v>16483017</v>
      </c>
      <c r="CC155" s="210">
        <f t="shared" ref="CC155:CE155" si="687">SUM(CC150:CC154)</f>
        <v>12619441</v>
      </c>
      <c r="CD155" s="395">
        <f t="shared" si="687"/>
        <v>34391132</v>
      </c>
      <c r="CE155" s="210">
        <f t="shared" si="687"/>
        <v>19409307</v>
      </c>
      <c r="CF155" s="210">
        <f t="shared" ref="CF155:CG155" si="688">SUM(CF150:CF154)</f>
        <v>19016947</v>
      </c>
      <c r="CG155" s="210">
        <f t="shared" si="688"/>
        <v>19409097</v>
      </c>
      <c r="CH155" s="210">
        <f t="shared" ref="CH155" si="689">SUM(CH150:CH154)</f>
        <v>8323373</v>
      </c>
      <c r="CI155" s="210">
        <f t="shared" ref="CI155" si="690">SUM(CI150:CI154)</f>
        <v>5672643</v>
      </c>
      <c r="CJ155" s="210">
        <f t="shared" ref="CJ155" si="691">SUM(CJ150:CJ154)</f>
        <v>-317069</v>
      </c>
      <c r="CK155" s="210">
        <f t="shared" ref="CK155" si="692">SUM(CK150:CK154)</f>
        <v>8167992</v>
      </c>
      <c r="CL155" s="210">
        <f t="shared" ref="CL155" si="693">SUM(CL150:CL154)</f>
        <v>49245261</v>
      </c>
      <c r="CM155" s="210">
        <f t="shared" ref="CM155" si="694">SUM(CM150:CM154)</f>
        <v>27945676</v>
      </c>
      <c r="CN155" s="210">
        <f t="shared" ref="CN155" si="695">SUM(CN150:CN154)</f>
        <v>13912</v>
      </c>
      <c r="CO155" s="210">
        <f t="shared" ref="CO155" si="696">SUM(CO150:CO154)</f>
        <v>12002476</v>
      </c>
      <c r="CP155" s="395">
        <f t="shared" ref="CP155" si="697">SUM(CP150:CP154)</f>
        <v>64200586</v>
      </c>
      <c r="CQ155" s="395">
        <f t="shared" ref="CQ155" si="698">SUM(CQ150:CQ154)</f>
        <v>53414868</v>
      </c>
      <c r="CR155" s="395">
        <f t="shared" ref="CR155" si="699">SUM(CR150:CR154)</f>
        <v>-173816652</v>
      </c>
      <c r="CS155" s="395">
        <f t="shared" ref="CS155" si="700">SUM(CS150:CS154)</f>
        <v>61867892</v>
      </c>
      <c r="CT155" s="395">
        <f t="shared" ref="CT155" si="701">SUM(CT150:CT154)</f>
        <v>47677422</v>
      </c>
      <c r="CU155" s="395">
        <f t="shared" ref="CU155" si="702">SUM(CU150:CU154)</f>
        <v>39400419</v>
      </c>
      <c r="CV155" s="395">
        <f t="shared" ref="CV155" si="703">SUM(CV150:CV154)</f>
        <v>12548086</v>
      </c>
      <c r="CW155" s="395">
        <f t="shared" ref="CW155:CX155" si="704">SUM(CW150:CW154)</f>
        <v>22454847</v>
      </c>
      <c r="CX155" s="395">
        <f t="shared" si="704"/>
        <v>-4488650</v>
      </c>
      <c r="CY155" s="346"/>
      <c r="CZ155" s="84">
        <f>SUM(CZ150:CZ154)</f>
        <v>266869733</v>
      </c>
    </row>
    <row r="156" spans="1:104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45"/>
      <c r="CZ156" s="89"/>
    </row>
    <row r="157" spans="1:104" s="58" customFormat="1" x14ac:dyDescent="0.3">
      <c r="A157" s="146"/>
      <c r="B157" s="59" t="s">
        <v>37</v>
      </c>
      <c r="C157" s="111"/>
      <c r="D157" s="180">
        <f t="shared" ref="D157:AA157" si="705">(C66+C150+D94-D66-D150)/(C66+C150+D94-D150)</f>
        <v>0.50833385930004771</v>
      </c>
      <c r="E157" s="181">
        <f t="shared" si="705"/>
        <v>0.48844564303899474</v>
      </c>
      <c r="F157" s="181">
        <f t="shared" si="705"/>
        <v>0.47172473383620184</v>
      </c>
      <c r="G157" s="181">
        <f t="shared" si="705"/>
        <v>0.51905484024697013</v>
      </c>
      <c r="H157" s="182">
        <f t="shared" si="705"/>
        <v>0.54236372819462586</v>
      </c>
      <c r="I157" s="181">
        <f t="shared" si="705"/>
        <v>0.52378974332454564</v>
      </c>
      <c r="J157" s="182">
        <f t="shared" si="705"/>
        <v>0.50431756682942308</v>
      </c>
      <c r="K157" s="181">
        <f t="shared" si="705"/>
        <v>0.42353220876551917</v>
      </c>
      <c r="L157" s="183">
        <f t="shared" si="705"/>
        <v>0.47197772241997021</v>
      </c>
      <c r="M157" s="182">
        <f t="shared" si="705"/>
        <v>0.52798482272454106</v>
      </c>
      <c r="N157" s="182">
        <f t="shared" si="705"/>
        <v>0.48255149920616758</v>
      </c>
      <c r="O157" s="182">
        <f t="shared" si="705"/>
        <v>0.46277878057248784</v>
      </c>
      <c r="P157" s="182">
        <f t="shared" si="705"/>
        <v>0.44683091305740175</v>
      </c>
      <c r="Q157" s="182">
        <f t="shared" si="705"/>
        <v>0.41958139580149129</v>
      </c>
      <c r="R157" s="182">
        <f t="shared" si="705"/>
        <v>0.41099957193116304</v>
      </c>
      <c r="S157" s="182">
        <f t="shared" si="705"/>
        <v>0.45010647658336489</v>
      </c>
      <c r="T157" s="182">
        <f t="shared" si="705"/>
        <v>0.47179039678237877</v>
      </c>
      <c r="U157" s="182">
        <f t="shared" si="705"/>
        <v>0.44183112916040673</v>
      </c>
      <c r="V157" s="182">
        <f t="shared" si="705"/>
        <v>0.37241314028959871</v>
      </c>
      <c r="W157" s="182">
        <f t="shared" si="705"/>
        <v>0.40823309520465401</v>
      </c>
      <c r="X157" s="183">
        <f t="shared" si="705"/>
        <v>0.37335596732146065</v>
      </c>
      <c r="Y157" s="182">
        <f t="shared" si="705"/>
        <v>0.38800719427594715</v>
      </c>
      <c r="Z157" s="182">
        <f t="shared" si="705"/>
        <v>0.38711047596755832</v>
      </c>
      <c r="AA157" s="182">
        <f t="shared" si="705"/>
        <v>0.43288665155272704</v>
      </c>
      <c r="AB157" s="182">
        <f t="shared" ref="AB157:BD162" si="706">(AA66+AA150+AB94-AB66-AB150)/(AA66+AA150+AB94-AB150)</f>
        <v>0.34501627213560582</v>
      </c>
      <c r="AC157" s="182">
        <f t="shared" si="706"/>
        <v>0.36042310089458979</v>
      </c>
      <c r="AD157" s="182">
        <f t="shared" si="706"/>
        <v>0.37303430646889024</v>
      </c>
      <c r="AE157" s="182">
        <f t="shared" si="706"/>
        <v>0.42294102796806937</v>
      </c>
      <c r="AF157" s="182">
        <f t="shared" si="706"/>
        <v>0.4587465675574352</v>
      </c>
      <c r="AG157" s="182">
        <f t="shared" si="706"/>
        <v>0.44867578072727055</v>
      </c>
      <c r="AH157" s="182">
        <f t="shared" si="706"/>
        <v>0.43422824466082177</v>
      </c>
      <c r="AI157" s="182">
        <f t="shared" ref="AI157:BD157" si="707">(AH66+AH150+AI94-AI66-AI150)/(AH66+AH150+AI94-AI150)</f>
        <v>0.35721990978955126</v>
      </c>
      <c r="AJ157" s="182">
        <f t="shared" si="707"/>
        <v>0.42645159487165507</v>
      </c>
      <c r="AK157" s="182">
        <f t="shared" si="707"/>
        <v>0.42615789145143851</v>
      </c>
      <c r="AL157" s="182">
        <f t="shared" si="707"/>
        <v>0.43768798515766782</v>
      </c>
      <c r="AM157" s="182">
        <f t="shared" si="707"/>
        <v>0.46552543130867435</v>
      </c>
      <c r="AN157" s="182">
        <f t="shared" si="707"/>
        <v>0.43269733505078101</v>
      </c>
      <c r="AO157" s="182">
        <f t="shared" si="707"/>
        <v>0.4047015770130622</v>
      </c>
      <c r="AP157" s="182">
        <f t="shared" si="707"/>
        <v>0.43726070319029858</v>
      </c>
      <c r="AQ157" s="182">
        <f t="shared" si="707"/>
        <v>0.43080986837093049</v>
      </c>
      <c r="AR157" s="182">
        <f t="shared" si="707"/>
        <v>0.5271279520606551</v>
      </c>
      <c r="AS157" s="182">
        <f t="shared" si="707"/>
        <v>0.48863546295665117</v>
      </c>
      <c r="AT157" s="182">
        <f t="shared" si="707"/>
        <v>0.47116319583306232</v>
      </c>
      <c r="AU157" s="182">
        <f t="shared" si="707"/>
        <v>3.4104574019889096E-2</v>
      </c>
      <c r="AV157" s="182">
        <f t="shared" si="707"/>
        <v>-0.17155998614902396</v>
      </c>
      <c r="AW157" s="182">
        <f t="shared" si="707"/>
        <v>0.13520780220833784</v>
      </c>
      <c r="AX157" s="182">
        <f t="shared" si="707"/>
        <v>0.46143958517406075</v>
      </c>
      <c r="AY157" s="182">
        <f t="shared" si="707"/>
        <v>0.2459755128463155</v>
      </c>
      <c r="AZ157" s="182">
        <f t="shared" si="707"/>
        <v>0.43081739122619905</v>
      </c>
      <c r="BA157" s="182">
        <f t="shared" si="707"/>
        <v>0.46429538953787197</v>
      </c>
      <c r="BB157" s="182">
        <f t="shared" si="707"/>
        <v>0.43363014473718048</v>
      </c>
      <c r="BC157" s="182">
        <f t="shared" si="707"/>
        <v>0.39864384632764122</v>
      </c>
      <c r="BD157" s="182">
        <f t="shared" si="707"/>
        <v>0.50996323158498857</v>
      </c>
      <c r="BE157" s="182"/>
      <c r="BF157" s="182"/>
      <c r="BG157" s="182"/>
      <c r="BH157" s="182"/>
      <c r="BI157" s="111"/>
      <c r="BJ157" s="182">
        <f t="shared" ref="BJ157:BS162" si="708">P157-D157</f>
        <v>-6.1502946242645962E-2</v>
      </c>
      <c r="BK157" s="182">
        <f t="shared" si="708"/>
        <v>-6.8864247237503451E-2</v>
      </c>
      <c r="BL157" s="182">
        <f t="shared" si="708"/>
        <v>-6.0725161905038794E-2</v>
      </c>
      <c r="BM157" s="182">
        <f t="shared" si="708"/>
        <v>-6.8948363663605239E-2</v>
      </c>
      <c r="BN157" s="182">
        <f t="shared" si="708"/>
        <v>-7.0573331412247087E-2</v>
      </c>
      <c r="BO157" s="182">
        <f t="shared" si="708"/>
        <v>-8.195861416413891E-2</v>
      </c>
      <c r="BP157" s="182">
        <f t="shared" si="708"/>
        <v>-0.13190442653982437</v>
      </c>
      <c r="BQ157" s="182">
        <f t="shared" si="708"/>
        <v>-1.5299113560865163E-2</v>
      </c>
      <c r="BR157" s="418">
        <f t="shared" si="708"/>
        <v>-9.8621755098509567E-2</v>
      </c>
      <c r="BS157" s="182">
        <f t="shared" si="708"/>
        <v>-0.1399776284485939</v>
      </c>
      <c r="BT157" s="182">
        <f t="shared" ref="BT157:CC162" si="709">Z157-N157</f>
        <v>-9.5441023238609257E-2</v>
      </c>
      <c r="BU157" s="182">
        <f t="shared" si="709"/>
        <v>-2.9892129019760794E-2</v>
      </c>
      <c r="BV157" s="182">
        <f t="shared" si="709"/>
        <v>-0.10181464092179593</v>
      </c>
      <c r="BW157" s="182">
        <f t="shared" si="709"/>
        <v>-5.9158294906901498E-2</v>
      </c>
      <c r="BX157" s="255">
        <f t="shared" si="709"/>
        <v>-3.7965265462272801E-2</v>
      </c>
      <c r="BY157" s="255">
        <f t="shared" si="709"/>
        <v>-2.7165448615295518E-2</v>
      </c>
      <c r="BZ157" s="255">
        <f t="shared" si="709"/>
        <v>-1.3043829224943571E-2</v>
      </c>
      <c r="CA157" s="255">
        <f t="shared" si="709"/>
        <v>6.844651566863813E-3</v>
      </c>
      <c r="CB157" s="283">
        <f t="shared" si="709"/>
        <v>6.1815104371223062E-2</v>
      </c>
      <c r="CC157" s="285">
        <f t="shared" si="709"/>
        <v>-5.1013185415102746E-2</v>
      </c>
      <c r="CD157" s="397">
        <f t="shared" ref="CD157:CM162" si="710">AJ157-X157</f>
        <v>5.3095627550194424E-2</v>
      </c>
      <c r="CE157" s="285">
        <f t="shared" si="710"/>
        <v>3.8150697175491355E-2</v>
      </c>
      <c r="CF157" s="285">
        <f t="shared" si="710"/>
        <v>5.0577509190109504E-2</v>
      </c>
      <c r="CG157" s="285">
        <f t="shared" si="710"/>
        <v>3.2638779755947311E-2</v>
      </c>
      <c r="CH157" s="285">
        <f t="shared" si="710"/>
        <v>8.768106291517519E-2</v>
      </c>
      <c r="CI157" s="285">
        <f t="shared" si="710"/>
        <v>4.427847611847241E-2</v>
      </c>
      <c r="CJ157" s="285">
        <f t="shared" si="710"/>
        <v>6.4226396721408341E-2</v>
      </c>
      <c r="CK157" s="285">
        <f t="shared" si="710"/>
        <v>7.8688404028611214E-3</v>
      </c>
      <c r="CL157" s="285">
        <f t="shared" si="710"/>
        <v>6.83813845032199E-2</v>
      </c>
      <c r="CM157" s="285">
        <f t="shared" si="710"/>
        <v>3.9959682229380622E-2</v>
      </c>
      <c r="CN157" s="285">
        <f t="shared" ref="CN157:CX162" si="711">AT157-AH157</f>
        <v>3.6934951172240549E-2</v>
      </c>
      <c r="CO157" s="285">
        <f t="shared" si="711"/>
        <v>-0.32311533576966217</v>
      </c>
      <c r="CP157" s="397">
        <f t="shared" si="711"/>
        <v>-0.59801158102067897</v>
      </c>
      <c r="CQ157" s="397">
        <f t="shared" si="711"/>
        <v>-0.29095008924310067</v>
      </c>
      <c r="CR157" s="397">
        <f t="shared" si="711"/>
        <v>2.3751600016392926E-2</v>
      </c>
      <c r="CS157" s="397">
        <f t="shared" si="711"/>
        <v>-0.21954991846235886</v>
      </c>
      <c r="CT157" s="397">
        <f t="shared" si="711"/>
        <v>-1.8799438245819533E-3</v>
      </c>
      <c r="CU157" s="397">
        <f t="shared" si="711"/>
        <v>5.9593812524809775E-2</v>
      </c>
      <c r="CV157" s="397">
        <f t="shared" si="711"/>
        <v>-3.6305584531181045E-3</v>
      </c>
      <c r="CW157" s="397">
        <f t="shared" si="711"/>
        <v>-3.2166022043289277E-2</v>
      </c>
      <c r="CX157" s="397">
        <f t="shared" si="711"/>
        <v>-1.7164720475666528E-2</v>
      </c>
      <c r="CY157" s="345"/>
      <c r="CZ157" s="63">
        <f>IF(ISERROR(GETPIVOTDATA("VALUE",'CRS WK pvt'!$I$2,"DT_FILE",CZ$8,"CD_CO",CZ$6,"TRIM_CAT",TRIM(B157),"TRIM_LINE",A156))=TRUE,0,GETPIVOTDATA("VALUE",'CRS WK pvt'!$I$2,"DT_FILE",CZ$8,"CD_CO",CZ$6,"TRIM_CAT",TRIM(B157),"TRIM_LINE",A156))</f>
        <v>0</v>
      </c>
    </row>
    <row r="158" spans="1:104" s="58" customFormat="1" x14ac:dyDescent="0.3">
      <c r="A158" s="146"/>
      <c r="B158" s="59" t="s">
        <v>38</v>
      </c>
      <c r="C158" s="111"/>
      <c r="D158" s="181">
        <f t="shared" ref="D158:AA158" si="712">(C67+C151+D95-D67-D151)/(C67+C151+D95-D151)</f>
        <v>0.16964694494341612</v>
      </c>
      <c r="E158" s="181">
        <f t="shared" si="712"/>
        <v>0.15796110330007282</v>
      </c>
      <c r="F158" s="181">
        <f t="shared" si="712"/>
        <v>0.14863344575139331</v>
      </c>
      <c r="G158" s="181">
        <f t="shared" si="712"/>
        <v>0.15234430332129478</v>
      </c>
      <c r="H158" s="182">
        <f t="shared" si="712"/>
        <v>0.15809233715907064</v>
      </c>
      <c r="I158" s="181">
        <f t="shared" si="712"/>
        <v>0.15612602165117517</v>
      </c>
      <c r="J158" s="182">
        <f t="shared" si="712"/>
        <v>0.16024806450659043</v>
      </c>
      <c r="K158" s="181">
        <f t="shared" si="712"/>
        <v>0.11720664528128168</v>
      </c>
      <c r="L158" s="183">
        <f t="shared" si="712"/>
        <v>0.13259983328284422</v>
      </c>
      <c r="M158" s="182">
        <f t="shared" si="712"/>
        <v>0.15336864960550226</v>
      </c>
      <c r="N158" s="182">
        <f t="shared" si="712"/>
        <v>0.13550663080192921</v>
      </c>
      <c r="O158" s="182">
        <f t="shared" si="712"/>
        <v>0.13798706347785211</v>
      </c>
      <c r="P158" s="182">
        <f t="shared" si="712"/>
        <v>6.6743845583029413E-2</v>
      </c>
      <c r="Q158" s="182">
        <f t="shared" si="712"/>
        <v>0.14649002688010945</v>
      </c>
      <c r="R158" s="182">
        <f t="shared" si="712"/>
        <v>0.13414503084739013</v>
      </c>
      <c r="S158" s="182">
        <f t="shared" si="712"/>
        <v>6.9719029863303403E-2</v>
      </c>
      <c r="T158" s="182">
        <f t="shared" si="712"/>
        <v>0.14542189940273351</v>
      </c>
      <c r="U158" s="182">
        <f t="shared" si="712"/>
        <v>0.14760441353409698</v>
      </c>
      <c r="V158" s="182">
        <f t="shared" si="712"/>
        <v>0.16097462372325697</v>
      </c>
      <c r="W158" s="182">
        <f t="shared" si="712"/>
        <v>5.4606202917977804E-2</v>
      </c>
      <c r="X158" s="183">
        <f t="shared" si="712"/>
        <v>7.3181428548666105E-2</v>
      </c>
      <c r="Y158" s="182">
        <f t="shared" si="712"/>
        <v>0.11988544995235161</v>
      </c>
      <c r="Z158" s="182">
        <f t="shared" si="712"/>
        <v>6.6743472167424073E-2</v>
      </c>
      <c r="AA158" s="182">
        <f t="shared" si="712"/>
        <v>0.1122707310076218</v>
      </c>
      <c r="AB158" s="182">
        <f t="shared" si="706"/>
        <v>0.14187600142281931</v>
      </c>
      <c r="AC158" s="182">
        <f t="shared" si="706"/>
        <v>9.6407514976080286E-2</v>
      </c>
      <c r="AD158" s="182">
        <f t="shared" si="706"/>
        <v>0.10837138367992097</v>
      </c>
      <c r="AE158" s="182">
        <f t="shared" si="706"/>
        <v>9.5073808587442632E-2</v>
      </c>
      <c r="AF158" s="182">
        <f t="shared" si="706"/>
        <v>0.11779063355032048</v>
      </c>
      <c r="AG158" s="182">
        <f t="shared" si="706"/>
        <v>0.14421198230435026</v>
      </c>
      <c r="AH158" s="182">
        <f t="shared" si="706"/>
        <v>0.16847673528869886</v>
      </c>
      <c r="AI158" s="182">
        <f t="shared" si="706"/>
        <v>0.22296991069704664</v>
      </c>
      <c r="AJ158" s="182">
        <f t="shared" si="706"/>
        <v>-4.0729044421587951E-2</v>
      </c>
      <c r="AK158" s="182">
        <f t="shared" si="706"/>
        <v>0.14664566447667199</v>
      </c>
      <c r="AL158" s="182">
        <f t="shared" si="706"/>
        <v>0.13010566371903393</v>
      </c>
      <c r="AM158" s="182">
        <f t="shared" si="706"/>
        <v>0.11585227936029487</v>
      </c>
      <c r="AN158" s="182">
        <f t="shared" si="706"/>
        <v>3.9451423164717982E-2</v>
      </c>
      <c r="AO158" s="182">
        <f t="shared" si="706"/>
        <v>9.9150763679836704E-2</v>
      </c>
      <c r="AP158" s="182">
        <f t="shared" si="706"/>
        <v>0.14627984534447902</v>
      </c>
      <c r="AQ158" s="182">
        <f t="shared" si="706"/>
        <v>0.15524237490167189</v>
      </c>
      <c r="AR158" s="182">
        <f t="shared" si="706"/>
        <v>0.17793903677341874</v>
      </c>
      <c r="AS158" s="182">
        <f t="shared" si="706"/>
        <v>0.11710722144129529</v>
      </c>
      <c r="AT158" s="182">
        <f t="shared" si="706"/>
        <v>0.14203111091406409</v>
      </c>
      <c r="AU158" s="182">
        <f t="shared" si="706"/>
        <v>1.4991389098019928E-2</v>
      </c>
      <c r="AV158" s="182">
        <f t="shared" si="706"/>
        <v>3.788102191471316E-2</v>
      </c>
      <c r="AW158" s="182">
        <f t="shared" si="706"/>
        <v>-0.1550644285102499</v>
      </c>
      <c r="AX158" s="182">
        <f t="shared" si="706"/>
        <v>0.1506189789506979</v>
      </c>
      <c r="AY158" s="182">
        <f t="shared" si="706"/>
        <v>6.2092485698892839E-3</v>
      </c>
      <c r="AZ158" s="182">
        <f t="shared" si="706"/>
        <v>0.15698587866211891</v>
      </c>
      <c r="BA158" s="182">
        <f t="shared" si="706"/>
        <v>0.10809700825571016</v>
      </c>
      <c r="BB158" s="182">
        <f t="shared" si="706"/>
        <v>0.14456851935272347</v>
      </c>
      <c r="BC158" s="182">
        <f t="shared" si="706"/>
        <v>0.11498646230481893</v>
      </c>
      <c r="BD158" s="182">
        <f t="shared" si="706"/>
        <v>0.19020553985451513</v>
      </c>
      <c r="BE158" s="182"/>
      <c r="BF158" s="182"/>
      <c r="BG158" s="182"/>
      <c r="BH158" s="182"/>
      <c r="BI158" s="111"/>
      <c r="BJ158" s="182">
        <f t="shared" si="708"/>
        <v>-0.1029030993603867</v>
      </c>
      <c r="BK158" s="182">
        <f t="shared" si="708"/>
        <v>-1.1471076419963366E-2</v>
      </c>
      <c r="BL158" s="182">
        <f t="shared" si="708"/>
        <v>-1.4488414904003183E-2</v>
      </c>
      <c r="BM158" s="182">
        <f t="shared" si="708"/>
        <v>-8.262527345799138E-2</v>
      </c>
      <c r="BN158" s="182">
        <f t="shared" si="708"/>
        <v>-1.2670437756337138E-2</v>
      </c>
      <c r="BO158" s="182">
        <f t="shared" si="708"/>
        <v>-8.5216081170781943E-3</v>
      </c>
      <c r="BP158" s="182">
        <f t="shared" si="708"/>
        <v>7.2655921666653356E-4</v>
      </c>
      <c r="BQ158" s="182">
        <f t="shared" si="708"/>
        <v>-6.2600442363303865E-2</v>
      </c>
      <c r="BR158" s="418">
        <f t="shared" si="708"/>
        <v>-5.9418404734178115E-2</v>
      </c>
      <c r="BS158" s="182">
        <f t="shared" si="708"/>
        <v>-3.348319965315065E-2</v>
      </c>
      <c r="BT158" s="182">
        <f t="shared" si="709"/>
        <v>-6.8763158634505134E-2</v>
      </c>
      <c r="BU158" s="182">
        <f t="shared" si="709"/>
        <v>-2.5716332470230308E-2</v>
      </c>
      <c r="BV158" s="182">
        <f t="shared" si="709"/>
        <v>7.5132155839789896E-2</v>
      </c>
      <c r="BW158" s="182">
        <f t="shared" si="709"/>
        <v>-5.0082511904029167E-2</v>
      </c>
      <c r="BX158" s="255">
        <f t="shared" si="709"/>
        <v>-2.577364716746916E-2</v>
      </c>
      <c r="BY158" s="255">
        <f t="shared" si="709"/>
        <v>2.5354778724139229E-2</v>
      </c>
      <c r="BZ158" s="255">
        <f t="shared" si="709"/>
        <v>-2.7631265852413031E-2</v>
      </c>
      <c r="CA158" s="255">
        <f t="shared" si="709"/>
        <v>-3.392431229746723E-3</v>
      </c>
      <c r="CB158" s="283">
        <f t="shared" si="709"/>
        <v>7.5021115654418935E-3</v>
      </c>
      <c r="CC158" s="285">
        <f t="shared" si="709"/>
        <v>0.16836370777906884</v>
      </c>
      <c r="CD158" s="397">
        <f t="shared" si="710"/>
        <v>-0.11391047297025406</v>
      </c>
      <c r="CE158" s="285">
        <f t="shared" si="710"/>
        <v>2.6760214524320383E-2</v>
      </c>
      <c r="CF158" s="285">
        <f t="shared" si="710"/>
        <v>6.3362191551609853E-2</v>
      </c>
      <c r="CG158" s="285">
        <f t="shared" si="710"/>
        <v>3.5815483526730613E-3</v>
      </c>
      <c r="CH158" s="285">
        <f t="shared" si="710"/>
        <v>-0.10242457825810133</v>
      </c>
      <c r="CI158" s="285">
        <f t="shared" si="710"/>
        <v>2.7432487037564179E-3</v>
      </c>
      <c r="CJ158" s="285">
        <f t="shared" si="710"/>
        <v>3.7908461664558052E-2</v>
      </c>
      <c r="CK158" s="285">
        <f t="shared" si="710"/>
        <v>6.016856631422926E-2</v>
      </c>
      <c r="CL158" s="285">
        <f t="shared" si="710"/>
        <v>6.0148403223098265E-2</v>
      </c>
      <c r="CM158" s="285">
        <f t="shared" si="710"/>
        <v>-2.7104760863054966E-2</v>
      </c>
      <c r="CN158" s="285">
        <f t="shared" si="711"/>
        <v>-2.6445624374634769E-2</v>
      </c>
      <c r="CO158" s="285">
        <f t="shared" si="711"/>
        <v>-0.20797852159902672</v>
      </c>
      <c r="CP158" s="397">
        <f t="shared" si="711"/>
        <v>7.8610066336301104E-2</v>
      </c>
      <c r="CQ158" s="397">
        <f t="shared" si="711"/>
        <v>-0.30171009298692186</v>
      </c>
      <c r="CR158" s="397">
        <f t="shared" si="711"/>
        <v>2.051331523166397E-2</v>
      </c>
      <c r="CS158" s="397">
        <f t="shared" si="711"/>
        <v>-0.10964303079040558</v>
      </c>
      <c r="CT158" s="397">
        <f t="shared" si="711"/>
        <v>0.11753445549740094</v>
      </c>
      <c r="CU158" s="397">
        <f t="shared" si="711"/>
        <v>8.9462445758734521E-3</v>
      </c>
      <c r="CV158" s="397">
        <f t="shared" si="711"/>
        <v>-1.7113259917555523E-3</v>
      </c>
      <c r="CW158" s="397">
        <f t="shared" si="711"/>
        <v>-4.0255912596852961E-2</v>
      </c>
      <c r="CX158" s="397">
        <f t="shared" si="711"/>
        <v>1.2266503081096392E-2</v>
      </c>
      <c r="CY158" s="279"/>
      <c r="CZ158" s="63">
        <f>IF(ISERROR(GETPIVOTDATA("VALUE",'CRS WK pvt'!$I$2,"DT_FILE",CZ$8,"CD_CO",CZ$6,"TRIM_CAT",TRIM(B158),"TRIM_LINE",A156))=TRUE,0,GETPIVOTDATA("VALUE",'CRS WK pvt'!$I$2,"DT_FILE",CZ$8,"CD_CO",CZ$6,"TRIM_CAT",TRIM(B158),"TRIM_LINE",A156))</f>
        <v>0</v>
      </c>
    </row>
    <row r="159" spans="1:104" s="58" customFormat="1" x14ac:dyDescent="0.3">
      <c r="A159" s="146"/>
      <c r="B159" s="59" t="s">
        <v>39</v>
      </c>
      <c r="C159" s="111"/>
      <c r="D159" s="181">
        <f t="shared" ref="D159:AA159" si="713">(C68+C152+D96-D68-D152)/(C68+C152+D96-D152)</f>
        <v>0.78614974426539397</v>
      </c>
      <c r="E159" s="181">
        <f t="shared" si="713"/>
        <v>0.81423396240345225</v>
      </c>
      <c r="F159" s="181">
        <f t="shared" si="713"/>
        <v>0.79251563294324057</v>
      </c>
      <c r="G159" s="181">
        <f t="shared" si="713"/>
        <v>0.80402139759511881</v>
      </c>
      <c r="H159" s="182">
        <f t="shared" si="713"/>
        <v>0.80337875881114551</v>
      </c>
      <c r="I159" s="181">
        <f t="shared" si="713"/>
        <v>0.79606860911024213</v>
      </c>
      <c r="J159" s="182">
        <f t="shared" si="713"/>
        <v>0.7993062522406823</v>
      </c>
      <c r="K159" s="181">
        <f t="shared" si="713"/>
        <v>0.73402703735626973</v>
      </c>
      <c r="L159" s="183">
        <f t="shared" si="713"/>
        <v>0.75397767158147699</v>
      </c>
      <c r="M159" s="182">
        <f t="shared" si="713"/>
        <v>0.80981538346930215</v>
      </c>
      <c r="N159" s="182">
        <f t="shared" si="713"/>
        <v>0.77767454602502839</v>
      </c>
      <c r="O159" s="182">
        <f t="shared" si="713"/>
        <v>0.75491020110147367</v>
      </c>
      <c r="P159" s="182">
        <f t="shared" si="713"/>
        <v>0.63614389462160736</v>
      </c>
      <c r="Q159" s="182">
        <f t="shared" si="713"/>
        <v>0.67082235779258481</v>
      </c>
      <c r="R159" s="182">
        <f t="shared" si="713"/>
        <v>0.64671500178752495</v>
      </c>
      <c r="S159" s="182">
        <f t="shared" si="713"/>
        <v>0.66533755909971382</v>
      </c>
      <c r="T159" s="182">
        <f t="shared" si="713"/>
        <v>0.68314973967820447</v>
      </c>
      <c r="U159" s="182">
        <f t="shared" si="713"/>
        <v>0.69822824861777122</v>
      </c>
      <c r="V159" s="182">
        <f t="shared" si="713"/>
        <v>0.70223389315181994</v>
      </c>
      <c r="W159" s="182">
        <f t="shared" si="713"/>
        <v>0.67256491304103072</v>
      </c>
      <c r="X159" s="183">
        <f t="shared" si="713"/>
        <v>0.64684279406888101</v>
      </c>
      <c r="Y159" s="182">
        <f t="shared" si="713"/>
        <v>0.64723758392948882</v>
      </c>
      <c r="Z159" s="182">
        <f t="shared" si="713"/>
        <v>0.65195824699315907</v>
      </c>
      <c r="AA159" s="182">
        <f t="shared" si="713"/>
        <v>0.72142970724079147</v>
      </c>
      <c r="AB159" s="182">
        <f t="shared" si="706"/>
        <v>0.66084515319945925</v>
      </c>
      <c r="AC159" s="182">
        <f t="shared" si="706"/>
        <v>0.65177768948838022</v>
      </c>
      <c r="AD159" s="182">
        <f t="shared" si="706"/>
        <v>0.65000051949030035</v>
      </c>
      <c r="AE159" s="182">
        <f t="shared" si="706"/>
        <v>0.69524152919642723</v>
      </c>
      <c r="AF159" s="182">
        <f t="shared" si="706"/>
        <v>0.67983522989415079</v>
      </c>
      <c r="AG159" s="182">
        <f t="shared" si="706"/>
        <v>0.66251228889013258</v>
      </c>
      <c r="AH159" s="182">
        <f t="shared" si="706"/>
        <v>0.6515586761686758</v>
      </c>
      <c r="AI159" s="182">
        <f t="shared" si="706"/>
        <v>0.6126628420772956</v>
      </c>
      <c r="AJ159" s="182">
        <f t="shared" si="706"/>
        <v>0.67110240579389957</v>
      </c>
      <c r="AK159" s="182">
        <f t="shared" si="706"/>
        <v>0.62961799730953505</v>
      </c>
      <c r="AL159" s="182">
        <f t="shared" si="706"/>
        <v>0.677334226429817</v>
      </c>
      <c r="AM159" s="182">
        <f t="shared" si="706"/>
        <v>0.70065960134755567</v>
      </c>
      <c r="AN159" s="182">
        <f t="shared" si="706"/>
        <v>0.66465951116795674</v>
      </c>
      <c r="AO159" s="182">
        <f t="shared" si="706"/>
        <v>0.6479730210022957</v>
      </c>
      <c r="AP159" s="182">
        <f t="shared" si="706"/>
        <v>0.65439485037175171</v>
      </c>
      <c r="AQ159" s="182">
        <f t="shared" si="706"/>
        <v>0.66101620536372696</v>
      </c>
      <c r="AR159" s="182">
        <f t="shared" si="706"/>
        <v>0.71589192100262178</v>
      </c>
      <c r="AS159" s="182">
        <f t="shared" si="706"/>
        <v>0.69201017257878539</v>
      </c>
      <c r="AT159" s="182">
        <f t="shared" si="706"/>
        <v>0.69168940415402447</v>
      </c>
      <c r="AU159" s="182">
        <f t="shared" si="706"/>
        <v>0.11749961896750409</v>
      </c>
      <c r="AV159" s="182">
        <f t="shared" si="706"/>
        <v>-4.2833795135462822E-2</v>
      </c>
      <c r="AW159" s="182">
        <f t="shared" si="706"/>
        <v>0.29390253010260792</v>
      </c>
      <c r="AX159" s="182">
        <f t="shared" si="706"/>
        <v>0.69280273689308303</v>
      </c>
      <c r="AY159" s="182">
        <f t="shared" si="706"/>
        <v>0.56941292864112769</v>
      </c>
      <c r="AZ159" s="182">
        <f t="shared" si="706"/>
        <v>0.67792954729243782</v>
      </c>
      <c r="BA159" s="182">
        <f t="shared" si="706"/>
        <v>0.68170802873637582</v>
      </c>
      <c r="BB159" s="182">
        <f t="shared" si="706"/>
        <v>0.66460522612477357</v>
      </c>
      <c r="BC159" s="182">
        <f t="shared" si="706"/>
        <v>0.64918517150931498</v>
      </c>
      <c r="BD159" s="182">
        <f t="shared" si="706"/>
        <v>0.71319248777123923</v>
      </c>
      <c r="BE159" s="182"/>
      <c r="BF159" s="182"/>
      <c r="BG159" s="182"/>
      <c r="BH159" s="182"/>
      <c r="BI159" s="111"/>
      <c r="BJ159" s="182">
        <f t="shared" si="708"/>
        <v>-0.1500058496437866</v>
      </c>
      <c r="BK159" s="182">
        <f t="shared" si="708"/>
        <v>-0.14341160461086744</v>
      </c>
      <c r="BL159" s="182">
        <f t="shared" si="708"/>
        <v>-0.14580063115571562</v>
      </c>
      <c r="BM159" s="182">
        <f t="shared" si="708"/>
        <v>-0.138683838495405</v>
      </c>
      <c r="BN159" s="182">
        <f t="shared" si="708"/>
        <v>-0.12022901913294104</v>
      </c>
      <c r="BO159" s="182">
        <f t="shared" si="708"/>
        <v>-9.7840360492470912E-2</v>
      </c>
      <c r="BP159" s="182">
        <f t="shared" si="708"/>
        <v>-9.7072359088862359E-2</v>
      </c>
      <c r="BQ159" s="182">
        <f t="shared" si="708"/>
        <v>-6.1462124315239008E-2</v>
      </c>
      <c r="BR159" s="418">
        <f t="shared" si="708"/>
        <v>-0.10713487751259598</v>
      </c>
      <c r="BS159" s="182">
        <f t="shared" si="708"/>
        <v>-0.16257779953981333</v>
      </c>
      <c r="BT159" s="182">
        <f t="shared" si="709"/>
        <v>-0.12571629903186932</v>
      </c>
      <c r="BU159" s="182">
        <f t="shared" si="709"/>
        <v>-3.3480493860682192E-2</v>
      </c>
      <c r="BV159" s="182">
        <f t="shared" si="709"/>
        <v>2.4701258577851881E-2</v>
      </c>
      <c r="BW159" s="182">
        <f t="shared" si="709"/>
        <v>-1.9044668304204593E-2</v>
      </c>
      <c r="BX159" s="255">
        <f t="shared" si="709"/>
        <v>3.285517702775409E-3</v>
      </c>
      <c r="BY159" s="255">
        <f t="shared" si="709"/>
        <v>2.9903970096713417E-2</v>
      </c>
      <c r="BZ159" s="255">
        <f t="shared" si="709"/>
        <v>-3.3145097840536764E-3</v>
      </c>
      <c r="CA159" s="255">
        <f t="shared" si="709"/>
        <v>-3.5715959727638635E-2</v>
      </c>
      <c r="CB159" s="283">
        <f t="shared" si="709"/>
        <v>-5.0675216983144145E-2</v>
      </c>
      <c r="CC159" s="285">
        <f t="shared" si="709"/>
        <v>-5.9902070963735121E-2</v>
      </c>
      <c r="CD159" s="397">
        <f t="shared" si="710"/>
        <v>2.4259611725018559E-2</v>
      </c>
      <c r="CE159" s="285">
        <f t="shared" si="710"/>
        <v>-1.7619586619953775E-2</v>
      </c>
      <c r="CF159" s="285">
        <f t="shared" si="710"/>
        <v>2.5375979436657925E-2</v>
      </c>
      <c r="CG159" s="285">
        <f t="shared" si="710"/>
        <v>-2.0770105893235802E-2</v>
      </c>
      <c r="CH159" s="285">
        <f t="shared" si="710"/>
        <v>3.8143579684974949E-3</v>
      </c>
      <c r="CI159" s="285">
        <f t="shared" si="710"/>
        <v>-3.804668486084517E-3</v>
      </c>
      <c r="CJ159" s="285">
        <f t="shared" si="710"/>
        <v>4.3943308814513582E-3</v>
      </c>
      <c r="CK159" s="285">
        <f t="shared" si="710"/>
        <v>-3.4225323832700272E-2</v>
      </c>
      <c r="CL159" s="285">
        <f t="shared" si="710"/>
        <v>3.6056691108470984E-2</v>
      </c>
      <c r="CM159" s="285">
        <f t="shared" si="710"/>
        <v>2.9497883688652804E-2</v>
      </c>
      <c r="CN159" s="285">
        <f t="shared" si="711"/>
        <v>4.0130727985348669E-2</v>
      </c>
      <c r="CO159" s="285">
        <f t="shared" si="711"/>
        <v>-0.49516322310979149</v>
      </c>
      <c r="CP159" s="397">
        <f t="shared" si="711"/>
        <v>-0.71393620092936239</v>
      </c>
      <c r="CQ159" s="397">
        <f t="shared" si="711"/>
        <v>-0.33571546720692713</v>
      </c>
      <c r="CR159" s="397">
        <f t="shared" si="711"/>
        <v>1.5468510463266028E-2</v>
      </c>
      <c r="CS159" s="397">
        <f t="shared" si="711"/>
        <v>-0.13124667270642798</v>
      </c>
      <c r="CT159" s="397">
        <f t="shared" si="711"/>
        <v>1.3270036124481077E-2</v>
      </c>
      <c r="CU159" s="397">
        <f t="shared" si="711"/>
        <v>3.3735007734080114E-2</v>
      </c>
      <c r="CV159" s="397">
        <f t="shared" si="711"/>
        <v>1.0210375753021861E-2</v>
      </c>
      <c r="CW159" s="397">
        <f t="shared" si="711"/>
        <v>-1.1831033854411976E-2</v>
      </c>
      <c r="CX159" s="397">
        <f t="shared" si="711"/>
        <v>-2.6994332313825531E-3</v>
      </c>
      <c r="CY159" s="279"/>
      <c r="CZ159" s="63">
        <f>IF(ISERROR(GETPIVOTDATA("VALUE",'CRS WK pvt'!$I$2,"DT_FILE",CZ$8,"CD_CO",CZ$6,"TRIM_CAT",TRIM(B159),"TRIM_LINE",A156))=TRUE,0,GETPIVOTDATA("VALUE",'CRS WK pvt'!$I$2,"DT_FILE",CZ$8,"CD_CO",CZ$6,"TRIM_CAT",TRIM(B159),"TRIM_LINE",A156))</f>
        <v>0</v>
      </c>
    </row>
    <row r="160" spans="1:104" s="58" customFormat="1" x14ac:dyDescent="0.3">
      <c r="A160" s="146"/>
      <c r="B160" s="59" t="s">
        <v>40</v>
      </c>
      <c r="C160" s="111"/>
      <c r="D160" s="181">
        <f t="shared" ref="D160:AA160" si="714">(C69+C153+D97-D69-D153)/(C69+C153+D97-D153)</f>
        <v>0.83133147084208825</v>
      </c>
      <c r="E160" s="181">
        <f t="shared" si="714"/>
        <v>0.85655724191658988</v>
      </c>
      <c r="F160" s="181">
        <f t="shared" si="714"/>
        <v>0.8293378896821002</v>
      </c>
      <c r="G160" s="181">
        <f t="shared" si="714"/>
        <v>0.84054330431992463</v>
      </c>
      <c r="H160" s="182">
        <f t="shared" si="714"/>
        <v>0.83766601294117959</v>
      </c>
      <c r="I160" s="181">
        <f t="shared" si="714"/>
        <v>0.83624075064831471</v>
      </c>
      <c r="J160" s="182">
        <f t="shared" si="714"/>
        <v>0.82951589456217611</v>
      </c>
      <c r="K160" s="181">
        <f t="shared" si="714"/>
        <v>0.79381404379861731</v>
      </c>
      <c r="L160" s="183">
        <f t="shared" si="714"/>
        <v>0.78724035925305125</v>
      </c>
      <c r="M160" s="182">
        <f t="shared" si="714"/>
        <v>0.85206280582654104</v>
      </c>
      <c r="N160" s="182">
        <f t="shared" si="714"/>
        <v>0.82373606058347715</v>
      </c>
      <c r="O160" s="182">
        <f t="shared" si="714"/>
        <v>0.81061422215078127</v>
      </c>
      <c r="P160" s="182">
        <f t="shared" si="714"/>
        <v>0.68454730355128102</v>
      </c>
      <c r="Q160" s="182">
        <f t="shared" si="714"/>
        <v>0.73118418079300751</v>
      </c>
      <c r="R160" s="182">
        <f t="shared" si="714"/>
        <v>0.70364209074641615</v>
      </c>
      <c r="S160" s="182">
        <f t="shared" si="714"/>
        <v>0.7886438588463841</v>
      </c>
      <c r="T160" s="182">
        <f t="shared" si="714"/>
        <v>0.8051190335196956</v>
      </c>
      <c r="U160" s="182">
        <f t="shared" si="714"/>
        <v>0.79153096950841573</v>
      </c>
      <c r="V160" s="182">
        <f t="shared" si="714"/>
        <v>0.77930301432142635</v>
      </c>
      <c r="W160" s="182">
        <f t="shared" si="714"/>
        <v>0.78357989119887894</v>
      </c>
      <c r="X160" s="183">
        <f t="shared" si="714"/>
        <v>0.73980902855435182</v>
      </c>
      <c r="Y160" s="182">
        <f t="shared" si="714"/>
        <v>0.71789452422410316</v>
      </c>
      <c r="Z160" s="182">
        <f t="shared" si="714"/>
        <v>0.7213473987734943</v>
      </c>
      <c r="AA160" s="182">
        <f t="shared" si="714"/>
        <v>0.78265915647456419</v>
      </c>
      <c r="AB160" s="182">
        <f t="shared" si="706"/>
        <v>0.76440752983629678</v>
      </c>
      <c r="AC160" s="182">
        <f t="shared" si="706"/>
        <v>0.7483963037528425</v>
      </c>
      <c r="AD160" s="182">
        <f t="shared" si="706"/>
        <v>0.73787126142983783</v>
      </c>
      <c r="AE160" s="182">
        <f t="shared" si="706"/>
        <v>0.73073230431538605</v>
      </c>
      <c r="AF160" s="182">
        <f t="shared" si="706"/>
        <v>0.77183690585217168</v>
      </c>
      <c r="AG160" s="182">
        <f t="shared" si="706"/>
        <v>0.73901557574572774</v>
      </c>
      <c r="AH160" s="182">
        <f t="shared" si="706"/>
        <v>0.6865296926047243</v>
      </c>
      <c r="AI160" s="182">
        <f t="shared" si="706"/>
        <v>0.67343614138429175</v>
      </c>
      <c r="AJ160" s="182">
        <f t="shared" si="706"/>
        <v>0.69895864643561834</v>
      </c>
      <c r="AK160" s="182">
        <f t="shared" si="706"/>
        <v>0.66462349671252841</v>
      </c>
      <c r="AL160" s="182">
        <f t="shared" si="706"/>
        <v>0.72665709627354225</v>
      </c>
      <c r="AM160" s="182">
        <f t="shared" si="706"/>
        <v>0.76020995128511359</v>
      </c>
      <c r="AN160" s="182">
        <f t="shared" si="706"/>
        <v>0.75551218588747782</v>
      </c>
      <c r="AO160" s="182">
        <f t="shared" si="706"/>
        <v>0.72593856347887853</v>
      </c>
      <c r="AP160" s="182">
        <f t="shared" si="706"/>
        <v>0.72933915619622181</v>
      </c>
      <c r="AQ160" s="182">
        <f t="shared" si="706"/>
        <v>0.71928958811021848</v>
      </c>
      <c r="AR160" s="182">
        <f t="shared" si="706"/>
        <v>0.76159468706617761</v>
      </c>
      <c r="AS160" s="182">
        <f t="shared" si="706"/>
        <v>0.75315466713728085</v>
      </c>
      <c r="AT160" s="182">
        <f t="shared" si="706"/>
        <v>0.73567189938319755</v>
      </c>
      <c r="AU160" s="182">
        <f t="shared" si="706"/>
        <v>0.27562148040925605</v>
      </c>
      <c r="AV160" s="182">
        <f t="shared" si="706"/>
        <v>0.26443606748101678</v>
      </c>
      <c r="AW160" s="182">
        <f t="shared" si="706"/>
        <v>0.30317895962209246</v>
      </c>
      <c r="AX160" s="182">
        <f t="shared" si="706"/>
        <v>0.30770768019937311</v>
      </c>
      <c r="AY160" s="182">
        <f t="shared" si="706"/>
        <v>0.77355888302933118</v>
      </c>
      <c r="AZ160" s="182">
        <f t="shared" si="706"/>
        <v>0.73049570539112096</v>
      </c>
      <c r="BA160" s="182">
        <f t="shared" si="706"/>
        <v>0.70613016419273156</v>
      </c>
      <c r="BB160" s="182">
        <f t="shared" si="706"/>
        <v>0.69846034735441698</v>
      </c>
      <c r="BC160" s="182">
        <f t="shared" si="706"/>
        <v>0.67351492929836909</v>
      </c>
      <c r="BD160" s="182">
        <f t="shared" si="706"/>
        <v>0.72189096053543522</v>
      </c>
      <c r="BE160" s="182"/>
      <c r="BF160" s="182"/>
      <c r="BG160" s="182"/>
      <c r="BH160" s="182"/>
      <c r="BI160" s="111"/>
      <c r="BJ160" s="182">
        <f t="shared" si="708"/>
        <v>-0.14678416729080723</v>
      </c>
      <c r="BK160" s="182">
        <f t="shared" si="708"/>
        <v>-0.12537306112358237</v>
      </c>
      <c r="BL160" s="182">
        <f t="shared" si="708"/>
        <v>-0.12569579893568406</v>
      </c>
      <c r="BM160" s="182">
        <f t="shared" si="708"/>
        <v>-5.1899445473540529E-2</v>
      </c>
      <c r="BN160" s="182">
        <f t="shared" si="708"/>
        <v>-3.254697942148399E-2</v>
      </c>
      <c r="BO160" s="182">
        <f t="shared" si="708"/>
        <v>-4.4709781139898985E-2</v>
      </c>
      <c r="BP160" s="182">
        <f t="shared" si="708"/>
        <v>-5.0212880240749769E-2</v>
      </c>
      <c r="BQ160" s="182">
        <f t="shared" si="708"/>
        <v>-1.0234152599738366E-2</v>
      </c>
      <c r="BR160" s="418">
        <f t="shared" si="708"/>
        <v>-4.7431330698699425E-2</v>
      </c>
      <c r="BS160" s="182">
        <f t="shared" si="708"/>
        <v>-0.13416828160243788</v>
      </c>
      <c r="BT160" s="182">
        <f t="shared" si="709"/>
        <v>-0.10238866180998285</v>
      </c>
      <c r="BU160" s="182">
        <f t="shared" si="709"/>
        <v>-2.7955065676217083E-2</v>
      </c>
      <c r="BV160" s="182">
        <f t="shared" si="709"/>
        <v>7.9860226285015767E-2</v>
      </c>
      <c r="BW160" s="182">
        <f t="shared" si="709"/>
        <v>1.7212122959834986E-2</v>
      </c>
      <c r="BX160" s="255">
        <f t="shared" si="709"/>
        <v>3.4229170683421684E-2</v>
      </c>
      <c r="BY160" s="255">
        <f t="shared" si="709"/>
        <v>-5.7911554530998055E-2</v>
      </c>
      <c r="BZ160" s="255">
        <f t="shared" si="709"/>
        <v>-3.328212766752392E-2</v>
      </c>
      <c r="CA160" s="255">
        <f t="shared" si="709"/>
        <v>-5.251539376268799E-2</v>
      </c>
      <c r="CB160" s="283">
        <f t="shared" si="709"/>
        <v>-9.2773321716702051E-2</v>
      </c>
      <c r="CC160" s="285">
        <f t="shared" si="709"/>
        <v>-0.11014374981458719</v>
      </c>
      <c r="CD160" s="397">
        <f t="shared" si="710"/>
        <v>-4.0850382118733486E-2</v>
      </c>
      <c r="CE160" s="285">
        <f t="shared" si="710"/>
        <v>-5.3271027511574753E-2</v>
      </c>
      <c r="CF160" s="285">
        <f t="shared" si="710"/>
        <v>5.3096975000479496E-3</v>
      </c>
      <c r="CG160" s="285">
        <f t="shared" si="710"/>
        <v>-2.2449205189450594E-2</v>
      </c>
      <c r="CH160" s="285">
        <f t="shared" si="710"/>
        <v>-8.8953439488189678E-3</v>
      </c>
      <c r="CI160" s="285">
        <f t="shared" si="710"/>
        <v>-2.2457740273963966E-2</v>
      </c>
      <c r="CJ160" s="285">
        <f t="shared" si="710"/>
        <v>-8.5321052336160275E-3</v>
      </c>
      <c r="CK160" s="285">
        <f t="shared" si="710"/>
        <v>-1.1442716205167569E-2</v>
      </c>
      <c r="CL160" s="285">
        <f t="shared" si="710"/>
        <v>-1.0242218785994073E-2</v>
      </c>
      <c r="CM160" s="285">
        <f t="shared" si="710"/>
        <v>1.4139091391553116E-2</v>
      </c>
      <c r="CN160" s="285">
        <f t="shared" si="711"/>
        <v>4.9142206778473252E-2</v>
      </c>
      <c r="CO160" s="285">
        <f t="shared" si="711"/>
        <v>-0.39781466097503571</v>
      </c>
      <c r="CP160" s="397">
        <f t="shared" si="711"/>
        <v>-0.43452257895460156</v>
      </c>
      <c r="CQ160" s="397">
        <f t="shared" si="711"/>
        <v>-0.36144453709043595</v>
      </c>
      <c r="CR160" s="397">
        <f t="shared" si="711"/>
        <v>-0.41894941607416913</v>
      </c>
      <c r="CS160" s="397">
        <f t="shared" si="711"/>
        <v>1.3348931744217585E-2</v>
      </c>
      <c r="CT160" s="397">
        <f t="shared" si="711"/>
        <v>-2.5016480496356852E-2</v>
      </c>
      <c r="CU160" s="397">
        <f t="shared" si="711"/>
        <v>-1.9808399286146972E-2</v>
      </c>
      <c r="CV160" s="397">
        <f t="shared" si="711"/>
        <v>-3.0878808841804828E-2</v>
      </c>
      <c r="CW160" s="397">
        <f t="shared" si="711"/>
        <v>-4.5774658811849389E-2</v>
      </c>
      <c r="CX160" s="397">
        <f t="shared" si="711"/>
        <v>-3.9703726530742389E-2</v>
      </c>
      <c r="CY160" s="279"/>
      <c r="CZ160" s="63">
        <f>IF(ISERROR(GETPIVOTDATA("VALUE",'CRS WK pvt'!$I$2,"DT_FILE",CZ$8,"CD_CO",CZ$6,"TRIM_CAT",TRIM(B160),"TRIM_LINE",A156))=TRUE,0,GETPIVOTDATA("VALUE",'CRS WK pvt'!$I$2,"DT_FILE",CZ$8,"CD_CO",CZ$6,"TRIM_CAT",TRIM(B160),"TRIM_LINE",A156))</f>
        <v>0</v>
      </c>
    </row>
    <row r="161" spans="1:104" s="58" customFormat="1" x14ac:dyDescent="0.3">
      <c r="A161" s="146"/>
      <c r="B161" s="59" t="s">
        <v>41</v>
      </c>
      <c r="C161" s="111"/>
      <c r="D161" s="181">
        <f t="shared" ref="D161:AA161" si="715">(C70+C154+D98-D70-D154)/(C70+C154+D98-D154)</f>
        <v>0.85288789492434613</v>
      </c>
      <c r="E161" s="181">
        <f t="shared" si="715"/>
        <v>0.85922293142760109</v>
      </c>
      <c r="F161" s="181">
        <f t="shared" si="715"/>
        <v>0.83651896881154297</v>
      </c>
      <c r="G161" s="181">
        <f t="shared" si="715"/>
        <v>0.86192073187901386</v>
      </c>
      <c r="H161" s="182">
        <f t="shared" si="715"/>
        <v>0.84850253094815031</v>
      </c>
      <c r="I161" s="181">
        <f t="shared" si="715"/>
        <v>0.84358349188611859</v>
      </c>
      <c r="J161" s="182">
        <f t="shared" si="715"/>
        <v>0.87859965378669802</v>
      </c>
      <c r="K161" s="181">
        <f t="shared" si="715"/>
        <v>0.79942619476121513</v>
      </c>
      <c r="L161" s="183">
        <f t="shared" si="715"/>
        <v>0.83943597367875455</v>
      </c>
      <c r="M161" s="182">
        <f t="shared" si="715"/>
        <v>0.83939085313547823</v>
      </c>
      <c r="N161" s="182">
        <f t="shared" si="715"/>
        <v>0.80393213639382288</v>
      </c>
      <c r="O161" s="182">
        <f t="shared" si="715"/>
        <v>0.79749715048140346</v>
      </c>
      <c r="P161" s="182">
        <f t="shared" si="715"/>
        <v>0.75242218762138413</v>
      </c>
      <c r="Q161" s="182">
        <f t="shared" si="715"/>
        <v>0.72758485943767259</v>
      </c>
      <c r="R161" s="182">
        <f t="shared" si="715"/>
        <v>0.73802474539627738</v>
      </c>
      <c r="S161" s="182">
        <f t="shared" si="715"/>
        <v>0.75601795555316198</v>
      </c>
      <c r="T161" s="182">
        <f t="shared" si="715"/>
        <v>0.76777521555268369</v>
      </c>
      <c r="U161" s="182">
        <f t="shared" si="715"/>
        <v>0.79873440134244467</v>
      </c>
      <c r="V161" s="182">
        <f t="shared" si="715"/>
        <v>0.80825098944842</v>
      </c>
      <c r="W161" s="182">
        <f t="shared" si="715"/>
        <v>0.76742116889620038</v>
      </c>
      <c r="X161" s="183">
        <f t="shared" si="715"/>
        <v>0.7779523405480353</v>
      </c>
      <c r="Y161" s="182">
        <f t="shared" si="715"/>
        <v>0.72415308379264931</v>
      </c>
      <c r="Z161" s="182">
        <f t="shared" si="715"/>
        <v>0.76293443558901897</v>
      </c>
      <c r="AA161" s="182">
        <f t="shared" si="715"/>
        <v>0.83739959831138855</v>
      </c>
      <c r="AB161" s="182">
        <f t="shared" si="706"/>
        <v>0.77302193279690257</v>
      </c>
      <c r="AC161" s="182">
        <f t="shared" si="706"/>
        <v>0.79309002596056632</v>
      </c>
      <c r="AD161" s="182">
        <f t="shared" si="706"/>
        <v>0.77976946215799048</v>
      </c>
      <c r="AE161" s="182">
        <f t="shared" si="706"/>
        <v>0.76120066852517732</v>
      </c>
      <c r="AF161" s="182">
        <f t="shared" si="706"/>
        <v>0.81035232023112214</v>
      </c>
      <c r="AG161" s="182">
        <f t="shared" si="706"/>
        <v>0.79645528668249455</v>
      </c>
      <c r="AH161" s="182">
        <f t="shared" si="706"/>
        <v>0.68601800210107111</v>
      </c>
      <c r="AI161" s="182">
        <f t="shared" si="706"/>
        <v>0.69705089964909595</v>
      </c>
      <c r="AJ161" s="182">
        <f t="shared" si="706"/>
        <v>0.74785612338243457</v>
      </c>
      <c r="AK161" s="182">
        <f t="shared" si="706"/>
        <v>0.64567927941003078</v>
      </c>
      <c r="AL161" s="182">
        <f t="shared" si="706"/>
        <v>0.7256840485280619</v>
      </c>
      <c r="AM161" s="182">
        <f t="shared" si="706"/>
        <v>0.7515123658883005</v>
      </c>
      <c r="AN161" s="182">
        <f t="shared" si="706"/>
        <v>0.74438165392335853</v>
      </c>
      <c r="AO161" s="182">
        <f t="shared" si="706"/>
        <v>0.73253588401116398</v>
      </c>
      <c r="AP161" s="182">
        <f t="shared" si="706"/>
        <v>0.74920705014917588</v>
      </c>
      <c r="AQ161" s="182">
        <f t="shared" si="706"/>
        <v>0.70879693188262483</v>
      </c>
      <c r="AR161" s="182">
        <f t="shared" si="706"/>
        <v>0.77659368963560549</v>
      </c>
      <c r="AS161" s="182">
        <f t="shared" si="706"/>
        <v>0.75395690911734004</v>
      </c>
      <c r="AT161" s="182">
        <f t="shared" si="706"/>
        <v>0.75136991446620993</v>
      </c>
      <c r="AU161" s="182">
        <f t="shared" si="706"/>
        <v>0.1726208625679333</v>
      </c>
      <c r="AV161" s="182">
        <f t="shared" si="706"/>
        <v>9.5655249958940286E-2</v>
      </c>
      <c r="AW161" s="182">
        <f t="shared" si="706"/>
        <v>0.29197876118428429</v>
      </c>
      <c r="AX161" s="182">
        <f t="shared" si="706"/>
        <v>0.23776995049907343</v>
      </c>
      <c r="AY161" s="182">
        <f t="shared" si="706"/>
        <v>0.73494483429034063</v>
      </c>
      <c r="AZ161" s="182">
        <f t="shared" si="706"/>
        <v>0.70192996157319132</v>
      </c>
      <c r="BA161" s="182">
        <f t="shared" si="706"/>
        <v>0.68350626026893102</v>
      </c>
      <c r="BB161" s="182">
        <f t="shared" si="706"/>
        <v>0.69239548153633035</v>
      </c>
      <c r="BC161" s="182">
        <f t="shared" si="706"/>
        <v>0.64570042898572355</v>
      </c>
      <c r="BD161" s="182">
        <f t="shared" si="706"/>
        <v>0.71754877913433146</v>
      </c>
      <c r="BE161" s="182"/>
      <c r="BF161" s="182"/>
      <c r="BG161" s="182"/>
      <c r="BH161" s="182"/>
      <c r="BI161" s="111"/>
      <c r="BJ161" s="182">
        <f t="shared" si="708"/>
        <v>-0.100465707302962</v>
      </c>
      <c r="BK161" s="182">
        <f t="shared" si="708"/>
        <v>-0.1316380719899285</v>
      </c>
      <c r="BL161" s="182">
        <f t="shared" si="708"/>
        <v>-9.8494223415265592E-2</v>
      </c>
      <c r="BM161" s="182">
        <f t="shared" si="708"/>
        <v>-0.10590277632585188</v>
      </c>
      <c r="BN161" s="182">
        <f t="shared" si="708"/>
        <v>-8.0727315395466626E-2</v>
      </c>
      <c r="BO161" s="182">
        <f t="shared" si="708"/>
        <v>-4.484909054367392E-2</v>
      </c>
      <c r="BP161" s="182">
        <f t="shared" si="708"/>
        <v>-7.0348664338278022E-2</v>
      </c>
      <c r="BQ161" s="182">
        <f t="shared" si="708"/>
        <v>-3.2005025865014747E-2</v>
      </c>
      <c r="BR161" s="418">
        <f t="shared" si="708"/>
        <v>-6.1483633130719251E-2</v>
      </c>
      <c r="BS161" s="182">
        <f t="shared" si="708"/>
        <v>-0.11523776934282892</v>
      </c>
      <c r="BT161" s="182">
        <f t="shared" si="709"/>
        <v>-4.0997700804803916E-2</v>
      </c>
      <c r="BU161" s="182">
        <f t="shared" si="709"/>
        <v>3.9902447829985088E-2</v>
      </c>
      <c r="BV161" s="182">
        <f t="shared" si="709"/>
        <v>2.0599745175518436E-2</v>
      </c>
      <c r="BW161" s="182">
        <f t="shared" si="709"/>
        <v>6.5505166522893732E-2</v>
      </c>
      <c r="BX161" s="255">
        <f t="shared" si="709"/>
        <v>4.1744716761713097E-2</v>
      </c>
      <c r="BY161" s="255">
        <f t="shared" si="709"/>
        <v>5.1827129720153353E-3</v>
      </c>
      <c r="BZ161" s="255">
        <f t="shared" si="709"/>
        <v>4.2577104678438449E-2</v>
      </c>
      <c r="CA161" s="255">
        <f t="shared" si="709"/>
        <v>-2.2791146599501211E-3</v>
      </c>
      <c r="CB161" s="283">
        <f t="shared" si="709"/>
        <v>-0.12223298734734889</v>
      </c>
      <c r="CC161" s="285">
        <f t="shared" si="709"/>
        <v>-7.0370269247104433E-2</v>
      </c>
      <c r="CD161" s="397">
        <f t="shared" si="710"/>
        <v>-3.0096217165600736E-2</v>
      </c>
      <c r="CE161" s="285">
        <f t="shared" si="710"/>
        <v>-7.8473804382618528E-2</v>
      </c>
      <c r="CF161" s="285">
        <f t="shared" si="710"/>
        <v>-3.7250387060957069E-2</v>
      </c>
      <c r="CG161" s="285">
        <f t="shared" si="710"/>
        <v>-8.5887232423088045E-2</v>
      </c>
      <c r="CH161" s="285">
        <f t="shared" si="710"/>
        <v>-2.8640278873544034E-2</v>
      </c>
      <c r="CI161" s="285">
        <f t="shared" si="710"/>
        <v>-6.055414194940234E-2</v>
      </c>
      <c r="CJ161" s="285">
        <f t="shared" si="710"/>
        <v>-3.0562412008814599E-2</v>
      </c>
      <c r="CK161" s="285">
        <f t="shared" si="710"/>
        <v>-5.240373664255249E-2</v>
      </c>
      <c r="CL161" s="285">
        <f t="shared" si="710"/>
        <v>-3.3758630595516648E-2</v>
      </c>
      <c r="CM161" s="285">
        <f t="shared" si="710"/>
        <v>-4.249837756515451E-2</v>
      </c>
      <c r="CN161" s="285">
        <f t="shared" si="711"/>
        <v>6.535191236513882E-2</v>
      </c>
      <c r="CO161" s="285">
        <f t="shared" si="711"/>
        <v>-0.52443003708116265</v>
      </c>
      <c r="CP161" s="397">
        <f t="shared" si="711"/>
        <v>-0.65220087342349431</v>
      </c>
      <c r="CQ161" s="397">
        <f t="shared" si="711"/>
        <v>-0.3537005182257465</v>
      </c>
      <c r="CR161" s="397">
        <f t="shared" si="711"/>
        <v>-0.48791409802898844</v>
      </c>
      <c r="CS161" s="397">
        <f t="shared" si="711"/>
        <v>-1.6567531597959873E-2</v>
      </c>
      <c r="CT161" s="397">
        <f t="shared" si="711"/>
        <v>-4.2451692350167214E-2</v>
      </c>
      <c r="CU161" s="397">
        <f t="shared" si="711"/>
        <v>-4.9029623742232964E-2</v>
      </c>
      <c r="CV161" s="397">
        <f t="shared" si="711"/>
        <v>-5.6811568612845531E-2</v>
      </c>
      <c r="CW161" s="397">
        <f t="shared" si="711"/>
        <v>-6.3096502896901274E-2</v>
      </c>
      <c r="CX161" s="397">
        <f t="shared" si="711"/>
        <v>-5.9044910501274028E-2</v>
      </c>
      <c r="CY161" s="279"/>
      <c r="CZ161" s="63">
        <f>IF(ISERROR(GETPIVOTDATA("VALUE",'CRS WK pvt'!$I$2,"DT_FILE",CZ$8,"CD_CO",CZ$6,"TRIM_CAT",TRIM(B161),"TRIM_LINE",A156))=TRUE,0,GETPIVOTDATA("VALUE",'CRS WK pvt'!$I$2,"DT_FILE",CZ$8,"CD_CO",CZ$6,"TRIM_CAT",TRIM(B161),"TRIM_LINE",A156))</f>
        <v>0</v>
      </c>
    </row>
    <row r="162" spans="1:104" s="72" customFormat="1" ht="15" thickBot="1" x14ac:dyDescent="0.35">
      <c r="A162" s="147"/>
      <c r="B162" s="112" t="s">
        <v>42</v>
      </c>
      <c r="C162" s="113"/>
      <c r="D162" s="184">
        <f t="shared" ref="D162:AA162" si="716">(C71+C155+D99-D71-D155)/(C71+C155+D99-D155)</f>
        <v>0.56443258813095887</v>
      </c>
      <c r="E162" s="184">
        <f t="shared" si="716"/>
        <v>0.56075971135964442</v>
      </c>
      <c r="F162" s="184">
        <f t="shared" si="716"/>
        <v>0.52863750219125083</v>
      </c>
      <c r="G162" s="184">
        <f t="shared" si="716"/>
        <v>0.57079279322973575</v>
      </c>
      <c r="H162" s="185">
        <f t="shared" si="716"/>
        <v>0.57877199787810185</v>
      </c>
      <c r="I162" s="184">
        <f t="shared" si="716"/>
        <v>0.56714890916693483</v>
      </c>
      <c r="J162" s="185">
        <f t="shared" si="716"/>
        <v>0.564204810050837</v>
      </c>
      <c r="K162" s="184">
        <f t="shared" si="716"/>
        <v>0.47795421049473225</v>
      </c>
      <c r="L162" s="186">
        <f t="shared" si="716"/>
        <v>0.51830681983226834</v>
      </c>
      <c r="M162" s="185">
        <f t="shared" si="716"/>
        <v>0.57332491548616915</v>
      </c>
      <c r="N162" s="185">
        <f t="shared" si="716"/>
        <v>0.52510581954441682</v>
      </c>
      <c r="O162" s="185">
        <f t="shared" si="716"/>
        <v>0.51572608828317668</v>
      </c>
      <c r="P162" s="185">
        <f t="shared" si="716"/>
        <v>0.46080392031655765</v>
      </c>
      <c r="Q162" s="185">
        <f t="shared" si="716"/>
        <v>0.46170336691635477</v>
      </c>
      <c r="R162" s="185">
        <f t="shared" si="716"/>
        <v>0.44958425417388936</v>
      </c>
      <c r="S162" s="185">
        <f t="shared" si="716"/>
        <v>0.47800592087811128</v>
      </c>
      <c r="T162" s="185">
        <f t="shared" si="716"/>
        <v>0.50715685503899854</v>
      </c>
      <c r="U162" s="185">
        <f t="shared" si="716"/>
        <v>0.49297572624286534</v>
      </c>
      <c r="V162" s="185">
        <f t="shared" si="716"/>
        <v>0.45862160589220602</v>
      </c>
      <c r="W162" s="185">
        <f t="shared" si="716"/>
        <v>0.45393147854248123</v>
      </c>
      <c r="X162" s="186">
        <f t="shared" si="716"/>
        <v>0.42327210993671677</v>
      </c>
      <c r="Y162" s="185">
        <f t="shared" si="716"/>
        <v>0.42411907420934808</v>
      </c>
      <c r="Z162" s="185">
        <f t="shared" si="716"/>
        <v>0.42612980699444042</v>
      </c>
      <c r="AA162" s="185">
        <f t="shared" si="716"/>
        <v>0.48474577461105889</v>
      </c>
      <c r="AB162" s="185">
        <f t="shared" si="706"/>
        <v>0.41334396934654272</v>
      </c>
      <c r="AC162" s="185">
        <f t="shared" si="706"/>
        <v>0.41438664813953491</v>
      </c>
      <c r="AD162" s="185">
        <f t="shared" si="706"/>
        <v>0.42225259068049642</v>
      </c>
      <c r="AE162" s="185">
        <f t="shared" si="706"/>
        <v>0.45167241573324829</v>
      </c>
      <c r="AF162" s="185">
        <f t="shared" si="706"/>
        <v>0.48548575907020375</v>
      </c>
      <c r="AG162" s="185">
        <f t="shared" si="706"/>
        <v>0.47546452050259513</v>
      </c>
      <c r="AH162" s="185">
        <f>(AG71+AG155+AH99-AH71-AH155)/(AG71+AG155+AH99-AH155)</f>
        <v>0.45654836867499049</v>
      </c>
      <c r="AI162" s="185">
        <f>(AH71+AH155+AI99-AI71-AI155)/(AH71+AH155+AI99-AI155)</f>
        <v>0.4296591953702843</v>
      </c>
      <c r="AJ162" s="185">
        <f t="shared" ref="AJ162:BD162" si="717">(AI71+AI155+AJ99-AJ71-AJ155)/(AI71+AI155+AJ99-AJ155)</f>
        <v>0.4467552376280885</v>
      </c>
      <c r="AK162" s="185">
        <f t="shared" si="717"/>
        <v>0.44622057579211449</v>
      </c>
      <c r="AL162" s="185">
        <f t="shared" si="717"/>
        <v>0.47967756696011643</v>
      </c>
      <c r="AM162" s="185">
        <f t="shared" si="717"/>
        <v>0.50360111948175279</v>
      </c>
      <c r="AN162" s="185">
        <f t="shared" si="717"/>
        <v>0.45913692054741223</v>
      </c>
      <c r="AO162" s="185">
        <f t="shared" si="717"/>
        <v>0.43846872241353263</v>
      </c>
      <c r="AP162" s="185">
        <f t="shared" si="717"/>
        <v>0.46741293410979035</v>
      </c>
      <c r="AQ162" s="185">
        <f t="shared" si="717"/>
        <v>0.46095013411815045</v>
      </c>
      <c r="AR162" s="185">
        <f t="shared" si="717"/>
        <v>0.54445359761383549</v>
      </c>
      <c r="AS162" s="185">
        <f t="shared" si="717"/>
        <v>0.51120411400584087</v>
      </c>
      <c r="AT162" s="185">
        <f t="shared" si="717"/>
        <v>0.50238241081862667</v>
      </c>
      <c r="AU162" s="185">
        <f t="shared" si="717"/>
        <v>6.1804834210602323E-2</v>
      </c>
      <c r="AV162" s="185">
        <f t="shared" si="717"/>
        <v>-5.1601421339450025E-2</v>
      </c>
      <c r="AW162" s="185">
        <f t="shared" si="717"/>
        <v>0.10975847433335466</v>
      </c>
      <c r="AX162" s="185">
        <f t="shared" si="717"/>
        <v>0.40990731448320183</v>
      </c>
      <c r="AY162" s="185">
        <f t="shared" si="717"/>
        <v>0.3766578463915774</v>
      </c>
      <c r="AZ162" s="185">
        <f t="shared" si="717"/>
        <v>0.46309937513795157</v>
      </c>
      <c r="BA162" s="185">
        <f t="shared" si="717"/>
        <v>0.46908217384805767</v>
      </c>
      <c r="BB162" s="185">
        <f t="shared" si="717"/>
        <v>0.4571931730369988</v>
      </c>
      <c r="BC162" s="185">
        <f t="shared" si="717"/>
        <v>0.41941246291386092</v>
      </c>
      <c r="BD162" s="185">
        <f t="shared" si="717"/>
        <v>0.51858583461903374</v>
      </c>
      <c r="BE162" s="185"/>
      <c r="BF162" s="185"/>
      <c r="BG162" s="185"/>
      <c r="BH162" s="185"/>
      <c r="BI162" s="113"/>
      <c r="BJ162" s="185">
        <f t="shared" si="708"/>
        <v>-0.10362866781440122</v>
      </c>
      <c r="BK162" s="185">
        <f t="shared" si="708"/>
        <v>-9.9056344443289646E-2</v>
      </c>
      <c r="BL162" s="185">
        <f t="shared" si="708"/>
        <v>-7.9053248017361466E-2</v>
      </c>
      <c r="BM162" s="185">
        <f t="shared" si="708"/>
        <v>-9.2786872351624472E-2</v>
      </c>
      <c r="BN162" s="185">
        <f t="shared" si="708"/>
        <v>-7.1615142839103307E-2</v>
      </c>
      <c r="BO162" s="185">
        <f t="shared" si="708"/>
        <v>-7.4173182924069492E-2</v>
      </c>
      <c r="BP162" s="185">
        <f t="shared" si="708"/>
        <v>-0.10558320415863098</v>
      </c>
      <c r="BQ162" s="185">
        <f t="shared" si="708"/>
        <v>-2.402273195225102E-2</v>
      </c>
      <c r="BR162" s="419">
        <f t="shared" si="708"/>
        <v>-9.5034709895551572E-2</v>
      </c>
      <c r="BS162" s="185">
        <f t="shared" si="708"/>
        <v>-0.14920584127682107</v>
      </c>
      <c r="BT162" s="185">
        <f t="shared" si="709"/>
        <v>-9.89760125499764E-2</v>
      </c>
      <c r="BU162" s="185">
        <f t="shared" si="709"/>
        <v>-3.0980313672117787E-2</v>
      </c>
      <c r="BV162" s="185">
        <f t="shared" si="709"/>
        <v>-4.745995097001493E-2</v>
      </c>
      <c r="BW162" s="185">
        <f t="shared" si="709"/>
        <v>-4.7316718776819866E-2</v>
      </c>
      <c r="BX162" s="256">
        <f t="shared" si="709"/>
        <v>-2.7331663493392944E-2</v>
      </c>
      <c r="BY162" s="256">
        <f t="shared" si="709"/>
        <v>-2.633350514486299E-2</v>
      </c>
      <c r="BZ162" s="256">
        <f t="shared" si="709"/>
        <v>-2.1671095968794796E-2</v>
      </c>
      <c r="CA162" s="256">
        <f t="shared" si="709"/>
        <v>-1.7511205740270208E-2</v>
      </c>
      <c r="CB162" s="284">
        <f t="shared" si="709"/>
        <v>-2.0732372172155289E-3</v>
      </c>
      <c r="CC162" s="286">
        <f t="shared" si="709"/>
        <v>-2.4272283172196929E-2</v>
      </c>
      <c r="CD162" s="398">
        <f t="shared" si="710"/>
        <v>2.348312769137173E-2</v>
      </c>
      <c r="CE162" s="286">
        <f t="shared" si="710"/>
        <v>2.2101501582766414E-2</v>
      </c>
      <c r="CF162" s="286">
        <f t="shared" si="710"/>
        <v>5.3547759965676012E-2</v>
      </c>
      <c r="CG162" s="286">
        <f t="shared" si="710"/>
        <v>1.8855344870693902E-2</v>
      </c>
      <c r="CH162" s="286">
        <f t="shared" si="710"/>
        <v>4.5792951200869514E-2</v>
      </c>
      <c r="CI162" s="286">
        <f t="shared" si="710"/>
        <v>2.4082074273997722E-2</v>
      </c>
      <c r="CJ162" s="286">
        <f t="shared" si="710"/>
        <v>4.5160343429293925E-2</v>
      </c>
      <c r="CK162" s="286">
        <f t="shared" si="710"/>
        <v>9.2777183849021561E-3</v>
      </c>
      <c r="CL162" s="286">
        <f t="shared" si="710"/>
        <v>5.8967838543631745E-2</v>
      </c>
      <c r="CM162" s="286">
        <f t="shared" si="710"/>
        <v>3.5739593503245737E-2</v>
      </c>
      <c r="CN162" s="286">
        <f t="shared" si="711"/>
        <v>4.5834042143636178E-2</v>
      </c>
      <c r="CO162" s="286">
        <f t="shared" si="711"/>
        <v>-0.36785436115968195</v>
      </c>
      <c r="CP162" s="398">
        <f t="shared" si="711"/>
        <v>-0.4983566589675385</v>
      </c>
      <c r="CQ162" s="398">
        <f t="shared" si="711"/>
        <v>-0.33646210145875982</v>
      </c>
      <c r="CR162" s="398">
        <f t="shared" si="711"/>
        <v>-6.9770252476914596E-2</v>
      </c>
      <c r="CS162" s="398">
        <f t="shared" si="711"/>
        <v>-0.12694327309017539</v>
      </c>
      <c r="CT162" s="398">
        <f t="shared" si="711"/>
        <v>3.9624545905393438E-3</v>
      </c>
      <c r="CU162" s="398">
        <f t="shared" si="711"/>
        <v>3.0613451434525041E-2</v>
      </c>
      <c r="CV162" s="398">
        <f t="shared" si="711"/>
        <v>-1.0219761072791544E-2</v>
      </c>
      <c r="CW162" s="398">
        <f t="shared" si="711"/>
        <v>-4.1537671204289528E-2</v>
      </c>
      <c r="CX162" s="398">
        <f t="shared" si="711"/>
        <v>-2.5867762994801757E-2</v>
      </c>
      <c r="CY162" s="280"/>
      <c r="CZ162" s="115">
        <f t="shared" ref="CZ162" si="718">SUM(CZ157:CZ161)</f>
        <v>0</v>
      </c>
    </row>
    <row r="163" spans="1:104" ht="15" thickTop="1" x14ac:dyDescent="0.3">
      <c r="A163" s="146"/>
    </row>
    <row r="164" spans="1:104" x14ac:dyDescent="0.3">
      <c r="B164" s="1" t="s">
        <v>24</v>
      </c>
    </row>
    <row r="165" spans="1:104" x14ac:dyDescent="0.3">
      <c r="B165" s="30" t="s">
        <v>340</v>
      </c>
    </row>
    <row r="166" spans="1:104" x14ac:dyDescent="0.3">
      <c r="B166" s="2" t="s">
        <v>315</v>
      </c>
    </row>
    <row r="168" spans="1:104" x14ac:dyDescent="0.3">
      <c r="B168" s="31" t="s">
        <v>23</v>
      </c>
    </row>
    <row r="169" spans="1:104" x14ac:dyDescent="0.3">
      <c r="B169" s="2" t="s">
        <v>25</v>
      </c>
    </row>
    <row r="170" spans="1:104" x14ac:dyDescent="0.3">
      <c r="B170" s="2" t="s">
        <v>26</v>
      </c>
    </row>
    <row r="171" spans="1:104" x14ac:dyDescent="0.3">
      <c r="B171" s="2" t="s">
        <v>27</v>
      </c>
    </row>
    <row r="172" spans="1:104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X7"/>
    <mergeCell ref="AW7:BH7"/>
    <mergeCell ref="CE6:CP6"/>
    <mergeCell ref="BS6:CD6"/>
    <mergeCell ref="BI6:BR6"/>
    <mergeCell ref="CQ6:CX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Z172"/>
  <sheetViews>
    <sheetView zoomScale="99" zoomScaleNormal="99" workbookViewId="0">
      <pane xSplit="2" ySplit="8" topLeftCell="C9" activePane="bottomRight" state="frozen"/>
      <selection activeCell="CX3" sqref="CX3"/>
      <selection pane="topRight" activeCell="CX3" sqref="CX3"/>
      <selection pane="bottomLeft" activeCell="CX3" sqref="CX3"/>
      <selection pane="bottomRight" activeCell="DB154" sqref="DB154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101" width="13.77734375" style="278" customWidth="1"/>
    <col min="102" max="102" width="17.109375" style="2" customWidth="1"/>
    <col min="103" max="103" width="4.109375" style="278" customWidth="1"/>
    <col min="104" max="104" width="13.77734375" style="2" hidden="1" customWidth="1"/>
    <col min="105" max="16384" width="9.21875" style="2"/>
  </cols>
  <sheetData>
    <row r="1" spans="1:104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  <c r="CX1" s="260"/>
      <c r="CY1" s="260"/>
    </row>
    <row r="2" spans="1:104" ht="27.6" customHeight="1" thickTop="1" x14ac:dyDescent="0.3">
      <c r="B2" s="4" t="s">
        <v>309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Z2" s="8"/>
    </row>
    <row r="3" spans="1:10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Z3" s="11"/>
    </row>
    <row r="4" spans="1:104" ht="27.6" customHeight="1" x14ac:dyDescent="0.3">
      <c r="B4" s="4" t="s">
        <v>1</v>
      </c>
      <c r="C4" s="13" t="s">
        <v>687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Z4" s="11"/>
    </row>
    <row r="5" spans="1:104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Z5" s="11"/>
    </row>
    <row r="6" spans="1:10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1"/>
      <c r="CW6" s="471"/>
      <c r="CX6" s="472"/>
      <c r="CZ6" s="23">
        <v>4</v>
      </c>
    </row>
    <row r="7" spans="1:104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6"/>
      <c r="CY7" s="327"/>
      <c r="CZ7" s="276" t="s">
        <v>97</v>
      </c>
    </row>
    <row r="8" spans="1:104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343" t="s">
        <v>685</v>
      </c>
      <c r="CW8" s="343" t="s">
        <v>686</v>
      </c>
      <c r="CX8" s="447" t="s">
        <v>688</v>
      </c>
      <c r="CY8" s="344"/>
      <c r="CZ8" s="277">
        <v>45164</v>
      </c>
    </row>
    <row r="9" spans="1:104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79"/>
      <c r="CX9" s="379"/>
      <c r="CY9" s="345"/>
      <c r="CZ9" s="56"/>
    </row>
    <row r="10" spans="1:104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4">
        <v>11988</v>
      </c>
      <c r="V10" s="194">
        <v>11985</v>
      </c>
      <c r="W10" s="194">
        <v>11983</v>
      </c>
      <c r="X10" s="62">
        <v>11954</v>
      </c>
      <c r="Y10" s="194">
        <v>11938</v>
      </c>
      <c r="Z10" s="194">
        <v>11963</v>
      </c>
      <c r="AA10" s="194">
        <v>11969</v>
      </c>
      <c r="AB10" s="194">
        <v>11965</v>
      </c>
      <c r="AC10" s="194">
        <v>11957</v>
      </c>
      <c r="AD10" s="194">
        <v>11949</v>
      </c>
      <c r="AE10" s="194">
        <v>11957</v>
      </c>
      <c r="AF10" s="194">
        <v>11985</v>
      </c>
      <c r="AG10" s="194">
        <v>11951</v>
      </c>
      <c r="AH10" s="194">
        <v>11954</v>
      </c>
      <c r="AI10" s="194">
        <v>11964</v>
      </c>
      <c r="AJ10" s="62">
        <v>11956</v>
      </c>
      <c r="AK10" s="207">
        <v>11974</v>
      </c>
      <c r="AL10" s="207">
        <v>11971</v>
      </c>
      <c r="AM10" s="207">
        <v>11974</v>
      </c>
      <c r="AN10" s="207">
        <v>11982</v>
      </c>
      <c r="AO10" s="207">
        <v>12001</v>
      </c>
      <c r="AP10" s="207">
        <v>12020</v>
      </c>
      <c r="AQ10" s="63">
        <v>12052</v>
      </c>
      <c r="AR10" s="207">
        <v>12034</v>
      </c>
      <c r="AS10" s="207">
        <v>12026</v>
      </c>
      <c r="AT10" s="207">
        <v>12052</v>
      </c>
      <c r="AU10" s="207">
        <v>12047</v>
      </c>
      <c r="AV10" s="106">
        <v>12059</v>
      </c>
      <c r="AW10" s="207">
        <v>12070</v>
      </c>
      <c r="AX10" s="207">
        <v>12074</v>
      </c>
      <c r="AY10" s="207">
        <v>12076</v>
      </c>
      <c r="AZ10" s="207">
        <v>12112</v>
      </c>
      <c r="BA10" s="207">
        <v>12116</v>
      </c>
      <c r="BB10" s="207">
        <v>12133</v>
      </c>
      <c r="BC10" s="63">
        <v>12170</v>
      </c>
      <c r="BD10" s="207">
        <v>12166</v>
      </c>
      <c r="BE10" s="207"/>
      <c r="BF10" s="207"/>
      <c r="BG10" s="207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0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37">
        <f t="shared" si="1"/>
        <v>-48</v>
      </c>
      <c r="BY10" s="237">
        <f t="shared" si="1"/>
        <v>-53</v>
      </c>
      <c r="BZ10" s="237">
        <f t="shared" si="1"/>
        <v>-17</v>
      </c>
      <c r="CA10" s="263">
        <f t="shared" si="1"/>
        <v>-37</v>
      </c>
      <c r="CB10" s="263">
        <f t="shared" si="1"/>
        <v>-31</v>
      </c>
      <c r="CC10" s="263">
        <f t="shared" ref="CC10:CL14" si="2">AI10-W10</f>
        <v>-19</v>
      </c>
      <c r="CD10" s="380">
        <f t="shared" si="2"/>
        <v>2</v>
      </c>
      <c r="CE10" s="209">
        <f t="shared" si="2"/>
        <v>36</v>
      </c>
      <c r="CF10" s="263">
        <f t="shared" si="2"/>
        <v>8</v>
      </c>
      <c r="CG10" s="263">
        <f t="shared" si="2"/>
        <v>5</v>
      </c>
      <c r="CH10" s="263">
        <f t="shared" si="2"/>
        <v>17</v>
      </c>
      <c r="CI10" s="263">
        <f t="shared" si="2"/>
        <v>44</v>
      </c>
      <c r="CJ10" s="263">
        <f t="shared" si="2"/>
        <v>71</v>
      </c>
      <c r="CK10" s="263">
        <f t="shared" si="2"/>
        <v>95</v>
      </c>
      <c r="CL10" s="263">
        <f t="shared" si="2"/>
        <v>49</v>
      </c>
      <c r="CM10" s="263">
        <f t="shared" ref="CM10:CX14" si="3">AS10-AG10</f>
        <v>75</v>
      </c>
      <c r="CN10" s="263">
        <f t="shared" si="3"/>
        <v>98</v>
      </c>
      <c r="CO10" s="263">
        <f t="shared" si="3"/>
        <v>83</v>
      </c>
      <c r="CP10" s="380">
        <f t="shared" si="3"/>
        <v>103</v>
      </c>
      <c r="CQ10" s="380">
        <f t="shared" si="3"/>
        <v>96</v>
      </c>
      <c r="CR10" s="380">
        <f t="shared" si="3"/>
        <v>103</v>
      </c>
      <c r="CS10" s="380">
        <f t="shared" si="3"/>
        <v>102</v>
      </c>
      <c r="CT10" s="380">
        <f t="shared" si="3"/>
        <v>130</v>
      </c>
      <c r="CU10" s="380">
        <f t="shared" si="3"/>
        <v>115</v>
      </c>
      <c r="CV10" s="380">
        <f t="shared" si="3"/>
        <v>113</v>
      </c>
      <c r="CW10" s="380">
        <f t="shared" si="3"/>
        <v>118</v>
      </c>
      <c r="CX10" s="380">
        <f t="shared" si="3"/>
        <v>132</v>
      </c>
      <c r="CY10" s="345"/>
      <c r="CZ10" s="63">
        <f>IF(ISERROR(GETPIVOTDATA("VALUE",'CSS WK pvt'!$I$2,"DT_FILE",CZ$8,"CD_CO",CZ$6,"TRIM_CAT",TRIM(B10),"TRIM_LINE",A9))=TRUE,0,GETPIVOTDATA("VALUE",'CSS WK pvt'!$I$2,"DT_FILE",CZ$8,"CD_CO",CZ$6,"TRIM_CAT",TRIM(B10),"TRIM_LINE",A9))</f>
        <v>12166</v>
      </c>
    </row>
    <row r="11" spans="1:104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4">
        <v>148</v>
      </c>
      <c r="V11" s="194">
        <v>138</v>
      </c>
      <c r="W11" s="194">
        <v>142</v>
      </c>
      <c r="X11" s="62">
        <v>154</v>
      </c>
      <c r="Y11" s="194">
        <v>156</v>
      </c>
      <c r="Z11" s="194">
        <v>162</v>
      </c>
      <c r="AA11" s="194">
        <v>165</v>
      </c>
      <c r="AB11" s="194">
        <v>178</v>
      </c>
      <c r="AC11" s="194">
        <v>180</v>
      </c>
      <c r="AD11" s="194">
        <v>179</v>
      </c>
      <c r="AE11" s="194">
        <v>178</v>
      </c>
      <c r="AF11" s="194">
        <v>176</v>
      </c>
      <c r="AG11" s="194">
        <v>169</v>
      </c>
      <c r="AH11" s="194">
        <v>159</v>
      </c>
      <c r="AI11" s="194">
        <v>153</v>
      </c>
      <c r="AJ11" s="62">
        <v>147</v>
      </c>
      <c r="AK11" s="207">
        <v>150</v>
      </c>
      <c r="AL11" s="207">
        <v>152</v>
      </c>
      <c r="AM11" s="207">
        <v>150</v>
      </c>
      <c r="AN11" s="207">
        <v>149</v>
      </c>
      <c r="AO11" s="207">
        <v>152</v>
      </c>
      <c r="AP11" s="207">
        <v>155</v>
      </c>
      <c r="AQ11" s="63">
        <v>147</v>
      </c>
      <c r="AR11" s="207">
        <v>144</v>
      </c>
      <c r="AS11" s="207">
        <v>151</v>
      </c>
      <c r="AT11" s="207">
        <v>149</v>
      </c>
      <c r="AU11" s="207">
        <v>145</v>
      </c>
      <c r="AV11" s="106">
        <v>138</v>
      </c>
      <c r="AW11" s="207">
        <v>142</v>
      </c>
      <c r="AX11" s="207">
        <v>145</v>
      </c>
      <c r="AY11" s="207">
        <v>149</v>
      </c>
      <c r="AZ11" s="207">
        <v>141</v>
      </c>
      <c r="BA11" s="207">
        <v>149</v>
      </c>
      <c r="BB11" s="207">
        <v>153</v>
      </c>
      <c r="BC11" s="63">
        <v>156</v>
      </c>
      <c r="BD11" s="207">
        <v>161</v>
      </c>
      <c r="BE11" s="207"/>
      <c r="BF11" s="207"/>
      <c r="BG11" s="207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0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37">
        <f t="shared" si="1"/>
        <v>37</v>
      </c>
      <c r="BY11" s="237">
        <f t="shared" si="1"/>
        <v>30</v>
      </c>
      <c r="BZ11" s="237">
        <f t="shared" si="1"/>
        <v>25</v>
      </c>
      <c r="CA11" s="263">
        <f t="shared" si="1"/>
        <v>21</v>
      </c>
      <c r="CB11" s="263">
        <f t="shared" si="1"/>
        <v>21</v>
      </c>
      <c r="CC11" s="263">
        <f t="shared" si="2"/>
        <v>11</v>
      </c>
      <c r="CD11" s="380">
        <f t="shared" si="2"/>
        <v>-7</v>
      </c>
      <c r="CE11" s="209">
        <f t="shared" si="2"/>
        <v>-6</v>
      </c>
      <c r="CF11" s="263">
        <f t="shared" si="2"/>
        <v>-10</v>
      </c>
      <c r="CG11" s="263">
        <f t="shared" si="2"/>
        <v>-15</v>
      </c>
      <c r="CH11" s="263">
        <f t="shared" si="2"/>
        <v>-29</v>
      </c>
      <c r="CI11" s="263">
        <f t="shared" si="2"/>
        <v>-28</v>
      </c>
      <c r="CJ11" s="263">
        <f t="shared" si="2"/>
        <v>-24</v>
      </c>
      <c r="CK11" s="263">
        <f t="shared" si="2"/>
        <v>-31</v>
      </c>
      <c r="CL11" s="263">
        <f t="shared" si="2"/>
        <v>-32</v>
      </c>
      <c r="CM11" s="263">
        <f t="shared" si="3"/>
        <v>-18</v>
      </c>
      <c r="CN11" s="263">
        <f t="shared" si="3"/>
        <v>-10</v>
      </c>
      <c r="CO11" s="263">
        <f t="shared" si="3"/>
        <v>-8</v>
      </c>
      <c r="CP11" s="380">
        <f t="shared" si="3"/>
        <v>-9</v>
      </c>
      <c r="CQ11" s="380">
        <f t="shared" si="3"/>
        <v>-8</v>
      </c>
      <c r="CR11" s="380">
        <f t="shared" si="3"/>
        <v>-7</v>
      </c>
      <c r="CS11" s="380">
        <f t="shared" si="3"/>
        <v>-1</v>
      </c>
      <c r="CT11" s="380">
        <f t="shared" si="3"/>
        <v>-8</v>
      </c>
      <c r="CU11" s="380">
        <f t="shared" si="3"/>
        <v>-3</v>
      </c>
      <c r="CV11" s="380">
        <f t="shared" si="3"/>
        <v>-2</v>
      </c>
      <c r="CW11" s="380">
        <f t="shared" si="3"/>
        <v>9</v>
      </c>
      <c r="CX11" s="380">
        <f t="shared" si="3"/>
        <v>17</v>
      </c>
      <c r="CY11" s="345"/>
      <c r="CZ11" s="63">
        <f>IF(ISERROR(GETPIVOTDATA("VALUE",'CSS WK pvt'!$I$2,"DT_FILE",CZ$8,"CD_CO",CZ$6,"TRIM_CAT",TRIM(B11),"TRIM_LINE",A9))=TRUE,0,GETPIVOTDATA("VALUE",'CSS WK pvt'!$I$2,"DT_FILE",CZ$8,"CD_CO",CZ$6,"TRIM_CAT",TRIM(B11),"TRIM_LINE",A9))</f>
        <v>161</v>
      </c>
    </row>
    <row r="12" spans="1:104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4">
        <v>1583</v>
      </c>
      <c r="V12" s="194">
        <v>1585</v>
      </c>
      <c r="W12" s="194">
        <v>1590</v>
      </c>
      <c r="X12" s="62">
        <v>1591</v>
      </c>
      <c r="Y12" s="194">
        <v>1588</v>
      </c>
      <c r="Z12" s="194">
        <v>1591</v>
      </c>
      <c r="AA12" s="194">
        <v>1600</v>
      </c>
      <c r="AB12" s="194">
        <v>1596</v>
      </c>
      <c r="AC12" s="194">
        <v>1599</v>
      </c>
      <c r="AD12" s="194">
        <v>1605</v>
      </c>
      <c r="AE12" s="194">
        <v>1607</v>
      </c>
      <c r="AF12" s="194">
        <v>1607</v>
      </c>
      <c r="AG12" s="194">
        <v>1603</v>
      </c>
      <c r="AH12" s="194">
        <v>1602</v>
      </c>
      <c r="AI12" s="194">
        <v>1604</v>
      </c>
      <c r="AJ12" s="62">
        <v>1603</v>
      </c>
      <c r="AK12" s="207">
        <v>1604</v>
      </c>
      <c r="AL12" s="207">
        <v>1600</v>
      </c>
      <c r="AM12" s="207">
        <v>1604</v>
      </c>
      <c r="AN12" s="207">
        <v>1597</v>
      </c>
      <c r="AO12" s="207">
        <v>1597</v>
      </c>
      <c r="AP12" s="207">
        <v>1595</v>
      </c>
      <c r="AQ12" s="63">
        <v>1595</v>
      </c>
      <c r="AR12" s="207">
        <v>1596</v>
      </c>
      <c r="AS12" s="207">
        <v>1595</v>
      </c>
      <c r="AT12" s="207">
        <v>1601</v>
      </c>
      <c r="AU12" s="207">
        <v>1607</v>
      </c>
      <c r="AV12" s="106">
        <v>1600</v>
      </c>
      <c r="AW12" s="207">
        <v>1600</v>
      </c>
      <c r="AX12" s="207">
        <v>1599</v>
      </c>
      <c r="AY12" s="207">
        <v>1602</v>
      </c>
      <c r="AZ12" s="207">
        <v>1601</v>
      </c>
      <c r="BA12" s="207">
        <v>1597</v>
      </c>
      <c r="BB12" s="207">
        <v>1595</v>
      </c>
      <c r="BC12" s="63">
        <v>1604</v>
      </c>
      <c r="BD12" s="207">
        <v>1606</v>
      </c>
      <c r="BE12" s="207"/>
      <c r="BF12" s="207"/>
      <c r="BG12" s="207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0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37">
        <f t="shared" si="1"/>
        <v>19</v>
      </c>
      <c r="BY12" s="237">
        <f t="shared" si="1"/>
        <v>18</v>
      </c>
      <c r="BZ12" s="237">
        <f t="shared" si="1"/>
        <v>23</v>
      </c>
      <c r="CA12" s="263">
        <f t="shared" si="1"/>
        <v>20</v>
      </c>
      <c r="CB12" s="263">
        <f t="shared" si="1"/>
        <v>17</v>
      </c>
      <c r="CC12" s="263">
        <f t="shared" si="2"/>
        <v>14</v>
      </c>
      <c r="CD12" s="380">
        <f t="shared" si="2"/>
        <v>12</v>
      </c>
      <c r="CE12" s="209">
        <f t="shared" si="2"/>
        <v>16</v>
      </c>
      <c r="CF12" s="263">
        <f t="shared" si="2"/>
        <v>9</v>
      </c>
      <c r="CG12" s="263">
        <f t="shared" si="2"/>
        <v>4</v>
      </c>
      <c r="CH12" s="263">
        <f t="shared" si="2"/>
        <v>1</v>
      </c>
      <c r="CI12" s="263">
        <f t="shared" si="2"/>
        <v>-2</v>
      </c>
      <c r="CJ12" s="263">
        <f t="shared" si="2"/>
        <v>-10</v>
      </c>
      <c r="CK12" s="263">
        <f t="shared" si="2"/>
        <v>-12</v>
      </c>
      <c r="CL12" s="263">
        <f t="shared" si="2"/>
        <v>-11</v>
      </c>
      <c r="CM12" s="263">
        <f t="shared" si="3"/>
        <v>-8</v>
      </c>
      <c r="CN12" s="263">
        <f t="shared" si="3"/>
        <v>-1</v>
      </c>
      <c r="CO12" s="263">
        <f t="shared" si="3"/>
        <v>3</v>
      </c>
      <c r="CP12" s="380">
        <f t="shared" si="3"/>
        <v>-3</v>
      </c>
      <c r="CQ12" s="380">
        <f t="shared" si="3"/>
        <v>-4</v>
      </c>
      <c r="CR12" s="380">
        <f t="shared" si="3"/>
        <v>-1</v>
      </c>
      <c r="CS12" s="380">
        <f t="shared" si="3"/>
        <v>-2</v>
      </c>
      <c r="CT12" s="380">
        <f t="shared" si="3"/>
        <v>4</v>
      </c>
      <c r="CU12" s="380">
        <f t="shared" si="3"/>
        <v>0</v>
      </c>
      <c r="CV12" s="380">
        <f t="shared" si="3"/>
        <v>0</v>
      </c>
      <c r="CW12" s="380">
        <f t="shared" si="3"/>
        <v>9</v>
      </c>
      <c r="CX12" s="380">
        <f t="shared" si="3"/>
        <v>10</v>
      </c>
      <c r="CY12" s="345"/>
      <c r="CZ12" s="63">
        <f>IF(ISERROR(GETPIVOTDATA("VALUE",'CSS WK pvt'!$I$2,"DT_FILE",CZ$8,"CD_CO",CZ$6,"TRIM_CAT",TRIM(B12),"TRIM_LINE",A9))=TRUE,0,GETPIVOTDATA("VALUE",'CSS WK pvt'!$I$2,"DT_FILE",CZ$8,"CD_CO",CZ$6,"TRIM_CAT",TRIM(B12),"TRIM_LINE",A9))</f>
        <v>1606</v>
      </c>
    </row>
    <row r="13" spans="1:104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4">
        <v>79</v>
      </c>
      <c r="V13" s="194">
        <v>79</v>
      </c>
      <c r="W13" s="194">
        <v>79</v>
      </c>
      <c r="X13" s="62">
        <v>78</v>
      </c>
      <c r="Y13" s="194">
        <v>79</v>
      </c>
      <c r="Z13" s="194">
        <v>78</v>
      </c>
      <c r="AA13" s="194">
        <v>78</v>
      </c>
      <c r="AB13" s="194">
        <v>78</v>
      </c>
      <c r="AC13" s="194">
        <v>78</v>
      </c>
      <c r="AD13" s="194">
        <v>78</v>
      </c>
      <c r="AE13" s="194">
        <v>77</v>
      </c>
      <c r="AF13" s="194">
        <v>79</v>
      </c>
      <c r="AG13" s="194">
        <v>77</v>
      </c>
      <c r="AH13" s="194">
        <v>78</v>
      </c>
      <c r="AI13" s="194">
        <v>77</v>
      </c>
      <c r="AJ13" s="62">
        <v>77</v>
      </c>
      <c r="AK13" s="207">
        <v>78</v>
      </c>
      <c r="AL13" s="207">
        <v>77</v>
      </c>
      <c r="AM13" s="207">
        <v>77</v>
      </c>
      <c r="AN13" s="207">
        <v>77</v>
      </c>
      <c r="AO13" s="207">
        <v>77</v>
      </c>
      <c r="AP13" s="207">
        <v>76</v>
      </c>
      <c r="AQ13" s="63">
        <v>76</v>
      </c>
      <c r="AR13" s="207">
        <v>76</v>
      </c>
      <c r="AS13" s="207">
        <v>77</v>
      </c>
      <c r="AT13" s="207">
        <v>77</v>
      </c>
      <c r="AU13" s="207">
        <v>77</v>
      </c>
      <c r="AV13" s="106">
        <v>77</v>
      </c>
      <c r="AW13" s="207">
        <v>78</v>
      </c>
      <c r="AX13" s="207">
        <v>78</v>
      </c>
      <c r="AY13" s="207">
        <v>77</v>
      </c>
      <c r="AZ13" s="207">
        <v>77</v>
      </c>
      <c r="BA13" s="207">
        <v>77</v>
      </c>
      <c r="BB13" s="207">
        <v>77</v>
      </c>
      <c r="BC13" s="63">
        <v>77</v>
      </c>
      <c r="BD13" s="207">
        <v>76</v>
      </c>
      <c r="BE13" s="207"/>
      <c r="BF13" s="207"/>
      <c r="BG13" s="207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0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37">
        <f t="shared" si="1"/>
        <v>-1</v>
      </c>
      <c r="BY13" s="237">
        <f t="shared" si="1"/>
        <v>-2</v>
      </c>
      <c r="BZ13" s="237">
        <f t="shared" si="1"/>
        <v>0</v>
      </c>
      <c r="CA13" s="263">
        <f t="shared" si="1"/>
        <v>-2</v>
      </c>
      <c r="CB13" s="263">
        <f t="shared" si="1"/>
        <v>-1</v>
      </c>
      <c r="CC13" s="263">
        <f t="shared" si="2"/>
        <v>-2</v>
      </c>
      <c r="CD13" s="380">
        <f t="shared" si="2"/>
        <v>-1</v>
      </c>
      <c r="CE13" s="209">
        <f t="shared" si="2"/>
        <v>-1</v>
      </c>
      <c r="CF13" s="263">
        <f t="shared" si="2"/>
        <v>-1</v>
      </c>
      <c r="CG13" s="263">
        <f t="shared" si="2"/>
        <v>-1</v>
      </c>
      <c r="CH13" s="263">
        <f t="shared" si="2"/>
        <v>-1</v>
      </c>
      <c r="CI13" s="263">
        <f t="shared" si="2"/>
        <v>-1</v>
      </c>
      <c r="CJ13" s="263">
        <f t="shared" si="2"/>
        <v>-2</v>
      </c>
      <c r="CK13" s="263">
        <f t="shared" si="2"/>
        <v>-1</v>
      </c>
      <c r="CL13" s="263">
        <f t="shared" si="2"/>
        <v>-3</v>
      </c>
      <c r="CM13" s="263">
        <f t="shared" si="3"/>
        <v>0</v>
      </c>
      <c r="CN13" s="263">
        <f t="shared" si="3"/>
        <v>-1</v>
      </c>
      <c r="CO13" s="263">
        <f t="shared" si="3"/>
        <v>0</v>
      </c>
      <c r="CP13" s="380">
        <f t="shared" si="3"/>
        <v>0</v>
      </c>
      <c r="CQ13" s="380">
        <f t="shared" si="3"/>
        <v>0</v>
      </c>
      <c r="CR13" s="380">
        <f t="shared" si="3"/>
        <v>1</v>
      </c>
      <c r="CS13" s="380">
        <f t="shared" si="3"/>
        <v>0</v>
      </c>
      <c r="CT13" s="380">
        <f t="shared" si="3"/>
        <v>0</v>
      </c>
      <c r="CU13" s="380">
        <f t="shared" si="3"/>
        <v>0</v>
      </c>
      <c r="CV13" s="380">
        <f t="shared" si="3"/>
        <v>1</v>
      </c>
      <c r="CW13" s="380">
        <f t="shared" si="3"/>
        <v>1</v>
      </c>
      <c r="CX13" s="380">
        <f t="shared" si="3"/>
        <v>0</v>
      </c>
      <c r="CY13" s="345"/>
      <c r="CZ13" s="63">
        <f>IF(ISERROR(GETPIVOTDATA("VALUE",'CSS WK pvt'!$I$2,"DT_FILE",CZ$8,"CD_CO",CZ$6,"TRIM_CAT",TRIM(B13),"TRIM_LINE",A9))=TRUE,0,GETPIVOTDATA("VALUE",'CSS WK pvt'!$I$2,"DT_FILE",CZ$8,"CD_CO",CZ$6,"TRIM_CAT",TRIM(B13),"TRIM_LINE",A9))</f>
        <v>76</v>
      </c>
    </row>
    <row r="14" spans="1:104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4">
        <v>11</v>
      </c>
      <c r="V14" s="194">
        <v>11</v>
      </c>
      <c r="W14" s="194">
        <v>11</v>
      </c>
      <c r="X14" s="62">
        <v>11</v>
      </c>
      <c r="Y14" s="194">
        <v>11</v>
      </c>
      <c r="Z14" s="194">
        <v>11</v>
      </c>
      <c r="AA14" s="194">
        <v>11</v>
      </c>
      <c r="AB14" s="194">
        <v>11</v>
      </c>
      <c r="AC14" s="194">
        <v>11</v>
      </c>
      <c r="AD14" s="194">
        <v>11</v>
      </c>
      <c r="AE14" s="194">
        <v>11</v>
      </c>
      <c r="AF14" s="194">
        <v>11</v>
      </c>
      <c r="AG14" s="194">
        <v>11</v>
      </c>
      <c r="AH14" s="194">
        <v>11</v>
      </c>
      <c r="AI14" s="194">
        <v>11</v>
      </c>
      <c r="AJ14" s="62">
        <v>11</v>
      </c>
      <c r="AK14" s="207">
        <v>11</v>
      </c>
      <c r="AL14" s="207">
        <v>11</v>
      </c>
      <c r="AM14" s="207">
        <v>11</v>
      </c>
      <c r="AN14" s="207">
        <v>11</v>
      </c>
      <c r="AO14" s="207">
        <v>11</v>
      </c>
      <c r="AP14" s="207">
        <v>11</v>
      </c>
      <c r="AQ14" s="63">
        <v>11</v>
      </c>
      <c r="AR14" s="207">
        <v>11</v>
      </c>
      <c r="AS14" s="207">
        <v>11</v>
      </c>
      <c r="AT14" s="207">
        <v>11</v>
      </c>
      <c r="AU14" s="207">
        <v>11</v>
      </c>
      <c r="AV14" s="106">
        <v>11</v>
      </c>
      <c r="AW14" s="207">
        <v>11</v>
      </c>
      <c r="AX14" s="207">
        <v>11</v>
      </c>
      <c r="AY14" s="207">
        <v>11</v>
      </c>
      <c r="AZ14" s="207">
        <v>11</v>
      </c>
      <c r="BA14" s="207">
        <v>11</v>
      </c>
      <c r="BB14" s="207">
        <v>11</v>
      </c>
      <c r="BC14" s="63">
        <v>11</v>
      </c>
      <c r="BD14" s="207">
        <v>11</v>
      </c>
      <c r="BE14" s="207"/>
      <c r="BF14" s="207"/>
      <c r="BG14" s="207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0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37">
        <f t="shared" si="1"/>
        <v>0</v>
      </c>
      <c r="BY14" s="237">
        <f t="shared" si="1"/>
        <v>0</v>
      </c>
      <c r="BZ14" s="237">
        <f t="shared" si="1"/>
        <v>0</v>
      </c>
      <c r="CA14" s="263">
        <f t="shared" si="1"/>
        <v>0</v>
      </c>
      <c r="CB14" s="263">
        <f t="shared" si="1"/>
        <v>0</v>
      </c>
      <c r="CC14" s="263">
        <f t="shared" si="2"/>
        <v>0</v>
      </c>
      <c r="CD14" s="380">
        <f t="shared" si="2"/>
        <v>0</v>
      </c>
      <c r="CE14" s="209">
        <f t="shared" si="2"/>
        <v>0</v>
      </c>
      <c r="CF14" s="263">
        <f t="shared" si="2"/>
        <v>0</v>
      </c>
      <c r="CG14" s="263">
        <f t="shared" si="2"/>
        <v>0</v>
      </c>
      <c r="CH14" s="263">
        <f t="shared" si="2"/>
        <v>0</v>
      </c>
      <c r="CI14" s="263">
        <f t="shared" si="2"/>
        <v>0</v>
      </c>
      <c r="CJ14" s="263">
        <f t="shared" si="2"/>
        <v>0</v>
      </c>
      <c r="CK14" s="263">
        <f t="shared" si="2"/>
        <v>0</v>
      </c>
      <c r="CL14" s="263">
        <f t="shared" si="2"/>
        <v>0</v>
      </c>
      <c r="CM14" s="263">
        <f t="shared" si="3"/>
        <v>0</v>
      </c>
      <c r="CN14" s="263">
        <f t="shared" si="3"/>
        <v>0</v>
      </c>
      <c r="CO14" s="263">
        <f t="shared" si="3"/>
        <v>0</v>
      </c>
      <c r="CP14" s="380">
        <f t="shared" si="3"/>
        <v>0</v>
      </c>
      <c r="CQ14" s="380">
        <f t="shared" si="3"/>
        <v>0</v>
      </c>
      <c r="CR14" s="380">
        <f t="shared" si="3"/>
        <v>0</v>
      </c>
      <c r="CS14" s="380">
        <f t="shared" si="3"/>
        <v>0</v>
      </c>
      <c r="CT14" s="380">
        <f t="shared" si="3"/>
        <v>0</v>
      </c>
      <c r="CU14" s="380">
        <f t="shared" si="3"/>
        <v>0</v>
      </c>
      <c r="CV14" s="380">
        <f t="shared" si="3"/>
        <v>0</v>
      </c>
      <c r="CW14" s="380">
        <f t="shared" si="3"/>
        <v>0</v>
      </c>
      <c r="CX14" s="380">
        <f t="shared" si="3"/>
        <v>0</v>
      </c>
      <c r="CY14" s="345"/>
      <c r="CZ14" s="63">
        <f>IF(ISERROR(GETPIVOTDATA("VALUE",'CSS WK pvt'!$I$2,"DT_FILE",CZ$8,"CD_CO",CZ$6,"TRIM_CAT",TRIM(B14),"TRIM_LINE",A9))=TRUE,0,GETPIVOTDATA("VALUE",'CSS WK pvt'!$I$2,"DT_FILE",CZ$8,"CD_CO",CZ$6,"TRIM_CAT",TRIM(B14),"TRIM_LINE",A9))</f>
        <v>11</v>
      </c>
    </row>
    <row r="15" spans="1:104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5">
        <v>13809</v>
      </c>
      <c r="V15" s="195">
        <v>13798</v>
      </c>
      <c r="W15" s="195">
        <f>SUM(W10+W11+W12+W13+W14)</f>
        <v>13805</v>
      </c>
      <c r="X15" s="69">
        <f>SUM(X10+X11+X12+X13+X14)</f>
        <v>13788</v>
      </c>
      <c r="Y15" s="195">
        <v>13772</v>
      </c>
      <c r="Z15" s="195">
        <v>13805</v>
      </c>
      <c r="AA15" s="195">
        <v>13823</v>
      </c>
      <c r="AB15" s="195">
        <v>13828</v>
      </c>
      <c r="AC15" s="195">
        <v>13825</v>
      </c>
      <c r="AD15" s="195">
        <v>13822</v>
      </c>
      <c r="AE15" s="195">
        <v>13830</v>
      </c>
      <c r="AF15" s="195">
        <v>13858</v>
      </c>
      <c r="AG15" s="195">
        <v>13811</v>
      </c>
      <c r="AH15" s="195">
        <v>13804</v>
      </c>
      <c r="AI15" s="195">
        <v>13809</v>
      </c>
      <c r="AJ15" s="69">
        <v>13794</v>
      </c>
      <c r="AK15" s="288">
        <v>13817</v>
      </c>
      <c r="AL15" s="288">
        <v>13811</v>
      </c>
      <c r="AM15" s="288">
        <v>13816</v>
      </c>
      <c r="AN15" s="288">
        <v>13816</v>
      </c>
      <c r="AO15" s="288">
        <v>13838</v>
      </c>
      <c r="AP15" s="288">
        <v>13857</v>
      </c>
      <c r="AQ15" s="70">
        <v>13881</v>
      </c>
      <c r="AR15" s="288">
        <v>13861</v>
      </c>
      <c r="AS15" s="288">
        <v>13860</v>
      </c>
      <c r="AT15" s="288">
        <v>13890</v>
      </c>
      <c r="AU15" s="288">
        <v>13887</v>
      </c>
      <c r="AV15" s="305">
        <v>13885</v>
      </c>
      <c r="AW15" s="288">
        <v>13901</v>
      </c>
      <c r="AX15" s="288">
        <v>13907</v>
      </c>
      <c r="AY15" s="288">
        <v>13915</v>
      </c>
      <c r="AZ15" s="288">
        <v>13942</v>
      </c>
      <c r="BA15" s="288">
        <v>13950</v>
      </c>
      <c r="BB15" s="288">
        <v>13969</v>
      </c>
      <c r="BC15" s="70">
        <v>14018</v>
      </c>
      <c r="BD15" s="288">
        <v>14020</v>
      </c>
      <c r="BE15" s="288"/>
      <c r="BF15" s="288"/>
      <c r="BG15" s="288"/>
      <c r="BH15" s="305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1">
        <f t="shared" si="6"/>
        <v>140</v>
      </c>
      <c r="BS15" s="424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38">
        <f t="shared" si="7"/>
        <v>7</v>
      </c>
      <c r="BY15" s="238">
        <f t="shared" ref="BY15" si="8">SUM(BY10:BY14)</f>
        <v>-7</v>
      </c>
      <c r="BZ15" s="238">
        <f t="shared" ref="BZ15:CA15" si="9">SUM(BZ10:BZ14)</f>
        <v>31</v>
      </c>
      <c r="CA15" s="264">
        <f t="shared" si="9"/>
        <v>2</v>
      </c>
      <c r="CB15" s="264">
        <f t="shared" ref="CB15:CC15" si="10">SUM(CB10:CB14)</f>
        <v>6</v>
      </c>
      <c r="CC15" s="264">
        <f t="shared" si="10"/>
        <v>4</v>
      </c>
      <c r="CD15" s="381">
        <f t="shared" ref="CD15:CE15" si="11">SUM(CD10:CD14)</f>
        <v>6</v>
      </c>
      <c r="CE15" s="350">
        <f t="shared" si="11"/>
        <v>45</v>
      </c>
      <c r="CF15" s="264">
        <f t="shared" ref="CF15" si="12">SUM(CF10:CF14)</f>
        <v>6</v>
      </c>
      <c r="CG15" s="264">
        <f t="shared" ref="CG15" si="13">SUM(CG10:CG14)</f>
        <v>-7</v>
      </c>
      <c r="CH15" s="264">
        <f t="shared" ref="CH15" si="14">SUM(CH10:CH14)</f>
        <v>-12</v>
      </c>
      <c r="CI15" s="264">
        <f t="shared" ref="CI15" si="15">SUM(CI10:CI14)</f>
        <v>13</v>
      </c>
      <c r="CJ15" s="264">
        <f t="shared" ref="CJ15" si="16">SUM(CJ10:CJ14)</f>
        <v>35</v>
      </c>
      <c r="CK15" s="264">
        <f t="shared" ref="CK15" si="17">SUM(CK10:CK14)</f>
        <v>51</v>
      </c>
      <c r="CL15" s="264">
        <f t="shared" ref="CL15" si="18">SUM(CL10:CL14)</f>
        <v>3</v>
      </c>
      <c r="CM15" s="264">
        <f t="shared" ref="CM15" si="19">SUM(CM10:CM14)</f>
        <v>49</v>
      </c>
      <c r="CN15" s="264">
        <f t="shared" ref="CN15" si="20">SUM(CN10:CN14)</f>
        <v>86</v>
      </c>
      <c r="CO15" s="264">
        <f t="shared" ref="CO15" si="21">SUM(CO10:CO14)</f>
        <v>78</v>
      </c>
      <c r="CP15" s="381">
        <f t="shared" ref="CP15" si="22">SUM(CP10:CP14)</f>
        <v>91</v>
      </c>
      <c r="CQ15" s="381">
        <f t="shared" ref="CQ15" si="23">SUM(CQ10:CQ14)</f>
        <v>84</v>
      </c>
      <c r="CR15" s="381">
        <f t="shared" ref="CR15" si="24">SUM(CR10:CR14)</f>
        <v>96</v>
      </c>
      <c r="CS15" s="381">
        <f t="shared" ref="CS15" si="25">SUM(CS10:CS14)</f>
        <v>99</v>
      </c>
      <c r="CT15" s="381">
        <f t="shared" ref="CT15" si="26">SUM(CT10:CT14)</f>
        <v>126</v>
      </c>
      <c r="CU15" s="381">
        <f t="shared" ref="CU15" si="27">SUM(CU10:CU14)</f>
        <v>112</v>
      </c>
      <c r="CV15" s="381">
        <f t="shared" ref="CV15" si="28">SUM(CV10:CV14)</f>
        <v>112</v>
      </c>
      <c r="CW15" s="381">
        <f t="shared" ref="CW15:CX15" si="29">SUM(CW10:CW14)</f>
        <v>137</v>
      </c>
      <c r="CX15" s="381">
        <f t="shared" si="29"/>
        <v>159</v>
      </c>
      <c r="CY15" s="346"/>
      <c r="CZ15" s="70">
        <f>SUM(CZ10:CZ14)</f>
        <v>14020</v>
      </c>
    </row>
    <row r="16" spans="1:104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82"/>
      <c r="CX16" s="382"/>
      <c r="CY16" s="345"/>
      <c r="CZ16" s="77"/>
    </row>
    <row r="17" spans="1:104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197">
        <v>1374</v>
      </c>
      <c r="V17" s="197">
        <v>1499</v>
      </c>
      <c r="W17" s="197">
        <v>1739</v>
      </c>
      <c r="X17" s="81">
        <v>1543</v>
      </c>
      <c r="Y17" s="197">
        <v>1392</v>
      </c>
      <c r="Z17" s="197">
        <v>1369</v>
      </c>
      <c r="AA17" s="197">
        <v>1269</v>
      </c>
      <c r="AB17" s="197">
        <v>1295</v>
      </c>
      <c r="AC17" s="197">
        <v>1179</v>
      </c>
      <c r="AD17" s="197">
        <v>1171</v>
      </c>
      <c r="AE17" s="197">
        <v>1138</v>
      </c>
      <c r="AF17" s="197">
        <v>1020</v>
      </c>
      <c r="AG17" s="197">
        <v>1096</v>
      </c>
      <c r="AH17" s="197">
        <v>1274</v>
      </c>
      <c r="AI17" s="197">
        <v>1201</v>
      </c>
      <c r="AJ17" s="81">
        <v>1216</v>
      </c>
      <c r="AK17" s="290">
        <v>1226</v>
      </c>
      <c r="AL17" s="290">
        <v>1109</v>
      </c>
      <c r="AM17" s="290">
        <v>1153</v>
      </c>
      <c r="AN17" s="290">
        <v>952</v>
      </c>
      <c r="AO17" s="290">
        <v>989</v>
      </c>
      <c r="AP17" s="290">
        <v>999</v>
      </c>
      <c r="AQ17" s="63">
        <v>1108</v>
      </c>
      <c r="AR17" s="290">
        <v>886</v>
      </c>
      <c r="AS17" s="290">
        <v>1053</v>
      </c>
      <c r="AT17" s="290">
        <v>1054</v>
      </c>
      <c r="AU17" s="290">
        <v>1166</v>
      </c>
      <c r="AV17" s="307">
        <v>1049</v>
      </c>
      <c r="AW17" s="290">
        <v>951</v>
      </c>
      <c r="AX17" s="290">
        <v>1204</v>
      </c>
      <c r="AY17" s="290">
        <v>1103</v>
      </c>
      <c r="AZ17" s="290">
        <v>1012</v>
      </c>
      <c r="BA17" s="290">
        <v>1139</v>
      </c>
      <c r="BB17" s="290">
        <v>1082</v>
      </c>
      <c r="BC17" s="63">
        <v>920</v>
      </c>
      <c r="BD17" s="290">
        <v>985</v>
      </c>
      <c r="BE17" s="290"/>
      <c r="BF17" s="290"/>
      <c r="BG17" s="290"/>
      <c r="BH17" s="307"/>
      <c r="BI17" s="82">
        <f t="shared" ref="BI17:BR21" si="30">O17-C17</f>
        <v>331</v>
      </c>
      <c r="BJ17" s="83">
        <f t="shared" si="30"/>
        <v>447</v>
      </c>
      <c r="BK17" s="83">
        <f t="shared" si="30"/>
        <v>413</v>
      </c>
      <c r="BL17" s="83">
        <f t="shared" si="30"/>
        <v>621</v>
      </c>
      <c r="BM17" s="83">
        <f t="shared" si="30"/>
        <v>540</v>
      </c>
      <c r="BN17" s="83">
        <f t="shared" si="30"/>
        <v>468</v>
      </c>
      <c r="BO17" s="83">
        <f t="shared" si="30"/>
        <v>348</v>
      </c>
      <c r="BP17" s="83">
        <f t="shared" si="30"/>
        <v>306</v>
      </c>
      <c r="BQ17" s="83">
        <f t="shared" si="30"/>
        <v>317</v>
      </c>
      <c r="BR17" s="403">
        <f t="shared" si="30"/>
        <v>193</v>
      </c>
      <c r="BS17" s="426">
        <f t="shared" ref="BS17:CB21" si="31">Y17-M17</f>
        <v>167</v>
      </c>
      <c r="BT17" s="83">
        <f t="shared" si="31"/>
        <v>231</v>
      </c>
      <c r="BU17" s="83">
        <f t="shared" si="31"/>
        <v>-44</v>
      </c>
      <c r="BV17" s="83">
        <f t="shared" si="31"/>
        <v>-254</v>
      </c>
      <c r="BW17" s="83">
        <f t="shared" si="31"/>
        <v>-334</v>
      </c>
      <c r="BX17" s="240">
        <f t="shared" si="31"/>
        <v>-310</v>
      </c>
      <c r="BY17" s="240">
        <f t="shared" si="31"/>
        <v>-429</v>
      </c>
      <c r="BZ17" s="240">
        <f t="shared" si="31"/>
        <v>-260</v>
      </c>
      <c r="CA17" s="266">
        <f t="shared" si="31"/>
        <v>-278</v>
      </c>
      <c r="CB17" s="266">
        <f t="shared" si="31"/>
        <v>-225</v>
      </c>
      <c r="CC17" s="266">
        <f t="shared" ref="CC17:CL21" si="32">AI17-W17</f>
        <v>-538</v>
      </c>
      <c r="CD17" s="383">
        <f t="shared" si="32"/>
        <v>-327</v>
      </c>
      <c r="CE17" s="352">
        <f t="shared" si="32"/>
        <v>-166</v>
      </c>
      <c r="CF17" s="266">
        <f t="shared" si="32"/>
        <v>-260</v>
      </c>
      <c r="CG17" s="266">
        <f t="shared" si="32"/>
        <v>-116</v>
      </c>
      <c r="CH17" s="266">
        <f t="shared" si="32"/>
        <v>-343</v>
      </c>
      <c r="CI17" s="266">
        <f t="shared" si="32"/>
        <v>-190</v>
      </c>
      <c r="CJ17" s="266">
        <f t="shared" si="32"/>
        <v>-172</v>
      </c>
      <c r="CK17" s="266">
        <f t="shared" si="32"/>
        <v>-30</v>
      </c>
      <c r="CL17" s="266">
        <f t="shared" si="32"/>
        <v>-134</v>
      </c>
      <c r="CM17" s="266">
        <f t="shared" ref="CM17:CX21" si="33">AS17-AG17</f>
        <v>-43</v>
      </c>
      <c r="CN17" s="266">
        <f t="shared" si="33"/>
        <v>-220</v>
      </c>
      <c r="CO17" s="266">
        <f t="shared" si="33"/>
        <v>-35</v>
      </c>
      <c r="CP17" s="383">
        <f t="shared" si="33"/>
        <v>-167</v>
      </c>
      <c r="CQ17" s="383">
        <f t="shared" si="33"/>
        <v>-275</v>
      </c>
      <c r="CR17" s="383">
        <f t="shared" si="33"/>
        <v>95</v>
      </c>
      <c r="CS17" s="383">
        <f t="shared" si="33"/>
        <v>-50</v>
      </c>
      <c r="CT17" s="383">
        <f t="shared" si="33"/>
        <v>60</v>
      </c>
      <c r="CU17" s="383">
        <f t="shared" si="33"/>
        <v>150</v>
      </c>
      <c r="CV17" s="383">
        <f t="shared" si="33"/>
        <v>83</v>
      </c>
      <c r="CW17" s="383">
        <f t="shared" si="33"/>
        <v>-188</v>
      </c>
      <c r="CX17" s="383">
        <f t="shared" si="33"/>
        <v>99</v>
      </c>
      <c r="CY17" s="345"/>
      <c r="CZ17" s="63">
        <f>IF(ISERROR(GETPIVOTDATA("VALUE",'CSS WK pvt'!$I$2,"DT_FILE",CZ$8,"CD_CO",CZ$6,"TRIM_CAT",TRIM(B17),"TRIM_LINE",A16))=TRUE,0,GETPIVOTDATA("VALUE",'CSS WK pvt'!$I$2,"DT_FILE",CZ$8,"CD_CO",CZ$6,"TRIM_CAT",TRIM(B17),"TRIM_LINE",A16))</f>
        <v>985</v>
      </c>
    </row>
    <row r="18" spans="1:104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197">
        <v>43</v>
      </c>
      <c r="V18" s="197">
        <v>38</v>
      </c>
      <c r="W18" s="197">
        <v>47</v>
      </c>
      <c r="X18" s="81">
        <v>42</v>
      </c>
      <c r="Y18" s="197">
        <v>42</v>
      </c>
      <c r="Z18" s="197">
        <v>52</v>
      </c>
      <c r="AA18" s="197">
        <v>54</v>
      </c>
      <c r="AB18" s="197">
        <v>56</v>
      </c>
      <c r="AC18" s="197">
        <v>54</v>
      </c>
      <c r="AD18" s="197">
        <v>51</v>
      </c>
      <c r="AE18" s="197">
        <v>54</v>
      </c>
      <c r="AF18" s="197">
        <v>48</v>
      </c>
      <c r="AG18" s="197">
        <v>53</v>
      </c>
      <c r="AH18" s="197">
        <v>45</v>
      </c>
      <c r="AI18" s="197">
        <v>30</v>
      </c>
      <c r="AJ18" s="81">
        <v>33</v>
      </c>
      <c r="AK18" s="290">
        <v>40</v>
      </c>
      <c r="AL18" s="290">
        <v>35</v>
      </c>
      <c r="AM18" s="290">
        <v>40</v>
      </c>
      <c r="AN18" s="290">
        <v>43</v>
      </c>
      <c r="AO18" s="290">
        <v>39</v>
      </c>
      <c r="AP18" s="290">
        <v>44</v>
      </c>
      <c r="AQ18" s="63">
        <v>40</v>
      </c>
      <c r="AR18" s="290">
        <v>29</v>
      </c>
      <c r="AS18" s="290">
        <v>40</v>
      </c>
      <c r="AT18" s="290">
        <v>31</v>
      </c>
      <c r="AU18" s="290">
        <v>33</v>
      </c>
      <c r="AV18" s="307">
        <v>38</v>
      </c>
      <c r="AW18" s="290">
        <v>38</v>
      </c>
      <c r="AX18" s="290">
        <v>44</v>
      </c>
      <c r="AY18" s="290">
        <v>38</v>
      </c>
      <c r="AZ18" s="290">
        <v>32</v>
      </c>
      <c r="BA18" s="290">
        <v>34</v>
      </c>
      <c r="BB18" s="290">
        <v>37</v>
      </c>
      <c r="BC18" s="63">
        <v>32</v>
      </c>
      <c r="BD18" s="290">
        <v>33</v>
      </c>
      <c r="BE18" s="290"/>
      <c r="BF18" s="290"/>
      <c r="BG18" s="290"/>
      <c r="BH18" s="307"/>
      <c r="BI18" s="82">
        <f t="shared" si="30"/>
        <v>8</v>
      </c>
      <c r="BJ18" s="83">
        <f t="shared" si="30"/>
        <v>4</v>
      </c>
      <c r="BK18" s="83">
        <f t="shared" si="30"/>
        <v>3</v>
      </c>
      <c r="BL18" s="83">
        <f t="shared" si="30"/>
        <v>7</v>
      </c>
      <c r="BM18" s="83">
        <f t="shared" si="30"/>
        <v>11</v>
      </c>
      <c r="BN18" s="83">
        <f t="shared" si="30"/>
        <v>6</v>
      </c>
      <c r="BO18" s="83">
        <f t="shared" si="30"/>
        <v>6</v>
      </c>
      <c r="BP18" s="83">
        <f t="shared" si="30"/>
        <v>0</v>
      </c>
      <c r="BQ18" s="83">
        <f t="shared" si="30"/>
        <v>0</v>
      </c>
      <c r="BR18" s="403">
        <f t="shared" si="30"/>
        <v>2</v>
      </c>
      <c r="BS18" s="426">
        <f t="shared" si="31"/>
        <v>4</v>
      </c>
      <c r="BT18" s="83">
        <f t="shared" si="31"/>
        <v>15</v>
      </c>
      <c r="BU18" s="83">
        <f t="shared" si="31"/>
        <v>8</v>
      </c>
      <c r="BV18" s="83">
        <f t="shared" si="31"/>
        <v>14</v>
      </c>
      <c r="BW18" s="83">
        <f t="shared" si="31"/>
        <v>8</v>
      </c>
      <c r="BX18" s="240">
        <f t="shared" si="31"/>
        <v>6</v>
      </c>
      <c r="BY18" s="240">
        <f t="shared" si="31"/>
        <v>5</v>
      </c>
      <c r="BZ18" s="240">
        <f t="shared" si="31"/>
        <v>3</v>
      </c>
      <c r="CA18" s="266">
        <f t="shared" si="31"/>
        <v>10</v>
      </c>
      <c r="CB18" s="266">
        <f t="shared" si="31"/>
        <v>7</v>
      </c>
      <c r="CC18" s="266">
        <f t="shared" si="32"/>
        <v>-17</v>
      </c>
      <c r="CD18" s="383">
        <f t="shared" si="32"/>
        <v>-9</v>
      </c>
      <c r="CE18" s="352">
        <f t="shared" si="32"/>
        <v>-2</v>
      </c>
      <c r="CF18" s="266">
        <f t="shared" si="32"/>
        <v>-17</v>
      </c>
      <c r="CG18" s="266">
        <f t="shared" si="32"/>
        <v>-14</v>
      </c>
      <c r="CH18" s="266">
        <f t="shared" si="32"/>
        <v>-13</v>
      </c>
      <c r="CI18" s="266">
        <f t="shared" si="32"/>
        <v>-15</v>
      </c>
      <c r="CJ18" s="266">
        <f t="shared" si="32"/>
        <v>-7</v>
      </c>
      <c r="CK18" s="266">
        <f t="shared" si="32"/>
        <v>-14</v>
      </c>
      <c r="CL18" s="266">
        <f t="shared" si="32"/>
        <v>-19</v>
      </c>
      <c r="CM18" s="266">
        <f t="shared" si="33"/>
        <v>-13</v>
      </c>
      <c r="CN18" s="266">
        <f t="shared" si="33"/>
        <v>-14</v>
      </c>
      <c r="CO18" s="266">
        <f t="shared" si="33"/>
        <v>3</v>
      </c>
      <c r="CP18" s="383">
        <f t="shared" si="33"/>
        <v>5</v>
      </c>
      <c r="CQ18" s="383">
        <f t="shared" si="33"/>
        <v>-2</v>
      </c>
      <c r="CR18" s="383">
        <f t="shared" si="33"/>
        <v>9</v>
      </c>
      <c r="CS18" s="383">
        <f t="shared" si="33"/>
        <v>-2</v>
      </c>
      <c r="CT18" s="383">
        <f t="shared" si="33"/>
        <v>-11</v>
      </c>
      <c r="CU18" s="383">
        <f t="shared" si="33"/>
        <v>-5</v>
      </c>
      <c r="CV18" s="383">
        <f t="shared" si="33"/>
        <v>-7</v>
      </c>
      <c r="CW18" s="383">
        <f t="shared" si="33"/>
        <v>-8</v>
      </c>
      <c r="CX18" s="383">
        <f t="shared" si="33"/>
        <v>4</v>
      </c>
      <c r="CY18" s="345"/>
      <c r="CZ18" s="63">
        <f>IF(ISERROR(GETPIVOTDATA("VALUE",'CSS WK pvt'!$I$2,"DT_FILE",CZ$8,"CD_CO",CZ$6,"TRIM_CAT",TRIM(B18),"TRIM_LINE",A16))=TRUE,0,GETPIVOTDATA("VALUE",'CSS WK pvt'!$I$2,"DT_FILE",CZ$8,"CD_CO",CZ$6,"TRIM_CAT",TRIM(B18),"TRIM_LINE",A16))</f>
        <v>33</v>
      </c>
    </row>
    <row r="19" spans="1:104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197">
        <v>162</v>
      </c>
      <c r="V19" s="197">
        <v>232</v>
      </c>
      <c r="W19" s="197">
        <v>351</v>
      </c>
      <c r="X19" s="81">
        <v>296</v>
      </c>
      <c r="Y19" s="197">
        <v>201</v>
      </c>
      <c r="Z19" s="197">
        <v>159</v>
      </c>
      <c r="AA19" s="197">
        <v>160</v>
      </c>
      <c r="AB19" s="197">
        <v>180</v>
      </c>
      <c r="AC19" s="197">
        <v>150</v>
      </c>
      <c r="AD19" s="197">
        <v>168</v>
      </c>
      <c r="AE19" s="197">
        <v>165</v>
      </c>
      <c r="AF19" s="197">
        <v>138</v>
      </c>
      <c r="AG19" s="197">
        <v>166</v>
      </c>
      <c r="AH19" s="197">
        <v>229</v>
      </c>
      <c r="AI19" s="197">
        <v>294</v>
      </c>
      <c r="AJ19" s="81">
        <v>270</v>
      </c>
      <c r="AK19" s="290">
        <v>343</v>
      </c>
      <c r="AL19" s="290">
        <v>310</v>
      </c>
      <c r="AM19" s="290">
        <v>246</v>
      </c>
      <c r="AN19" s="290">
        <v>160</v>
      </c>
      <c r="AO19" s="290">
        <v>151</v>
      </c>
      <c r="AP19" s="290">
        <v>241</v>
      </c>
      <c r="AQ19" s="63">
        <v>301</v>
      </c>
      <c r="AR19" s="290">
        <v>209</v>
      </c>
      <c r="AS19" s="290">
        <v>253</v>
      </c>
      <c r="AT19" s="290">
        <v>285</v>
      </c>
      <c r="AU19" s="290">
        <v>355</v>
      </c>
      <c r="AV19" s="307">
        <v>302</v>
      </c>
      <c r="AW19" s="290">
        <v>234</v>
      </c>
      <c r="AX19" s="290">
        <v>265</v>
      </c>
      <c r="AY19" s="290">
        <v>234</v>
      </c>
      <c r="AZ19" s="290">
        <v>268</v>
      </c>
      <c r="BA19" s="290">
        <v>244</v>
      </c>
      <c r="BB19" s="290">
        <v>190</v>
      </c>
      <c r="BC19" s="63">
        <v>126</v>
      </c>
      <c r="BD19" s="290">
        <v>217</v>
      </c>
      <c r="BE19" s="290"/>
      <c r="BF19" s="290"/>
      <c r="BG19" s="290"/>
      <c r="BH19" s="307"/>
      <c r="BI19" s="82">
        <f t="shared" si="30"/>
        <v>-6</v>
      </c>
      <c r="BJ19" s="83">
        <f t="shared" si="30"/>
        <v>135</v>
      </c>
      <c r="BK19" s="83">
        <f t="shared" si="30"/>
        <v>180</v>
      </c>
      <c r="BL19" s="83">
        <f t="shared" si="30"/>
        <v>-49</v>
      </c>
      <c r="BM19" s="83">
        <f t="shared" si="30"/>
        <v>50</v>
      </c>
      <c r="BN19" s="83">
        <f t="shared" si="30"/>
        <v>-68</v>
      </c>
      <c r="BO19" s="83">
        <f t="shared" si="30"/>
        <v>30</v>
      </c>
      <c r="BP19" s="83">
        <f t="shared" si="30"/>
        <v>29</v>
      </c>
      <c r="BQ19" s="83">
        <f t="shared" si="30"/>
        <v>43</v>
      </c>
      <c r="BR19" s="403">
        <f t="shared" si="30"/>
        <v>15</v>
      </c>
      <c r="BS19" s="426">
        <f t="shared" si="31"/>
        <v>-79</v>
      </c>
      <c r="BT19" s="83">
        <f t="shared" si="31"/>
        <v>-114</v>
      </c>
      <c r="BU19" s="83">
        <f t="shared" si="31"/>
        <v>-72</v>
      </c>
      <c r="BV19" s="83">
        <f t="shared" si="31"/>
        <v>-211</v>
      </c>
      <c r="BW19" s="83">
        <f t="shared" si="31"/>
        <v>-204</v>
      </c>
      <c r="BX19" s="240">
        <f t="shared" si="31"/>
        <v>-32</v>
      </c>
      <c r="BY19" s="240">
        <f t="shared" si="31"/>
        <v>-90</v>
      </c>
      <c r="BZ19" s="240">
        <f t="shared" si="31"/>
        <v>-19</v>
      </c>
      <c r="CA19" s="266">
        <f t="shared" si="31"/>
        <v>4</v>
      </c>
      <c r="CB19" s="266">
        <f t="shared" si="31"/>
        <v>-3</v>
      </c>
      <c r="CC19" s="266">
        <f t="shared" si="32"/>
        <v>-57</v>
      </c>
      <c r="CD19" s="383">
        <f t="shared" si="32"/>
        <v>-26</v>
      </c>
      <c r="CE19" s="352">
        <f t="shared" si="32"/>
        <v>142</v>
      </c>
      <c r="CF19" s="266">
        <f t="shared" si="32"/>
        <v>151</v>
      </c>
      <c r="CG19" s="266">
        <f t="shared" si="32"/>
        <v>86</v>
      </c>
      <c r="CH19" s="266">
        <f t="shared" si="32"/>
        <v>-20</v>
      </c>
      <c r="CI19" s="266">
        <f t="shared" si="32"/>
        <v>1</v>
      </c>
      <c r="CJ19" s="266">
        <f t="shared" si="32"/>
        <v>73</v>
      </c>
      <c r="CK19" s="266">
        <f t="shared" si="32"/>
        <v>136</v>
      </c>
      <c r="CL19" s="266">
        <f t="shared" si="32"/>
        <v>71</v>
      </c>
      <c r="CM19" s="266">
        <f t="shared" si="33"/>
        <v>87</v>
      </c>
      <c r="CN19" s="266">
        <f t="shared" si="33"/>
        <v>56</v>
      </c>
      <c r="CO19" s="266">
        <f t="shared" si="33"/>
        <v>61</v>
      </c>
      <c r="CP19" s="383">
        <f t="shared" si="33"/>
        <v>32</v>
      </c>
      <c r="CQ19" s="383">
        <f t="shared" si="33"/>
        <v>-109</v>
      </c>
      <c r="CR19" s="383">
        <f t="shared" si="33"/>
        <v>-45</v>
      </c>
      <c r="CS19" s="383">
        <f t="shared" si="33"/>
        <v>-12</v>
      </c>
      <c r="CT19" s="383">
        <f t="shared" si="33"/>
        <v>108</v>
      </c>
      <c r="CU19" s="383">
        <f t="shared" si="33"/>
        <v>93</v>
      </c>
      <c r="CV19" s="383">
        <f t="shared" si="33"/>
        <v>-51</v>
      </c>
      <c r="CW19" s="383">
        <f t="shared" si="33"/>
        <v>-175</v>
      </c>
      <c r="CX19" s="383">
        <f t="shared" si="33"/>
        <v>8</v>
      </c>
      <c r="CY19" s="345"/>
      <c r="CZ19" s="63">
        <f>IF(ISERROR(GETPIVOTDATA("VALUE",'CSS WK pvt'!$I$2,"DT_FILE",CZ$8,"CD_CO",CZ$6,"TRIM_CAT",TRIM(B19),"TRIM_LINE",A16))=TRUE,0,GETPIVOTDATA("VALUE",'CSS WK pvt'!$I$2,"DT_FILE",CZ$8,"CD_CO",CZ$6,"TRIM_CAT",TRIM(B19),"TRIM_LINE",A16))</f>
        <v>217</v>
      </c>
    </row>
    <row r="20" spans="1:104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197">
        <v>13</v>
      </c>
      <c r="V20" s="197">
        <v>17</v>
      </c>
      <c r="W20" s="197">
        <v>25</v>
      </c>
      <c r="X20" s="81">
        <v>22</v>
      </c>
      <c r="Y20" s="197">
        <v>22</v>
      </c>
      <c r="Z20" s="197">
        <v>8</v>
      </c>
      <c r="AA20" s="197">
        <v>8</v>
      </c>
      <c r="AB20" s="197">
        <v>14</v>
      </c>
      <c r="AC20" s="197">
        <v>10</v>
      </c>
      <c r="AD20" s="197">
        <v>12</v>
      </c>
      <c r="AE20" s="197">
        <v>10</v>
      </c>
      <c r="AF20" s="197">
        <v>8</v>
      </c>
      <c r="AG20" s="197">
        <v>12</v>
      </c>
      <c r="AH20" s="197">
        <v>26</v>
      </c>
      <c r="AI20" s="197">
        <v>14</v>
      </c>
      <c r="AJ20" s="81">
        <v>19</v>
      </c>
      <c r="AK20" s="290">
        <v>33</v>
      </c>
      <c r="AL20" s="290">
        <v>28</v>
      </c>
      <c r="AM20" s="290">
        <v>15</v>
      </c>
      <c r="AN20" s="290">
        <v>9</v>
      </c>
      <c r="AO20" s="290">
        <v>16</v>
      </c>
      <c r="AP20" s="290">
        <v>8</v>
      </c>
      <c r="AQ20" s="63">
        <v>16</v>
      </c>
      <c r="AR20" s="290">
        <v>12</v>
      </c>
      <c r="AS20" s="290">
        <v>6</v>
      </c>
      <c r="AT20" s="290">
        <v>24</v>
      </c>
      <c r="AU20" s="290">
        <v>23</v>
      </c>
      <c r="AV20" s="307">
        <v>23</v>
      </c>
      <c r="AW20" s="290">
        <v>17</v>
      </c>
      <c r="AX20" s="290">
        <v>22</v>
      </c>
      <c r="AY20" s="290">
        <v>12</v>
      </c>
      <c r="AZ20" s="290">
        <v>12</v>
      </c>
      <c r="BA20" s="290">
        <v>16</v>
      </c>
      <c r="BB20" s="290">
        <v>16</v>
      </c>
      <c r="BC20" s="63">
        <v>9</v>
      </c>
      <c r="BD20" s="290">
        <v>11</v>
      </c>
      <c r="BE20" s="290"/>
      <c r="BF20" s="290"/>
      <c r="BG20" s="290"/>
      <c r="BH20" s="307"/>
      <c r="BI20" s="82">
        <f t="shared" si="30"/>
        <v>12</v>
      </c>
      <c r="BJ20" s="83">
        <f t="shared" si="30"/>
        <v>14</v>
      </c>
      <c r="BK20" s="83">
        <f t="shared" si="30"/>
        <v>9</v>
      </c>
      <c r="BL20" s="83">
        <f t="shared" si="30"/>
        <v>4</v>
      </c>
      <c r="BM20" s="83">
        <f t="shared" si="30"/>
        <v>7</v>
      </c>
      <c r="BN20" s="83">
        <f t="shared" si="30"/>
        <v>-2</v>
      </c>
      <c r="BO20" s="83">
        <f t="shared" si="30"/>
        <v>0</v>
      </c>
      <c r="BP20" s="83">
        <f t="shared" si="30"/>
        <v>5</v>
      </c>
      <c r="BQ20" s="83">
        <f t="shared" si="30"/>
        <v>1</v>
      </c>
      <c r="BR20" s="403">
        <f t="shared" si="30"/>
        <v>2</v>
      </c>
      <c r="BS20" s="426">
        <f t="shared" si="31"/>
        <v>-4</v>
      </c>
      <c r="BT20" s="83">
        <f t="shared" si="31"/>
        <v>-18</v>
      </c>
      <c r="BU20" s="83">
        <f t="shared" si="31"/>
        <v>-19</v>
      </c>
      <c r="BV20" s="83">
        <f t="shared" si="31"/>
        <v>-16</v>
      </c>
      <c r="BW20" s="83">
        <f t="shared" si="31"/>
        <v>-19</v>
      </c>
      <c r="BX20" s="240">
        <f t="shared" si="31"/>
        <v>-4</v>
      </c>
      <c r="BY20" s="240">
        <f t="shared" si="31"/>
        <v>-10</v>
      </c>
      <c r="BZ20" s="240">
        <f t="shared" si="31"/>
        <v>-8</v>
      </c>
      <c r="CA20" s="266">
        <f t="shared" si="31"/>
        <v>-1</v>
      </c>
      <c r="CB20" s="266">
        <f t="shared" si="31"/>
        <v>9</v>
      </c>
      <c r="CC20" s="266">
        <f t="shared" si="32"/>
        <v>-11</v>
      </c>
      <c r="CD20" s="383">
        <f t="shared" si="32"/>
        <v>-3</v>
      </c>
      <c r="CE20" s="352">
        <f t="shared" si="32"/>
        <v>11</v>
      </c>
      <c r="CF20" s="266">
        <f t="shared" si="32"/>
        <v>20</v>
      </c>
      <c r="CG20" s="266">
        <f t="shared" si="32"/>
        <v>7</v>
      </c>
      <c r="CH20" s="266">
        <f t="shared" si="32"/>
        <v>-5</v>
      </c>
      <c r="CI20" s="266">
        <f t="shared" si="32"/>
        <v>6</v>
      </c>
      <c r="CJ20" s="266">
        <f t="shared" si="32"/>
        <v>-4</v>
      </c>
      <c r="CK20" s="266">
        <f t="shared" si="32"/>
        <v>6</v>
      </c>
      <c r="CL20" s="266">
        <f t="shared" si="32"/>
        <v>4</v>
      </c>
      <c r="CM20" s="266">
        <f t="shared" si="33"/>
        <v>-6</v>
      </c>
      <c r="CN20" s="266">
        <f t="shared" si="33"/>
        <v>-2</v>
      </c>
      <c r="CO20" s="266">
        <f t="shared" si="33"/>
        <v>9</v>
      </c>
      <c r="CP20" s="383">
        <f t="shared" si="33"/>
        <v>4</v>
      </c>
      <c r="CQ20" s="383">
        <f t="shared" si="33"/>
        <v>-16</v>
      </c>
      <c r="CR20" s="383">
        <f t="shared" si="33"/>
        <v>-6</v>
      </c>
      <c r="CS20" s="383">
        <f t="shared" si="33"/>
        <v>-3</v>
      </c>
      <c r="CT20" s="383">
        <f t="shared" si="33"/>
        <v>3</v>
      </c>
      <c r="CU20" s="383">
        <f t="shared" si="33"/>
        <v>0</v>
      </c>
      <c r="CV20" s="383">
        <f t="shared" si="33"/>
        <v>8</v>
      </c>
      <c r="CW20" s="383">
        <f t="shared" si="33"/>
        <v>-7</v>
      </c>
      <c r="CX20" s="383">
        <f t="shared" si="33"/>
        <v>-1</v>
      </c>
      <c r="CY20" s="345"/>
      <c r="CZ20" s="63">
        <f>IF(ISERROR(GETPIVOTDATA("VALUE",'CSS WK pvt'!$I$2,"DT_FILE",CZ$8,"CD_CO",CZ$6,"TRIM_CAT",TRIM(B20),"TRIM_LINE",A16))=TRUE,0,GETPIVOTDATA("VALUE",'CSS WK pvt'!$I$2,"DT_FILE",CZ$8,"CD_CO",CZ$6,"TRIM_CAT",TRIM(B20),"TRIM_LINE",A16))</f>
        <v>11</v>
      </c>
    </row>
    <row r="21" spans="1:104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197">
        <v>4</v>
      </c>
      <c r="V21" s="197">
        <v>4</v>
      </c>
      <c r="W21" s="197">
        <v>3</v>
      </c>
      <c r="X21" s="81">
        <v>3</v>
      </c>
      <c r="Y21" s="197">
        <v>1</v>
      </c>
      <c r="Z21" s="197">
        <v>5</v>
      </c>
      <c r="AA21" s="197">
        <v>1</v>
      </c>
      <c r="AB21" s="197">
        <v>4</v>
      </c>
      <c r="AC21" s="197">
        <v>2</v>
      </c>
      <c r="AD21" s="197">
        <v>2</v>
      </c>
      <c r="AE21" s="197">
        <v>3</v>
      </c>
      <c r="AF21" s="197">
        <v>5</v>
      </c>
      <c r="AG21" s="197">
        <v>3</v>
      </c>
      <c r="AH21" s="197">
        <v>5</v>
      </c>
      <c r="AI21" s="197">
        <v>4</v>
      </c>
      <c r="AJ21" s="81">
        <v>3</v>
      </c>
      <c r="AK21" s="290">
        <v>6</v>
      </c>
      <c r="AL21" s="290">
        <v>6</v>
      </c>
      <c r="AM21" s="290">
        <v>4</v>
      </c>
      <c r="AN21" s="290">
        <v>3</v>
      </c>
      <c r="AO21" s="290">
        <v>4</v>
      </c>
      <c r="AP21" s="290">
        <v>4</v>
      </c>
      <c r="AQ21" s="63">
        <v>2</v>
      </c>
      <c r="AR21" s="290">
        <v>3</v>
      </c>
      <c r="AS21" s="290">
        <v>5</v>
      </c>
      <c r="AT21" s="290">
        <v>4</v>
      </c>
      <c r="AU21" s="290">
        <v>3</v>
      </c>
      <c r="AV21" s="307">
        <v>4</v>
      </c>
      <c r="AW21" s="290">
        <v>4</v>
      </c>
      <c r="AX21" s="290">
        <v>4</v>
      </c>
      <c r="AY21" s="290">
        <v>4</v>
      </c>
      <c r="AZ21" s="290">
        <v>5</v>
      </c>
      <c r="BA21" s="290">
        <v>4</v>
      </c>
      <c r="BB21" s="290">
        <v>7</v>
      </c>
      <c r="BC21" s="63">
        <v>4</v>
      </c>
      <c r="BD21" s="290">
        <v>5</v>
      </c>
      <c r="BE21" s="290"/>
      <c r="BF21" s="290"/>
      <c r="BG21" s="290"/>
      <c r="BH21" s="307"/>
      <c r="BI21" s="82">
        <f t="shared" si="30"/>
        <v>1</v>
      </c>
      <c r="BJ21" s="83">
        <f t="shared" si="30"/>
        <v>0</v>
      </c>
      <c r="BK21" s="83">
        <f t="shared" si="30"/>
        <v>5</v>
      </c>
      <c r="BL21" s="83">
        <f t="shared" si="30"/>
        <v>-2</v>
      </c>
      <c r="BM21" s="83">
        <f t="shared" si="30"/>
        <v>-3</v>
      </c>
      <c r="BN21" s="83">
        <f t="shared" si="30"/>
        <v>1</v>
      </c>
      <c r="BO21" s="83">
        <f t="shared" si="30"/>
        <v>1</v>
      </c>
      <c r="BP21" s="83">
        <f t="shared" si="30"/>
        <v>1</v>
      </c>
      <c r="BQ21" s="83">
        <f t="shared" si="30"/>
        <v>0</v>
      </c>
      <c r="BR21" s="403">
        <f t="shared" si="30"/>
        <v>2</v>
      </c>
      <c r="BS21" s="426">
        <f t="shared" si="31"/>
        <v>-1</v>
      </c>
      <c r="BT21" s="83">
        <f t="shared" si="31"/>
        <v>-1</v>
      </c>
      <c r="BU21" s="83">
        <f t="shared" si="31"/>
        <v>-1</v>
      </c>
      <c r="BV21" s="83">
        <f t="shared" si="31"/>
        <v>0</v>
      </c>
      <c r="BW21" s="83">
        <f t="shared" si="31"/>
        <v>-3</v>
      </c>
      <c r="BX21" s="240">
        <f t="shared" si="31"/>
        <v>-1</v>
      </c>
      <c r="BY21" s="240">
        <f t="shared" si="31"/>
        <v>2</v>
      </c>
      <c r="BZ21" s="240">
        <f t="shared" si="31"/>
        <v>2</v>
      </c>
      <c r="CA21" s="266">
        <f t="shared" si="31"/>
        <v>-1</v>
      </c>
      <c r="CB21" s="266">
        <f t="shared" si="31"/>
        <v>1</v>
      </c>
      <c r="CC21" s="266">
        <f t="shared" si="32"/>
        <v>1</v>
      </c>
      <c r="CD21" s="383">
        <f t="shared" si="32"/>
        <v>0</v>
      </c>
      <c r="CE21" s="352">
        <f t="shared" si="32"/>
        <v>5</v>
      </c>
      <c r="CF21" s="266">
        <f t="shared" si="32"/>
        <v>1</v>
      </c>
      <c r="CG21" s="266">
        <f t="shared" si="32"/>
        <v>3</v>
      </c>
      <c r="CH21" s="266">
        <f t="shared" si="32"/>
        <v>-1</v>
      </c>
      <c r="CI21" s="266">
        <f t="shared" si="32"/>
        <v>2</v>
      </c>
      <c r="CJ21" s="266">
        <f t="shared" si="32"/>
        <v>2</v>
      </c>
      <c r="CK21" s="266">
        <f t="shared" si="32"/>
        <v>-1</v>
      </c>
      <c r="CL21" s="266">
        <f t="shared" si="32"/>
        <v>-2</v>
      </c>
      <c r="CM21" s="266">
        <f t="shared" si="33"/>
        <v>2</v>
      </c>
      <c r="CN21" s="266">
        <f t="shared" si="33"/>
        <v>-1</v>
      </c>
      <c r="CO21" s="266">
        <f t="shared" si="33"/>
        <v>-1</v>
      </c>
      <c r="CP21" s="383">
        <f t="shared" si="33"/>
        <v>1</v>
      </c>
      <c r="CQ21" s="383">
        <f t="shared" si="33"/>
        <v>-2</v>
      </c>
      <c r="CR21" s="383">
        <f t="shared" si="33"/>
        <v>-2</v>
      </c>
      <c r="CS21" s="383">
        <f t="shared" si="33"/>
        <v>0</v>
      </c>
      <c r="CT21" s="383">
        <f t="shared" si="33"/>
        <v>2</v>
      </c>
      <c r="CU21" s="383">
        <f t="shared" si="33"/>
        <v>0</v>
      </c>
      <c r="CV21" s="383">
        <f t="shared" si="33"/>
        <v>3</v>
      </c>
      <c r="CW21" s="383">
        <f t="shared" si="33"/>
        <v>2</v>
      </c>
      <c r="CX21" s="383">
        <f t="shared" si="33"/>
        <v>2</v>
      </c>
      <c r="CY21" s="345"/>
      <c r="CZ21" s="63">
        <f>IF(ISERROR(GETPIVOTDATA("VALUE",'CSS WK pvt'!$I$2,"DT_FILE",CZ$8,"CD_CO",CZ$6,"TRIM_CAT",TRIM(B21),"TRIM_LINE",A16))=TRUE,0,GETPIVOTDATA("VALUE",'CSS WK pvt'!$I$2,"DT_FILE",CZ$8,"CD_CO",CZ$6,"TRIM_CAT",TRIM(B21),"TRIM_LINE",A16))</f>
        <v>5</v>
      </c>
    </row>
    <row r="22" spans="1:104" s="72" customFormat="1" x14ac:dyDescent="0.3">
      <c r="A22" s="148"/>
      <c r="B22" s="59" t="s">
        <v>42</v>
      </c>
      <c r="C22" s="136">
        <f t="shared" ref="C22:Q22" si="34">SUM(C17:C21)</f>
        <v>1274</v>
      </c>
      <c r="D22" s="137">
        <f t="shared" si="34"/>
        <v>1416</v>
      </c>
      <c r="E22" s="137">
        <f t="shared" si="34"/>
        <v>1337</v>
      </c>
      <c r="F22" s="137">
        <f t="shared" si="34"/>
        <v>1164</v>
      </c>
      <c r="G22" s="137">
        <f t="shared" si="34"/>
        <v>1287</v>
      </c>
      <c r="H22" s="137">
        <f t="shared" si="34"/>
        <v>1096</v>
      </c>
      <c r="I22" s="137">
        <f t="shared" si="34"/>
        <v>1211</v>
      </c>
      <c r="J22" s="137">
        <f t="shared" si="34"/>
        <v>1449</v>
      </c>
      <c r="K22" s="137">
        <f t="shared" si="34"/>
        <v>1804</v>
      </c>
      <c r="L22" s="138">
        <f t="shared" si="34"/>
        <v>1692</v>
      </c>
      <c r="M22" s="137">
        <f t="shared" si="34"/>
        <v>1571</v>
      </c>
      <c r="N22" s="137">
        <f t="shared" si="34"/>
        <v>1480</v>
      </c>
      <c r="O22" s="137">
        <f t="shared" si="34"/>
        <v>1620</v>
      </c>
      <c r="P22" s="137">
        <f t="shared" si="34"/>
        <v>2016</v>
      </c>
      <c r="Q22" s="137">
        <f t="shared" si="34"/>
        <v>1947</v>
      </c>
      <c r="R22" s="137">
        <v>1745</v>
      </c>
      <c r="S22" s="137">
        <v>1892</v>
      </c>
      <c r="T22" s="137">
        <v>1501</v>
      </c>
      <c r="U22" s="198">
        <v>1596</v>
      </c>
      <c r="V22" s="198">
        <v>1790</v>
      </c>
      <c r="W22" s="198">
        <f>SUM(W17+W18+W19+W20+W21)</f>
        <v>2165</v>
      </c>
      <c r="X22" s="138">
        <f>SUM(X17+X18+X19+X20+X21)</f>
        <v>1906</v>
      </c>
      <c r="Y22" s="198">
        <v>1658</v>
      </c>
      <c r="Z22" s="198">
        <v>1593</v>
      </c>
      <c r="AA22" s="198">
        <v>1492</v>
      </c>
      <c r="AB22" s="198">
        <v>1549</v>
      </c>
      <c r="AC22" s="198">
        <v>1395</v>
      </c>
      <c r="AD22" s="198">
        <v>1404</v>
      </c>
      <c r="AE22" s="198">
        <v>1370</v>
      </c>
      <c r="AF22" s="198">
        <v>1219</v>
      </c>
      <c r="AG22" s="198">
        <v>1330</v>
      </c>
      <c r="AH22" s="198">
        <v>1579</v>
      </c>
      <c r="AI22" s="198">
        <v>1543</v>
      </c>
      <c r="AJ22" s="138">
        <v>1541</v>
      </c>
      <c r="AK22" s="291">
        <v>1648</v>
      </c>
      <c r="AL22" s="291">
        <v>1488</v>
      </c>
      <c r="AM22" s="291">
        <v>1458</v>
      </c>
      <c r="AN22" s="291">
        <v>1167</v>
      </c>
      <c r="AO22" s="291">
        <v>1199</v>
      </c>
      <c r="AP22" s="291">
        <v>1296</v>
      </c>
      <c r="AQ22" s="84">
        <v>1467</v>
      </c>
      <c r="AR22" s="291">
        <v>1139</v>
      </c>
      <c r="AS22" s="291">
        <v>1357</v>
      </c>
      <c r="AT22" s="291">
        <v>1398</v>
      </c>
      <c r="AU22" s="291">
        <v>1580</v>
      </c>
      <c r="AV22" s="308">
        <v>1416</v>
      </c>
      <c r="AW22" s="291">
        <v>1244</v>
      </c>
      <c r="AX22" s="291">
        <v>1539</v>
      </c>
      <c r="AY22" s="291">
        <v>1391</v>
      </c>
      <c r="AZ22" s="291">
        <v>1329</v>
      </c>
      <c r="BA22" s="291">
        <v>1437</v>
      </c>
      <c r="BB22" s="291">
        <v>1332</v>
      </c>
      <c r="BC22" s="84">
        <v>1091</v>
      </c>
      <c r="BD22" s="291">
        <v>1251</v>
      </c>
      <c r="BE22" s="291"/>
      <c r="BF22" s="291"/>
      <c r="BG22" s="291"/>
      <c r="BH22" s="308"/>
      <c r="BI22" s="84">
        <f t="shared" ref="BI22:BM22" si="35">SUM(BI17:BI21)</f>
        <v>346</v>
      </c>
      <c r="BJ22" s="139">
        <f t="shared" si="35"/>
        <v>600</v>
      </c>
      <c r="BK22" s="139">
        <f t="shared" si="35"/>
        <v>610</v>
      </c>
      <c r="BL22" s="139">
        <f t="shared" si="35"/>
        <v>581</v>
      </c>
      <c r="BM22" s="139">
        <f t="shared" si="35"/>
        <v>605</v>
      </c>
      <c r="BN22" s="139">
        <f t="shared" ref="BN22:BV22" si="36">SUM(BN17:BN21)</f>
        <v>405</v>
      </c>
      <c r="BO22" s="139">
        <f t="shared" si="36"/>
        <v>385</v>
      </c>
      <c r="BP22" s="139">
        <f t="shared" si="36"/>
        <v>341</v>
      </c>
      <c r="BQ22" s="139">
        <f t="shared" si="36"/>
        <v>361</v>
      </c>
      <c r="BR22" s="404">
        <f t="shared" si="36"/>
        <v>214</v>
      </c>
      <c r="BS22" s="427">
        <f t="shared" si="36"/>
        <v>87</v>
      </c>
      <c r="BT22" s="139">
        <f t="shared" si="36"/>
        <v>113</v>
      </c>
      <c r="BU22" s="139">
        <f t="shared" si="36"/>
        <v>-128</v>
      </c>
      <c r="BV22" s="139">
        <f t="shared" si="36"/>
        <v>-467</v>
      </c>
      <c r="BW22" s="139">
        <f t="shared" ref="BW22:BX22" si="37">SUM(BW17:BW21)</f>
        <v>-552</v>
      </c>
      <c r="BX22" s="241">
        <f t="shared" si="37"/>
        <v>-341</v>
      </c>
      <c r="BY22" s="241">
        <f t="shared" ref="BY22" si="38">SUM(BY17:BY21)</f>
        <v>-522</v>
      </c>
      <c r="BZ22" s="241">
        <f t="shared" ref="BZ22:CA22" si="39">SUM(BZ17:BZ21)</f>
        <v>-282</v>
      </c>
      <c r="CA22" s="267">
        <f t="shared" si="39"/>
        <v>-266</v>
      </c>
      <c r="CB22" s="267">
        <f t="shared" ref="CB22:CC22" si="40">SUM(CB17:CB21)</f>
        <v>-211</v>
      </c>
      <c r="CC22" s="267">
        <f t="shared" si="40"/>
        <v>-622</v>
      </c>
      <c r="CD22" s="384">
        <f t="shared" ref="CD22:CE22" si="41">SUM(CD17:CD21)</f>
        <v>-365</v>
      </c>
      <c r="CE22" s="353">
        <f t="shared" si="41"/>
        <v>-10</v>
      </c>
      <c r="CF22" s="267">
        <f t="shared" ref="CF22" si="42">SUM(CF17:CF21)</f>
        <v>-105</v>
      </c>
      <c r="CG22" s="267">
        <f t="shared" ref="CG22" si="43">SUM(CG17:CG21)</f>
        <v>-34</v>
      </c>
      <c r="CH22" s="267">
        <f t="shared" ref="CH22" si="44">SUM(CH17:CH21)</f>
        <v>-382</v>
      </c>
      <c r="CI22" s="267">
        <f t="shared" ref="CI22" si="45">SUM(CI17:CI21)</f>
        <v>-196</v>
      </c>
      <c r="CJ22" s="267">
        <f t="shared" ref="CJ22" si="46">SUM(CJ17:CJ21)</f>
        <v>-108</v>
      </c>
      <c r="CK22" s="267">
        <f t="shared" ref="CK22" si="47">SUM(CK17:CK21)</f>
        <v>97</v>
      </c>
      <c r="CL22" s="267">
        <f t="shared" ref="CL22" si="48">SUM(CL17:CL21)</f>
        <v>-80</v>
      </c>
      <c r="CM22" s="267">
        <f t="shared" ref="CM22" si="49">SUM(CM17:CM21)</f>
        <v>27</v>
      </c>
      <c r="CN22" s="267">
        <f t="shared" ref="CN22" si="50">SUM(CN17:CN21)</f>
        <v>-181</v>
      </c>
      <c r="CO22" s="267">
        <f t="shared" ref="CO22" si="51">SUM(CO17:CO21)</f>
        <v>37</v>
      </c>
      <c r="CP22" s="384">
        <f t="shared" ref="CP22" si="52">SUM(CP17:CP21)</f>
        <v>-125</v>
      </c>
      <c r="CQ22" s="384">
        <f t="shared" ref="CQ22" si="53">SUM(CQ17:CQ21)</f>
        <v>-404</v>
      </c>
      <c r="CR22" s="384">
        <f t="shared" ref="CR22" si="54">SUM(CR17:CR21)</f>
        <v>51</v>
      </c>
      <c r="CS22" s="384">
        <f t="shared" ref="CS22" si="55">SUM(CS17:CS21)</f>
        <v>-67</v>
      </c>
      <c r="CT22" s="384">
        <f t="shared" ref="CT22" si="56">SUM(CT17:CT21)</f>
        <v>162</v>
      </c>
      <c r="CU22" s="384">
        <f t="shared" ref="CU22" si="57">SUM(CU17:CU21)</f>
        <v>238</v>
      </c>
      <c r="CV22" s="384">
        <f t="shared" ref="CV22" si="58">SUM(CV17:CV21)</f>
        <v>36</v>
      </c>
      <c r="CW22" s="384">
        <f t="shared" ref="CW22:CX22" si="59">SUM(CW17:CW21)</f>
        <v>-376</v>
      </c>
      <c r="CX22" s="384">
        <f t="shared" si="59"/>
        <v>112</v>
      </c>
      <c r="CY22" s="346"/>
      <c r="CZ22" s="84">
        <f>SUM(CZ17:CZ21)</f>
        <v>1251</v>
      </c>
    </row>
    <row r="23" spans="1:104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85"/>
      <c r="CX23" s="385"/>
      <c r="CY23" s="345"/>
      <c r="CZ23" s="89"/>
    </row>
    <row r="24" spans="1:104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197">
        <v>634</v>
      </c>
      <c r="V24" s="197">
        <v>744</v>
      </c>
      <c r="W24" s="197">
        <v>940</v>
      </c>
      <c r="X24" s="81">
        <v>759</v>
      </c>
      <c r="Y24" s="197">
        <v>629</v>
      </c>
      <c r="Z24" s="197">
        <v>640</v>
      </c>
      <c r="AA24" s="197">
        <v>547</v>
      </c>
      <c r="AB24" s="197">
        <v>603</v>
      </c>
      <c r="AC24" s="197">
        <v>525</v>
      </c>
      <c r="AD24" s="197">
        <v>561</v>
      </c>
      <c r="AE24" s="197">
        <v>595</v>
      </c>
      <c r="AF24" s="197">
        <v>542</v>
      </c>
      <c r="AG24" s="197">
        <v>613</v>
      </c>
      <c r="AH24" s="197">
        <v>786</v>
      </c>
      <c r="AI24" s="197">
        <v>647</v>
      </c>
      <c r="AJ24" s="81">
        <v>636</v>
      </c>
      <c r="AK24" s="290">
        <v>710</v>
      </c>
      <c r="AL24" s="290">
        <v>594</v>
      </c>
      <c r="AM24" s="290">
        <v>634</v>
      </c>
      <c r="AN24" s="290">
        <v>400</v>
      </c>
      <c r="AO24" s="290">
        <v>514</v>
      </c>
      <c r="AP24" s="290">
        <v>555</v>
      </c>
      <c r="AQ24" s="63">
        <v>718</v>
      </c>
      <c r="AR24" s="290">
        <v>477</v>
      </c>
      <c r="AS24" s="290">
        <v>649</v>
      </c>
      <c r="AT24" s="290">
        <v>670</v>
      </c>
      <c r="AU24" s="290">
        <v>707</v>
      </c>
      <c r="AV24" s="307">
        <v>579</v>
      </c>
      <c r="AW24" s="290">
        <v>563</v>
      </c>
      <c r="AX24" s="290">
        <v>769</v>
      </c>
      <c r="AY24" s="290">
        <v>628</v>
      </c>
      <c r="AZ24" s="290">
        <v>574</v>
      </c>
      <c r="BA24" s="290">
        <v>671</v>
      </c>
      <c r="BB24" s="290">
        <v>598</v>
      </c>
      <c r="BC24" s="63">
        <v>502</v>
      </c>
      <c r="BD24" s="290">
        <v>593</v>
      </c>
      <c r="BE24" s="290"/>
      <c r="BF24" s="290"/>
      <c r="BG24" s="290"/>
      <c r="BH24" s="307"/>
      <c r="BI24" s="82">
        <f t="shared" ref="BI24:BR28" si="60">O24-C24</f>
        <v>157</v>
      </c>
      <c r="BJ24" s="83">
        <f t="shared" si="60"/>
        <v>85</v>
      </c>
      <c r="BK24" s="83">
        <f t="shared" si="60"/>
        <v>41</v>
      </c>
      <c r="BL24" s="83">
        <f t="shared" si="60"/>
        <v>193</v>
      </c>
      <c r="BM24" s="83">
        <f t="shared" si="60"/>
        <v>159</v>
      </c>
      <c r="BN24" s="83">
        <f t="shared" si="60"/>
        <v>150</v>
      </c>
      <c r="BO24" s="83">
        <f t="shared" si="60"/>
        <v>-32</v>
      </c>
      <c r="BP24" s="83">
        <f t="shared" si="60"/>
        <v>-18</v>
      </c>
      <c r="BQ24" s="83">
        <f t="shared" si="60"/>
        <v>-54</v>
      </c>
      <c r="BR24" s="403">
        <f t="shared" si="60"/>
        <v>-85</v>
      </c>
      <c r="BS24" s="426">
        <f t="shared" ref="BS24:CB28" si="61">Y24-M24</f>
        <v>-67</v>
      </c>
      <c r="BT24" s="83">
        <f t="shared" si="61"/>
        <v>-78</v>
      </c>
      <c r="BU24" s="83">
        <f t="shared" si="61"/>
        <v>-195</v>
      </c>
      <c r="BV24" s="83">
        <f t="shared" si="61"/>
        <v>-149</v>
      </c>
      <c r="BW24" s="83">
        <f t="shared" si="61"/>
        <v>-158</v>
      </c>
      <c r="BX24" s="240">
        <f t="shared" si="61"/>
        <v>-86</v>
      </c>
      <c r="BY24" s="240">
        <f t="shared" si="61"/>
        <v>-186</v>
      </c>
      <c r="BZ24" s="240">
        <f t="shared" si="61"/>
        <v>-38</v>
      </c>
      <c r="CA24" s="266">
        <f t="shared" si="61"/>
        <v>-21</v>
      </c>
      <c r="CB24" s="266">
        <f t="shared" si="61"/>
        <v>42</v>
      </c>
      <c r="CC24" s="266">
        <f t="shared" ref="CC24:CL28" si="62">AI24-W24</f>
        <v>-293</v>
      </c>
      <c r="CD24" s="383">
        <f t="shared" si="62"/>
        <v>-123</v>
      </c>
      <c r="CE24" s="352">
        <f t="shared" si="62"/>
        <v>81</v>
      </c>
      <c r="CF24" s="266">
        <f t="shared" si="62"/>
        <v>-46</v>
      </c>
      <c r="CG24" s="266">
        <f t="shared" si="62"/>
        <v>87</v>
      </c>
      <c r="CH24" s="266">
        <f t="shared" si="62"/>
        <v>-203</v>
      </c>
      <c r="CI24" s="266">
        <f t="shared" si="62"/>
        <v>-11</v>
      </c>
      <c r="CJ24" s="266">
        <f t="shared" si="62"/>
        <v>-6</v>
      </c>
      <c r="CK24" s="266">
        <f t="shared" si="62"/>
        <v>123</v>
      </c>
      <c r="CL24" s="266">
        <f t="shared" si="62"/>
        <v>-65</v>
      </c>
      <c r="CM24" s="266">
        <f t="shared" ref="CM24:CX28" si="63">AS24-AG24</f>
        <v>36</v>
      </c>
      <c r="CN24" s="266">
        <f t="shared" si="63"/>
        <v>-116</v>
      </c>
      <c r="CO24" s="266">
        <f t="shared" si="63"/>
        <v>60</v>
      </c>
      <c r="CP24" s="383">
        <f t="shared" si="63"/>
        <v>-57</v>
      </c>
      <c r="CQ24" s="383">
        <f t="shared" si="63"/>
        <v>-147</v>
      </c>
      <c r="CR24" s="383">
        <f t="shared" si="63"/>
        <v>175</v>
      </c>
      <c r="CS24" s="383">
        <f t="shared" si="63"/>
        <v>-6</v>
      </c>
      <c r="CT24" s="383">
        <f t="shared" si="63"/>
        <v>174</v>
      </c>
      <c r="CU24" s="383">
        <f t="shared" si="63"/>
        <v>157</v>
      </c>
      <c r="CV24" s="383">
        <f t="shared" si="63"/>
        <v>43</v>
      </c>
      <c r="CW24" s="383">
        <f t="shared" si="63"/>
        <v>-216</v>
      </c>
      <c r="CX24" s="383">
        <f t="shared" si="63"/>
        <v>116</v>
      </c>
      <c r="CY24" s="345"/>
      <c r="CZ24" s="63">
        <f>IF(ISERROR(GETPIVOTDATA("VALUE",'CSS WK pvt'!$I$2,"DT_FILE",CZ$8,"CD_CO",CZ$6,"TRIM_CAT",TRIM(B24),"TRIM_LINE",A23))=TRUE,0,GETPIVOTDATA("VALUE",'CSS WK pvt'!$I$2,"DT_FILE",CZ$8,"CD_CO",CZ$6,"TRIM_CAT",TRIM(B24),"TRIM_LINE",A23))</f>
        <v>593</v>
      </c>
    </row>
    <row r="25" spans="1:104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197">
        <v>6</v>
      </c>
      <c r="V25" s="197">
        <v>8</v>
      </c>
      <c r="W25" s="197">
        <v>15</v>
      </c>
      <c r="X25" s="81">
        <v>5</v>
      </c>
      <c r="Y25" s="197">
        <v>10</v>
      </c>
      <c r="Z25" s="197">
        <v>14</v>
      </c>
      <c r="AA25" s="197">
        <v>11</v>
      </c>
      <c r="AB25" s="197">
        <v>10</v>
      </c>
      <c r="AC25" s="197">
        <v>8</v>
      </c>
      <c r="AD25" s="197">
        <v>7</v>
      </c>
      <c r="AE25" s="197">
        <v>14</v>
      </c>
      <c r="AF25" s="197">
        <v>5</v>
      </c>
      <c r="AG25" s="197">
        <v>12</v>
      </c>
      <c r="AH25" s="197">
        <v>8</v>
      </c>
      <c r="AI25" s="197">
        <v>5</v>
      </c>
      <c r="AJ25" s="81">
        <v>6</v>
      </c>
      <c r="AK25" s="290">
        <v>10</v>
      </c>
      <c r="AL25" s="290">
        <v>5</v>
      </c>
      <c r="AM25" s="290">
        <v>13</v>
      </c>
      <c r="AN25" s="290">
        <v>12</v>
      </c>
      <c r="AO25" s="290">
        <v>5</v>
      </c>
      <c r="AP25" s="290">
        <v>11</v>
      </c>
      <c r="AQ25" s="63">
        <v>10</v>
      </c>
      <c r="AR25" s="290">
        <v>9</v>
      </c>
      <c r="AS25" s="290">
        <v>17</v>
      </c>
      <c r="AT25" s="290">
        <v>9</v>
      </c>
      <c r="AU25" s="290">
        <v>8</v>
      </c>
      <c r="AV25" s="307">
        <v>16</v>
      </c>
      <c r="AW25" s="290">
        <v>13</v>
      </c>
      <c r="AX25" s="290">
        <v>17</v>
      </c>
      <c r="AY25" s="290">
        <v>10</v>
      </c>
      <c r="AZ25" s="290">
        <v>6</v>
      </c>
      <c r="BA25" s="290">
        <v>10</v>
      </c>
      <c r="BB25" s="290">
        <v>12</v>
      </c>
      <c r="BC25" s="63">
        <v>7</v>
      </c>
      <c r="BD25" s="290">
        <v>8</v>
      </c>
      <c r="BE25" s="290"/>
      <c r="BF25" s="290"/>
      <c r="BG25" s="290"/>
      <c r="BH25" s="307"/>
      <c r="BI25" s="82">
        <f t="shared" si="60"/>
        <v>9</v>
      </c>
      <c r="BJ25" s="83">
        <f t="shared" si="60"/>
        <v>3</v>
      </c>
      <c r="BK25" s="83">
        <f t="shared" si="60"/>
        <v>1</v>
      </c>
      <c r="BL25" s="83">
        <f t="shared" si="60"/>
        <v>0</v>
      </c>
      <c r="BM25" s="83">
        <f t="shared" si="60"/>
        <v>-1</v>
      </c>
      <c r="BN25" s="83">
        <f t="shared" si="60"/>
        <v>-8</v>
      </c>
      <c r="BO25" s="83">
        <f t="shared" si="60"/>
        <v>-9</v>
      </c>
      <c r="BP25" s="83">
        <f t="shared" si="60"/>
        <v>-2</v>
      </c>
      <c r="BQ25" s="83">
        <f t="shared" si="60"/>
        <v>-6</v>
      </c>
      <c r="BR25" s="403">
        <f t="shared" si="60"/>
        <v>-4</v>
      </c>
      <c r="BS25" s="426">
        <f t="shared" si="61"/>
        <v>0</v>
      </c>
      <c r="BT25" s="83">
        <f t="shared" si="61"/>
        <v>5</v>
      </c>
      <c r="BU25" s="83">
        <f t="shared" si="61"/>
        <v>-7</v>
      </c>
      <c r="BV25" s="83">
        <f t="shared" si="61"/>
        <v>0</v>
      </c>
      <c r="BW25" s="83">
        <f t="shared" si="61"/>
        <v>-5</v>
      </c>
      <c r="BX25" s="240">
        <f t="shared" si="61"/>
        <v>-3</v>
      </c>
      <c r="BY25" s="240">
        <f t="shared" si="61"/>
        <v>5</v>
      </c>
      <c r="BZ25" s="240">
        <f t="shared" si="61"/>
        <v>-5</v>
      </c>
      <c r="CA25" s="266">
        <f t="shared" si="61"/>
        <v>6</v>
      </c>
      <c r="CB25" s="266">
        <f t="shared" si="61"/>
        <v>0</v>
      </c>
      <c r="CC25" s="266">
        <f t="shared" si="62"/>
        <v>-10</v>
      </c>
      <c r="CD25" s="383">
        <f t="shared" si="62"/>
        <v>1</v>
      </c>
      <c r="CE25" s="352">
        <f t="shared" si="62"/>
        <v>0</v>
      </c>
      <c r="CF25" s="266">
        <f t="shared" si="62"/>
        <v>-9</v>
      </c>
      <c r="CG25" s="266">
        <f t="shared" si="62"/>
        <v>2</v>
      </c>
      <c r="CH25" s="266">
        <f t="shared" si="62"/>
        <v>2</v>
      </c>
      <c r="CI25" s="266">
        <f t="shared" si="62"/>
        <v>-3</v>
      </c>
      <c r="CJ25" s="266">
        <f t="shared" si="62"/>
        <v>4</v>
      </c>
      <c r="CK25" s="266">
        <f t="shared" si="62"/>
        <v>-4</v>
      </c>
      <c r="CL25" s="266">
        <f t="shared" si="62"/>
        <v>4</v>
      </c>
      <c r="CM25" s="266">
        <f t="shared" si="63"/>
        <v>5</v>
      </c>
      <c r="CN25" s="266">
        <f t="shared" si="63"/>
        <v>1</v>
      </c>
      <c r="CO25" s="266">
        <f t="shared" si="63"/>
        <v>3</v>
      </c>
      <c r="CP25" s="383">
        <f t="shared" si="63"/>
        <v>10</v>
      </c>
      <c r="CQ25" s="383">
        <f t="shared" si="63"/>
        <v>3</v>
      </c>
      <c r="CR25" s="383">
        <f t="shared" si="63"/>
        <v>12</v>
      </c>
      <c r="CS25" s="383">
        <f t="shared" si="63"/>
        <v>-3</v>
      </c>
      <c r="CT25" s="383">
        <f t="shared" si="63"/>
        <v>-6</v>
      </c>
      <c r="CU25" s="383">
        <f t="shared" si="63"/>
        <v>5</v>
      </c>
      <c r="CV25" s="383">
        <f t="shared" si="63"/>
        <v>1</v>
      </c>
      <c r="CW25" s="383">
        <f t="shared" si="63"/>
        <v>-3</v>
      </c>
      <c r="CX25" s="383">
        <f t="shared" si="63"/>
        <v>-1</v>
      </c>
      <c r="CY25" s="345"/>
      <c r="CZ25" s="63">
        <f>IF(ISERROR(GETPIVOTDATA("VALUE",'CSS WK pvt'!$I$2,"DT_FILE",CZ$8,"CD_CO",CZ$6,"TRIM_CAT",TRIM(B25),"TRIM_LINE",A23))=TRUE,0,GETPIVOTDATA("VALUE",'CSS WK pvt'!$I$2,"DT_FILE",CZ$8,"CD_CO",CZ$6,"TRIM_CAT",TRIM(B25),"TRIM_LINE",A23))</f>
        <v>8</v>
      </c>
    </row>
    <row r="26" spans="1:104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197">
        <v>87</v>
      </c>
      <c r="V26" s="197">
        <v>156</v>
      </c>
      <c r="W26" s="197">
        <v>269</v>
      </c>
      <c r="X26" s="81">
        <v>222</v>
      </c>
      <c r="Y26" s="197">
        <v>124</v>
      </c>
      <c r="Z26" s="197">
        <v>82</v>
      </c>
      <c r="AA26" s="197">
        <v>83</v>
      </c>
      <c r="AB26" s="197">
        <v>101</v>
      </c>
      <c r="AC26" s="197">
        <v>82</v>
      </c>
      <c r="AD26" s="197">
        <v>96</v>
      </c>
      <c r="AE26" s="197">
        <v>110</v>
      </c>
      <c r="AF26" s="197">
        <v>86</v>
      </c>
      <c r="AG26" s="197">
        <v>112</v>
      </c>
      <c r="AH26" s="197">
        <v>179</v>
      </c>
      <c r="AI26" s="197">
        <v>228</v>
      </c>
      <c r="AJ26" s="81">
        <v>173</v>
      </c>
      <c r="AK26" s="290">
        <v>263</v>
      </c>
      <c r="AL26" s="290">
        <v>240</v>
      </c>
      <c r="AM26" s="290">
        <v>160</v>
      </c>
      <c r="AN26" s="290">
        <v>87</v>
      </c>
      <c r="AO26" s="290">
        <v>80</v>
      </c>
      <c r="AP26" s="290">
        <v>174</v>
      </c>
      <c r="AQ26" s="63">
        <v>165</v>
      </c>
      <c r="AR26" s="290">
        <v>153</v>
      </c>
      <c r="AS26" s="290">
        <v>185</v>
      </c>
      <c r="AT26" s="290">
        <v>216</v>
      </c>
      <c r="AU26" s="290">
        <v>212</v>
      </c>
      <c r="AV26" s="307">
        <v>187</v>
      </c>
      <c r="AW26" s="290">
        <v>171</v>
      </c>
      <c r="AX26" s="290">
        <v>190</v>
      </c>
      <c r="AY26" s="290">
        <v>187</v>
      </c>
      <c r="AZ26" s="290">
        <v>199</v>
      </c>
      <c r="BA26" s="290">
        <v>180</v>
      </c>
      <c r="BB26" s="290">
        <v>115</v>
      </c>
      <c r="BC26" s="63">
        <v>71</v>
      </c>
      <c r="BD26" s="290">
        <v>164</v>
      </c>
      <c r="BE26" s="290"/>
      <c r="BF26" s="290"/>
      <c r="BG26" s="290"/>
      <c r="BH26" s="307"/>
      <c r="BI26" s="82">
        <f t="shared" si="60"/>
        <v>3</v>
      </c>
      <c r="BJ26" s="83">
        <f t="shared" si="60"/>
        <v>55</v>
      </c>
      <c r="BK26" s="83">
        <f t="shared" si="60"/>
        <v>108</v>
      </c>
      <c r="BL26" s="83">
        <f t="shared" si="60"/>
        <v>-99</v>
      </c>
      <c r="BM26" s="83">
        <f t="shared" si="60"/>
        <v>18</v>
      </c>
      <c r="BN26" s="83">
        <f t="shared" si="60"/>
        <v>-70</v>
      </c>
      <c r="BO26" s="83">
        <f t="shared" si="60"/>
        <v>3</v>
      </c>
      <c r="BP26" s="83">
        <f t="shared" si="60"/>
        <v>2</v>
      </c>
      <c r="BQ26" s="83">
        <f t="shared" si="60"/>
        <v>18</v>
      </c>
      <c r="BR26" s="403">
        <f t="shared" si="60"/>
        <v>8</v>
      </c>
      <c r="BS26" s="426">
        <f t="shared" si="61"/>
        <v>-89</v>
      </c>
      <c r="BT26" s="83">
        <f t="shared" si="61"/>
        <v>-129</v>
      </c>
      <c r="BU26" s="83">
        <f t="shared" si="61"/>
        <v>-85</v>
      </c>
      <c r="BV26" s="83">
        <f t="shared" si="61"/>
        <v>-156</v>
      </c>
      <c r="BW26" s="83">
        <f t="shared" si="61"/>
        <v>-136</v>
      </c>
      <c r="BX26" s="240">
        <f t="shared" si="61"/>
        <v>15</v>
      </c>
      <c r="BY26" s="240">
        <f t="shared" si="61"/>
        <v>-54</v>
      </c>
      <c r="BZ26" s="240">
        <f t="shared" si="61"/>
        <v>8</v>
      </c>
      <c r="CA26" s="266">
        <f t="shared" si="61"/>
        <v>25</v>
      </c>
      <c r="CB26" s="266">
        <f t="shared" si="61"/>
        <v>23</v>
      </c>
      <c r="CC26" s="266">
        <f t="shared" si="62"/>
        <v>-41</v>
      </c>
      <c r="CD26" s="383">
        <f t="shared" si="62"/>
        <v>-49</v>
      </c>
      <c r="CE26" s="352">
        <f t="shared" si="62"/>
        <v>139</v>
      </c>
      <c r="CF26" s="266">
        <f t="shared" si="62"/>
        <v>158</v>
      </c>
      <c r="CG26" s="266">
        <f t="shared" si="62"/>
        <v>77</v>
      </c>
      <c r="CH26" s="266">
        <f t="shared" si="62"/>
        <v>-14</v>
      </c>
      <c r="CI26" s="266">
        <f t="shared" si="62"/>
        <v>-2</v>
      </c>
      <c r="CJ26" s="266">
        <f t="shared" si="62"/>
        <v>78</v>
      </c>
      <c r="CK26" s="266">
        <f t="shared" si="62"/>
        <v>55</v>
      </c>
      <c r="CL26" s="266">
        <f t="shared" si="62"/>
        <v>67</v>
      </c>
      <c r="CM26" s="266">
        <f t="shared" si="63"/>
        <v>73</v>
      </c>
      <c r="CN26" s="266">
        <f t="shared" si="63"/>
        <v>37</v>
      </c>
      <c r="CO26" s="266">
        <f t="shared" si="63"/>
        <v>-16</v>
      </c>
      <c r="CP26" s="383">
        <f t="shared" si="63"/>
        <v>14</v>
      </c>
      <c r="CQ26" s="383">
        <f t="shared" si="63"/>
        <v>-92</v>
      </c>
      <c r="CR26" s="383">
        <f t="shared" si="63"/>
        <v>-50</v>
      </c>
      <c r="CS26" s="383">
        <f t="shared" si="63"/>
        <v>27</v>
      </c>
      <c r="CT26" s="383">
        <f t="shared" si="63"/>
        <v>112</v>
      </c>
      <c r="CU26" s="383">
        <f t="shared" si="63"/>
        <v>100</v>
      </c>
      <c r="CV26" s="383">
        <f t="shared" si="63"/>
        <v>-59</v>
      </c>
      <c r="CW26" s="383">
        <f t="shared" si="63"/>
        <v>-94</v>
      </c>
      <c r="CX26" s="383">
        <f t="shared" si="63"/>
        <v>11</v>
      </c>
      <c r="CY26" s="345"/>
      <c r="CZ26" s="63">
        <f>IF(ISERROR(GETPIVOTDATA("VALUE",'CSS WK pvt'!$I$2,"DT_FILE",CZ$8,"CD_CO",CZ$6,"TRIM_CAT",TRIM(B26),"TRIM_LINE",A23))=TRUE,0,GETPIVOTDATA("VALUE",'CSS WK pvt'!$I$2,"DT_FILE",CZ$8,"CD_CO",CZ$6,"TRIM_CAT",TRIM(B26),"TRIM_LINE",A23))</f>
        <v>164</v>
      </c>
    </row>
    <row r="27" spans="1:104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197">
        <v>8</v>
      </c>
      <c r="V27" s="197">
        <v>11</v>
      </c>
      <c r="W27" s="197">
        <v>20</v>
      </c>
      <c r="X27" s="81">
        <v>15</v>
      </c>
      <c r="Y27" s="197">
        <v>17</v>
      </c>
      <c r="Z27" s="197">
        <v>7</v>
      </c>
      <c r="AA27" s="197">
        <v>6</v>
      </c>
      <c r="AB27" s="197">
        <v>11</v>
      </c>
      <c r="AC27" s="197">
        <v>8</v>
      </c>
      <c r="AD27" s="197">
        <v>11</v>
      </c>
      <c r="AE27" s="197">
        <v>10</v>
      </c>
      <c r="AF27" s="197">
        <v>7</v>
      </c>
      <c r="AG27" s="197">
        <v>10</v>
      </c>
      <c r="AH27" s="197">
        <v>25</v>
      </c>
      <c r="AI27" s="197">
        <v>13</v>
      </c>
      <c r="AJ27" s="81">
        <v>13</v>
      </c>
      <c r="AK27" s="290">
        <v>29</v>
      </c>
      <c r="AL27" s="290">
        <v>24</v>
      </c>
      <c r="AM27" s="290">
        <v>11</v>
      </c>
      <c r="AN27" s="290">
        <v>5</v>
      </c>
      <c r="AO27" s="290">
        <v>14</v>
      </c>
      <c r="AP27" s="290">
        <v>6</v>
      </c>
      <c r="AQ27" s="63">
        <v>15</v>
      </c>
      <c r="AR27" s="290">
        <v>11</v>
      </c>
      <c r="AS27" s="290">
        <v>2</v>
      </c>
      <c r="AT27" s="290">
        <v>21</v>
      </c>
      <c r="AU27" s="290">
        <v>22</v>
      </c>
      <c r="AV27" s="307">
        <v>18</v>
      </c>
      <c r="AW27" s="290">
        <v>13</v>
      </c>
      <c r="AX27" s="290">
        <v>19</v>
      </c>
      <c r="AY27" s="290">
        <v>10</v>
      </c>
      <c r="AZ27" s="290">
        <v>11</v>
      </c>
      <c r="BA27" s="290">
        <v>13</v>
      </c>
      <c r="BB27" s="290">
        <v>14</v>
      </c>
      <c r="BC27" s="63">
        <v>7</v>
      </c>
      <c r="BD27" s="290">
        <v>7</v>
      </c>
      <c r="BE27" s="290"/>
      <c r="BF27" s="290"/>
      <c r="BG27" s="290"/>
      <c r="BH27" s="307"/>
      <c r="BI27" s="82">
        <f t="shared" si="60"/>
        <v>13</v>
      </c>
      <c r="BJ27" s="83">
        <f t="shared" si="60"/>
        <v>0</v>
      </c>
      <c r="BK27" s="83">
        <f t="shared" si="60"/>
        <v>5</v>
      </c>
      <c r="BL27" s="83">
        <f t="shared" si="60"/>
        <v>4</v>
      </c>
      <c r="BM27" s="83">
        <f t="shared" si="60"/>
        <v>5</v>
      </c>
      <c r="BN27" s="83">
        <f t="shared" si="60"/>
        <v>-3</v>
      </c>
      <c r="BO27" s="83">
        <f t="shared" si="60"/>
        <v>-2</v>
      </c>
      <c r="BP27" s="83">
        <f t="shared" si="60"/>
        <v>0</v>
      </c>
      <c r="BQ27" s="83">
        <f t="shared" si="60"/>
        <v>0</v>
      </c>
      <c r="BR27" s="403">
        <f t="shared" si="60"/>
        <v>-1</v>
      </c>
      <c r="BS27" s="426">
        <f t="shared" si="61"/>
        <v>-4</v>
      </c>
      <c r="BT27" s="83">
        <f t="shared" si="61"/>
        <v>-15</v>
      </c>
      <c r="BU27" s="83">
        <f t="shared" si="61"/>
        <v>-17</v>
      </c>
      <c r="BV27" s="83">
        <f t="shared" si="61"/>
        <v>-3</v>
      </c>
      <c r="BW27" s="83">
        <f t="shared" si="61"/>
        <v>-14</v>
      </c>
      <c r="BX27" s="240">
        <f t="shared" si="61"/>
        <v>-3</v>
      </c>
      <c r="BY27" s="240">
        <f t="shared" si="61"/>
        <v>-6</v>
      </c>
      <c r="BZ27" s="240">
        <f t="shared" si="61"/>
        <v>-4</v>
      </c>
      <c r="CA27" s="266">
        <f t="shared" si="61"/>
        <v>2</v>
      </c>
      <c r="CB27" s="266">
        <f t="shared" si="61"/>
        <v>14</v>
      </c>
      <c r="CC27" s="266">
        <f t="shared" si="62"/>
        <v>-7</v>
      </c>
      <c r="CD27" s="383">
        <f t="shared" si="62"/>
        <v>-2</v>
      </c>
      <c r="CE27" s="352">
        <f t="shared" si="62"/>
        <v>12</v>
      </c>
      <c r="CF27" s="266">
        <f t="shared" si="62"/>
        <v>17</v>
      </c>
      <c r="CG27" s="266">
        <f t="shared" si="62"/>
        <v>5</v>
      </c>
      <c r="CH27" s="266">
        <f t="shared" si="62"/>
        <v>-6</v>
      </c>
      <c r="CI27" s="266">
        <f t="shared" si="62"/>
        <v>6</v>
      </c>
      <c r="CJ27" s="266">
        <f t="shared" si="62"/>
        <v>-5</v>
      </c>
      <c r="CK27" s="266">
        <f t="shared" si="62"/>
        <v>5</v>
      </c>
      <c r="CL27" s="266">
        <f t="shared" si="62"/>
        <v>4</v>
      </c>
      <c r="CM27" s="266">
        <f t="shared" si="63"/>
        <v>-8</v>
      </c>
      <c r="CN27" s="266">
        <f t="shared" si="63"/>
        <v>-4</v>
      </c>
      <c r="CO27" s="266">
        <f t="shared" si="63"/>
        <v>9</v>
      </c>
      <c r="CP27" s="383">
        <f t="shared" si="63"/>
        <v>5</v>
      </c>
      <c r="CQ27" s="383">
        <f t="shared" si="63"/>
        <v>-16</v>
      </c>
      <c r="CR27" s="383">
        <f t="shared" si="63"/>
        <v>-5</v>
      </c>
      <c r="CS27" s="383">
        <f t="shared" si="63"/>
        <v>-1</v>
      </c>
      <c r="CT27" s="383">
        <f t="shared" si="63"/>
        <v>6</v>
      </c>
      <c r="CU27" s="383">
        <f t="shared" si="63"/>
        <v>-1</v>
      </c>
      <c r="CV27" s="383">
        <f t="shared" si="63"/>
        <v>8</v>
      </c>
      <c r="CW27" s="383">
        <f t="shared" si="63"/>
        <v>-8</v>
      </c>
      <c r="CX27" s="383">
        <f t="shared" si="63"/>
        <v>-4</v>
      </c>
      <c r="CY27" s="345"/>
      <c r="CZ27" s="63">
        <f>IF(ISERROR(GETPIVOTDATA("VALUE",'CSS WK pvt'!$I$2,"DT_FILE",CZ$8,"CD_CO",CZ$6,"TRIM_CAT",TRIM(B27),"TRIM_LINE",A23))=TRUE,0,GETPIVOTDATA("VALUE",'CSS WK pvt'!$I$2,"DT_FILE",CZ$8,"CD_CO",CZ$6,"TRIM_CAT",TRIM(B27),"TRIM_LINE",A23))</f>
        <v>7</v>
      </c>
    </row>
    <row r="28" spans="1:104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197">
        <v>4</v>
      </c>
      <c r="V28" s="197">
        <v>2</v>
      </c>
      <c r="W28" s="197">
        <v>2</v>
      </c>
      <c r="X28" s="81">
        <v>2</v>
      </c>
      <c r="Y28" s="197">
        <v>1</v>
      </c>
      <c r="Z28" s="197">
        <v>5</v>
      </c>
      <c r="AA28" s="197">
        <v>0</v>
      </c>
      <c r="AB28" s="197">
        <v>4</v>
      </c>
      <c r="AC28" s="197">
        <v>1</v>
      </c>
      <c r="AD28" s="197">
        <v>1</v>
      </c>
      <c r="AE28" s="197">
        <v>2</v>
      </c>
      <c r="AF28" s="197">
        <v>4</v>
      </c>
      <c r="AG28" s="197">
        <v>2</v>
      </c>
      <c r="AH28" s="197">
        <v>2</v>
      </c>
      <c r="AI28" s="197">
        <v>1</v>
      </c>
      <c r="AJ28" s="81">
        <v>1</v>
      </c>
      <c r="AK28" s="290">
        <v>5</v>
      </c>
      <c r="AL28" s="290">
        <v>4</v>
      </c>
      <c r="AM28" s="290">
        <v>2</v>
      </c>
      <c r="AN28" s="290">
        <v>1</v>
      </c>
      <c r="AO28" s="290">
        <v>2</v>
      </c>
      <c r="AP28" s="290">
        <v>1</v>
      </c>
      <c r="AQ28" s="63">
        <v>0</v>
      </c>
      <c r="AR28" s="290">
        <v>2</v>
      </c>
      <c r="AS28" s="290">
        <v>2</v>
      </c>
      <c r="AT28" s="290">
        <v>3</v>
      </c>
      <c r="AU28" s="290">
        <v>2</v>
      </c>
      <c r="AV28" s="307">
        <v>3</v>
      </c>
      <c r="AW28" s="290">
        <v>3</v>
      </c>
      <c r="AX28" s="290">
        <v>3</v>
      </c>
      <c r="AY28" s="290">
        <v>1</v>
      </c>
      <c r="AZ28" s="290">
        <v>3</v>
      </c>
      <c r="BA28" s="290">
        <v>1</v>
      </c>
      <c r="BB28" s="290">
        <v>5</v>
      </c>
      <c r="BC28" s="63">
        <v>2</v>
      </c>
      <c r="BD28" s="290">
        <v>3</v>
      </c>
      <c r="BE28" s="290"/>
      <c r="BF28" s="290"/>
      <c r="BG28" s="290"/>
      <c r="BH28" s="307"/>
      <c r="BI28" s="82">
        <f t="shared" si="60"/>
        <v>-1</v>
      </c>
      <c r="BJ28" s="83">
        <f t="shared" si="60"/>
        <v>-2</v>
      </c>
      <c r="BK28" s="83">
        <f t="shared" si="60"/>
        <v>3</v>
      </c>
      <c r="BL28" s="83">
        <f t="shared" si="60"/>
        <v>-2</v>
      </c>
      <c r="BM28" s="83">
        <f t="shared" si="60"/>
        <v>-3</v>
      </c>
      <c r="BN28" s="83">
        <f t="shared" si="60"/>
        <v>1</v>
      </c>
      <c r="BO28" s="83">
        <f t="shared" si="60"/>
        <v>1</v>
      </c>
      <c r="BP28" s="83">
        <f t="shared" si="60"/>
        <v>-1</v>
      </c>
      <c r="BQ28" s="83">
        <f t="shared" si="60"/>
        <v>-1</v>
      </c>
      <c r="BR28" s="403">
        <f t="shared" si="60"/>
        <v>1</v>
      </c>
      <c r="BS28" s="426">
        <f t="shared" si="61"/>
        <v>-1</v>
      </c>
      <c r="BT28" s="83">
        <f t="shared" si="61"/>
        <v>-1</v>
      </c>
      <c r="BU28" s="83">
        <f t="shared" si="61"/>
        <v>0</v>
      </c>
      <c r="BV28" s="83">
        <f t="shared" si="61"/>
        <v>2</v>
      </c>
      <c r="BW28" s="83">
        <f t="shared" si="61"/>
        <v>-2</v>
      </c>
      <c r="BX28" s="240">
        <f t="shared" si="61"/>
        <v>-2</v>
      </c>
      <c r="BY28" s="240">
        <f t="shared" si="61"/>
        <v>2</v>
      </c>
      <c r="BZ28" s="240">
        <f t="shared" si="61"/>
        <v>1</v>
      </c>
      <c r="CA28" s="266">
        <f t="shared" si="61"/>
        <v>-2</v>
      </c>
      <c r="CB28" s="266">
        <f t="shared" si="61"/>
        <v>0</v>
      </c>
      <c r="CC28" s="266">
        <f t="shared" si="62"/>
        <v>-1</v>
      </c>
      <c r="CD28" s="383">
        <f t="shared" si="62"/>
        <v>-1</v>
      </c>
      <c r="CE28" s="352">
        <f t="shared" si="62"/>
        <v>4</v>
      </c>
      <c r="CF28" s="266">
        <f t="shared" si="62"/>
        <v>-1</v>
      </c>
      <c r="CG28" s="266">
        <f t="shared" si="62"/>
        <v>2</v>
      </c>
      <c r="CH28" s="266">
        <f t="shared" si="62"/>
        <v>-3</v>
      </c>
      <c r="CI28" s="266">
        <f t="shared" si="62"/>
        <v>1</v>
      </c>
      <c r="CJ28" s="266">
        <f t="shared" si="62"/>
        <v>0</v>
      </c>
      <c r="CK28" s="266">
        <f t="shared" si="62"/>
        <v>-2</v>
      </c>
      <c r="CL28" s="266">
        <f t="shared" si="62"/>
        <v>-2</v>
      </c>
      <c r="CM28" s="266">
        <f t="shared" si="63"/>
        <v>0</v>
      </c>
      <c r="CN28" s="266">
        <f t="shared" si="63"/>
        <v>1</v>
      </c>
      <c r="CO28" s="266">
        <f t="shared" si="63"/>
        <v>1</v>
      </c>
      <c r="CP28" s="383">
        <f t="shared" si="63"/>
        <v>2</v>
      </c>
      <c r="CQ28" s="383">
        <f t="shared" si="63"/>
        <v>-2</v>
      </c>
      <c r="CR28" s="383">
        <f t="shared" si="63"/>
        <v>-1</v>
      </c>
      <c r="CS28" s="383">
        <f t="shared" si="63"/>
        <v>-1</v>
      </c>
      <c r="CT28" s="383">
        <f t="shared" si="63"/>
        <v>2</v>
      </c>
      <c r="CU28" s="383">
        <f t="shared" si="63"/>
        <v>-1</v>
      </c>
      <c r="CV28" s="383">
        <f t="shared" si="63"/>
        <v>4</v>
      </c>
      <c r="CW28" s="383">
        <f t="shared" si="63"/>
        <v>2</v>
      </c>
      <c r="CX28" s="383">
        <f t="shared" si="63"/>
        <v>1</v>
      </c>
      <c r="CY28" s="345"/>
      <c r="CZ28" s="63">
        <f>IF(ISERROR(GETPIVOTDATA("VALUE",'CSS WK pvt'!$I$2,"DT_FILE",CZ$8,"CD_CO",CZ$6,"TRIM_CAT",TRIM(B28),"TRIM_LINE",A23))=TRUE,0,GETPIVOTDATA("VALUE",'CSS WK pvt'!$I$2,"DT_FILE",CZ$8,"CD_CO",CZ$6,"TRIM_CAT",TRIM(B28),"TRIM_LINE",A23))</f>
        <v>3</v>
      </c>
    </row>
    <row r="29" spans="1:104" s="72" customFormat="1" x14ac:dyDescent="0.3">
      <c r="A29" s="148"/>
      <c r="B29" s="59" t="s">
        <v>42</v>
      </c>
      <c r="C29" s="136">
        <f t="shared" ref="C29:Q29" si="64">SUM(C24:C28)</f>
        <v>770</v>
      </c>
      <c r="D29" s="137">
        <f t="shared" si="64"/>
        <v>894</v>
      </c>
      <c r="E29" s="137">
        <f t="shared" si="64"/>
        <v>781</v>
      </c>
      <c r="F29" s="137">
        <f t="shared" si="64"/>
        <v>659</v>
      </c>
      <c r="G29" s="137">
        <f t="shared" si="64"/>
        <v>792</v>
      </c>
      <c r="H29" s="137">
        <f t="shared" si="64"/>
        <v>612</v>
      </c>
      <c r="I29" s="137">
        <f t="shared" si="64"/>
        <v>778</v>
      </c>
      <c r="J29" s="137">
        <f t="shared" si="64"/>
        <v>940</v>
      </c>
      <c r="K29" s="137">
        <f t="shared" si="64"/>
        <v>1289</v>
      </c>
      <c r="L29" s="138">
        <f t="shared" si="64"/>
        <v>1084</v>
      </c>
      <c r="M29" s="137">
        <f t="shared" si="64"/>
        <v>942</v>
      </c>
      <c r="N29" s="137">
        <f t="shared" si="64"/>
        <v>966</v>
      </c>
      <c r="O29" s="137">
        <f t="shared" si="64"/>
        <v>951</v>
      </c>
      <c r="P29" s="137">
        <f t="shared" si="64"/>
        <v>1035</v>
      </c>
      <c r="Q29" s="137">
        <f t="shared" si="64"/>
        <v>939</v>
      </c>
      <c r="R29" s="137">
        <v>755</v>
      </c>
      <c r="S29" s="137">
        <v>970</v>
      </c>
      <c r="T29" s="137">
        <v>682</v>
      </c>
      <c r="U29" s="198">
        <v>739</v>
      </c>
      <c r="V29" s="198">
        <v>921</v>
      </c>
      <c r="W29" s="198">
        <f>SUM(W24+W25+W26+W27+W28)</f>
        <v>1246</v>
      </c>
      <c r="X29" s="138">
        <f>SUM(X24+X25+X26+X27+X28)</f>
        <v>1003</v>
      </c>
      <c r="Y29" s="198">
        <v>781</v>
      </c>
      <c r="Z29" s="198">
        <v>748</v>
      </c>
      <c r="AA29" s="198">
        <v>647</v>
      </c>
      <c r="AB29" s="198">
        <v>729</v>
      </c>
      <c r="AC29" s="198">
        <v>624</v>
      </c>
      <c r="AD29" s="198">
        <v>676</v>
      </c>
      <c r="AE29" s="198">
        <v>731</v>
      </c>
      <c r="AF29" s="198">
        <v>644</v>
      </c>
      <c r="AG29" s="198">
        <v>749</v>
      </c>
      <c r="AH29" s="198">
        <v>1000</v>
      </c>
      <c r="AI29" s="198">
        <v>894</v>
      </c>
      <c r="AJ29" s="138">
        <v>829</v>
      </c>
      <c r="AK29" s="291">
        <v>1017</v>
      </c>
      <c r="AL29" s="291">
        <v>867</v>
      </c>
      <c r="AM29" s="291">
        <v>820</v>
      </c>
      <c r="AN29" s="291">
        <v>505</v>
      </c>
      <c r="AO29" s="291">
        <v>615</v>
      </c>
      <c r="AP29" s="291">
        <v>747</v>
      </c>
      <c r="AQ29" s="84">
        <v>908</v>
      </c>
      <c r="AR29" s="291">
        <v>652</v>
      </c>
      <c r="AS29" s="291">
        <v>855</v>
      </c>
      <c r="AT29" s="291">
        <v>919</v>
      </c>
      <c r="AU29" s="291">
        <v>951</v>
      </c>
      <c r="AV29" s="308">
        <v>803</v>
      </c>
      <c r="AW29" s="291">
        <v>763</v>
      </c>
      <c r="AX29" s="291">
        <v>998</v>
      </c>
      <c r="AY29" s="291">
        <v>836</v>
      </c>
      <c r="AZ29" s="291">
        <v>793</v>
      </c>
      <c r="BA29" s="291">
        <v>875</v>
      </c>
      <c r="BB29" s="291">
        <v>744</v>
      </c>
      <c r="BC29" s="84">
        <v>589</v>
      </c>
      <c r="BD29" s="291">
        <v>775</v>
      </c>
      <c r="BE29" s="291"/>
      <c r="BF29" s="291"/>
      <c r="BG29" s="291"/>
      <c r="BH29" s="308"/>
      <c r="BI29" s="84">
        <f t="shared" ref="BI29:BM29" si="65">SUM(BI24:BI28)</f>
        <v>181</v>
      </c>
      <c r="BJ29" s="139">
        <f t="shared" si="65"/>
        <v>141</v>
      </c>
      <c r="BK29" s="139">
        <f t="shared" si="65"/>
        <v>158</v>
      </c>
      <c r="BL29" s="139">
        <f t="shared" si="65"/>
        <v>96</v>
      </c>
      <c r="BM29" s="139">
        <f t="shared" si="65"/>
        <v>178</v>
      </c>
      <c r="BN29" s="139">
        <f t="shared" ref="BN29:BV29" si="66">SUM(BN24:BN28)</f>
        <v>70</v>
      </c>
      <c r="BO29" s="139">
        <f t="shared" si="66"/>
        <v>-39</v>
      </c>
      <c r="BP29" s="139">
        <f t="shared" si="66"/>
        <v>-19</v>
      </c>
      <c r="BQ29" s="139">
        <f t="shared" si="66"/>
        <v>-43</v>
      </c>
      <c r="BR29" s="404">
        <f t="shared" si="66"/>
        <v>-81</v>
      </c>
      <c r="BS29" s="427">
        <f t="shared" si="66"/>
        <v>-161</v>
      </c>
      <c r="BT29" s="139">
        <f t="shared" si="66"/>
        <v>-218</v>
      </c>
      <c r="BU29" s="139">
        <f t="shared" si="66"/>
        <v>-304</v>
      </c>
      <c r="BV29" s="139">
        <f t="shared" si="66"/>
        <v>-306</v>
      </c>
      <c r="BW29" s="139">
        <f t="shared" ref="BW29:BX29" si="67">SUM(BW24:BW28)</f>
        <v>-315</v>
      </c>
      <c r="BX29" s="241">
        <f t="shared" si="67"/>
        <v>-79</v>
      </c>
      <c r="BY29" s="241">
        <f t="shared" ref="BY29" si="68">SUM(BY24:BY28)</f>
        <v>-239</v>
      </c>
      <c r="BZ29" s="241">
        <f t="shared" ref="BZ29:CA29" si="69">SUM(BZ24:BZ28)</f>
        <v>-38</v>
      </c>
      <c r="CA29" s="267">
        <f t="shared" si="69"/>
        <v>10</v>
      </c>
      <c r="CB29" s="267">
        <f t="shared" ref="CB29:CC29" si="70">SUM(CB24:CB28)</f>
        <v>79</v>
      </c>
      <c r="CC29" s="267">
        <f t="shared" si="70"/>
        <v>-352</v>
      </c>
      <c r="CD29" s="384">
        <f t="shared" ref="CD29:CE29" si="71">SUM(CD24:CD28)</f>
        <v>-174</v>
      </c>
      <c r="CE29" s="353">
        <f t="shared" si="71"/>
        <v>236</v>
      </c>
      <c r="CF29" s="267">
        <f t="shared" ref="CF29" si="72">SUM(CF24:CF28)</f>
        <v>119</v>
      </c>
      <c r="CG29" s="267">
        <f t="shared" ref="CG29" si="73">SUM(CG24:CG28)</f>
        <v>173</v>
      </c>
      <c r="CH29" s="267">
        <f t="shared" ref="CH29" si="74">SUM(CH24:CH28)</f>
        <v>-224</v>
      </c>
      <c r="CI29" s="267">
        <f t="shared" ref="CI29" si="75">SUM(CI24:CI28)</f>
        <v>-9</v>
      </c>
      <c r="CJ29" s="267">
        <f t="shared" ref="CJ29" si="76">SUM(CJ24:CJ28)</f>
        <v>71</v>
      </c>
      <c r="CK29" s="267">
        <f t="shared" ref="CK29" si="77">SUM(CK24:CK28)</f>
        <v>177</v>
      </c>
      <c r="CL29" s="267">
        <f t="shared" ref="CL29" si="78">SUM(CL24:CL28)</f>
        <v>8</v>
      </c>
      <c r="CM29" s="267">
        <f t="shared" ref="CM29" si="79">SUM(CM24:CM28)</f>
        <v>106</v>
      </c>
      <c r="CN29" s="267">
        <f t="shared" ref="CN29" si="80">SUM(CN24:CN28)</f>
        <v>-81</v>
      </c>
      <c r="CO29" s="267">
        <f t="shared" ref="CO29" si="81">SUM(CO24:CO28)</f>
        <v>57</v>
      </c>
      <c r="CP29" s="384">
        <f t="shared" ref="CP29" si="82">SUM(CP24:CP28)</f>
        <v>-26</v>
      </c>
      <c r="CQ29" s="384">
        <f t="shared" ref="CQ29" si="83">SUM(CQ24:CQ28)</f>
        <v>-254</v>
      </c>
      <c r="CR29" s="384">
        <f t="shared" ref="CR29" si="84">SUM(CR24:CR28)</f>
        <v>131</v>
      </c>
      <c r="CS29" s="384">
        <f t="shared" ref="CS29" si="85">SUM(CS24:CS28)</f>
        <v>16</v>
      </c>
      <c r="CT29" s="384">
        <f t="shared" ref="CT29" si="86">SUM(CT24:CT28)</f>
        <v>288</v>
      </c>
      <c r="CU29" s="384">
        <f t="shared" ref="CU29" si="87">SUM(CU24:CU28)</f>
        <v>260</v>
      </c>
      <c r="CV29" s="384">
        <f t="shared" ref="CV29" si="88">SUM(CV24:CV28)</f>
        <v>-3</v>
      </c>
      <c r="CW29" s="384">
        <f t="shared" ref="CW29:CX29" si="89">SUM(CW24:CW28)</f>
        <v>-319</v>
      </c>
      <c r="CX29" s="384">
        <f t="shared" si="89"/>
        <v>123</v>
      </c>
      <c r="CY29" s="346"/>
      <c r="CZ29" s="84">
        <f>SUM(CZ24:CZ28)</f>
        <v>775</v>
      </c>
    </row>
    <row r="30" spans="1:104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85"/>
      <c r="CX30" s="385"/>
      <c r="CY30" s="345"/>
      <c r="CZ30" s="89"/>
    </row>
    <row r="31" spans="1:104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197">
        <v>219</v>
      </c>
      <c r="V31" s="197">
        <v>247</v>
      </c>
      <c r="W31" s="197">
        <v>288</v>
      </c>
      <c r="X31" s="81">
        <v>231</v>
      </c>
      <c r="Y31" s="197">
        <v>190</v>
      </c>
      <c r="Z31" s="197">
        <v>209</v>
      </c>
      <c r="AA31" s="197">
        <v>183</v>
      </c>
      <c r="AB31" s="197">
        <v>194</v>
      </c>
      <c r="AC31" s="197">
        <v>169</v>
      </c>
      <c r="AD31" s="197">
        <v>173</v>
      </c>
      <c r="AE31" s="197">
        <v>149</v>
      </c>
      <c r="AF31" s="197">
        <v>125</v>
      </c>
      <c r="AG31" s="197">
        <v>169</v>
      </c>
      <c r="AH31" s="197">
        <v>165</v>
      </c>
      <c r="AI31" s="197">
        <v>219</v>
      </c>
      <c r="AJ31" s="81">
        <v>211</v>
      </c>
      <c r="AK31" s="290">
        <v>155</v>
      </c>
      <c r="AL31" s="290">
        <v>177</v>
      </c>
      <c r="AM31" s="290">
        <v>179</v>
      </c>
      <c r="AN31" s="290">
        <v>226</v>
      </c>
      <c r="AO31" s="290">
        <v>158</v>
      </c>
      <c r="AP31" s="290">
        <v>164</v>
      </c>
      <c r="AQ31" s="63">
        <v>125</v>
      </c>
      <c r="AR31" s="290">
        <v>146</v>
      </c>
      <c r="AS31" s="290">
        <v>147</v>
      </c>
      <c r="AT31" s="290">
        <v>132</v>
      </c>
      <c r="AU31" s="290">
        <v>197</v>
      </c>
      <c r="AV31" s="307">
        <v>209</v>
      </c>
      <c r="AW31" s="290">
        <v>119</v>
      </c>
      <c r="AX31" s="290">
        <v>180</v>
      </c>
      <c r="AY31" s="290">
        <v>212</v>
      </c>
      <c r="AZ31" s="290">
        <v>166</v>
      </c>
      <c r="BA31" s="290">
        <v>179</v>
      </c>
      <c r="BB31" s="290">
        <v>215</v>
      </c>
      <c r="BC31" s="63">
        <v>167</v>
      </c>
      <c r="BD31" s="290">
        <v>169</v>
      </c>
      <c r="BE31" s="290"/>
      <c r="BF31" s="290"/>
      <c r="BG31" s="290"/>
      <c r="BH31" s="307"/>
      <c r="BI31" s="82">
        <f t="shared" ref="BI31:BR35" si="90">O31-C31</f>
        <v>98</v>
      </c>
      <c r="BJ31" s="83">
        <f t="shared" si="90"/>
        <v>197</v>
      </c>
      <c r="BK31" s="83">
        <f t="shared" si="90"/>
        <v>96</v>
      </c>
      <c r="BL31" s="83">
        <f t="shared" si="90"/>
        <v>89</v>
      </c>
      <c r="BM31" s="83">
        <f t="shared" si="90"/>
        <v>56</v>
      </c>
      <c r="BN31" s="83">
        <f t="shared" si="90"/>
        <v>-25</v>
      </c>
      <c r="BO31" s="83">
        <f t="shared" si="90"/>
        <v>57</v>
      </c>
      <c r="BP31" s="83">
        <f t="shared" si="90"/>
        <v>18</v>
      </c>
      <c r="BQ31" s="83">
        <f t="shared" si="90"/>
        <v>106</v>
      </c>
      <c r="BR31" s="403">
        <f t="shared" si="90"/>
        <v>-32</v>
      </c>
      <c r="BS31" s="426">
        <f t="shared" ref="BS31:CB35" si="91">Y31-M31</f>
        <v>-53</v>
      </c>
      <c r="BT31" s="83">
        <f t="shared" si="91"/>
        <v>64</v>
      </c>
      <c r="BU31" s="83">
        <f t="shared" si="91"/>
        <v>-77</v>
      </c>
      <c r="BV31" s="83">
        <f t="shared" si="91"/>
        <v>-170</v>
      </c>
      <c r="BW31" s="83">
        <f t="shared" si="91"/>
        <v>-125</v>
      </c>
      <c r="BX31" s="240">
        <f t="shared" si="91"/>
        <v>-73</v>
      </c>
      <c r="BY31" s="240">
        <f t="shared" si="91"/>
        <v>-73</v>
      </c>
      <c r="BZ31" s="240">
        <f t="shared" si="91"/>
        <v>-42</v>
      </c>
      <c r="CA31" s="266">
        <f t="shared" si="91"/>
        <v>-50</v>
      </c>
      <c r="CB31" s="266">
        <f t="shared" si="91"/>
        <v>-82</v>
      </c>
      <c r="CC31" s="266">
        <f t="shared" ref="CC31:CL35" si="92">AI31-W31</f>
        <v>-69</v>
      </c>
      <c r="CD31" s="383">
        <f t="shared" si="92"/>
        <v>-20</v>
      </c>
      <c r="CE31" s="352">
        <f t="shared" si="92"/>
        <v>-35</v>
      </c>
      <c r="CF31" s="266">
        <f t="shared" si="92"/>
        <v>-32</v>
      </c>
      <c r="CG31" s="266">
        <f t="shared" si="92"/>
        <v>-4</v>
      </c>
      <c r="CH31" s="266">
        <f t="shared" si="92"/>
        <v>32</v>
      </c>
      <c r="CI31" s="266">
        <f t="shared" si="92"/>
        <v>-11</v>
      </c>
      <c r="CJ31" s="266">
        <f t="shared" si="92"/>
        <v>-9</v>
      </c>
      <c r="CK31" s="266">
        <f t="shared" si="92"/>
        <v>-24</v>
      </c>
      <c r="CL31" s="266">
        <f t="shared" si="92"/>
        <v>21</v>
      </c>
      <c r="CM31" s="266">
        <f t="shared" ref="CM31:CX35" si="93">AS31-AG31</f>
        <v>-22</v>
      </c>
      <c r="CN31" s="266">
        <f t="shared" si="93"/>
        <v>-33</v>
      </c>
      <c r="CO31" s="266">
        <f t="shared" si="93"/>
        <v>-22</v>
      </c>
      <c r="CP31" s="383">
        <f t="shared" si="93"/>
        <v>-2</v>
      </c>
      <c r="CQ31" s="383">
        <f t="shared" si="93"/>
        <v>-36</v>
      </c>
      <c r="CR31" s="383">
        <f t="shared" si="93"/>
        <v>3</v>
      </c>
      <c r="CS31" s="383">
        <f t="shared" si="93"/>
        <v>33</v>
      </c>
      <c r="CT31" s="383">
        <f t="shared" si="93"/>
        <v>-60</v>
      </c>
      <c r="CU31" s="383">
        <f t="shared" si="93"/>
        <v>21</v>
      </c>
      <c r="CV31" s="383">
        <f t="shared" si="93"/>
        <v>51</v>
      </c>
      <c r="CW31" s="383">
        <f t="shared" si="93"/>
        <v>42</v>
      </c>
      <c r="CX31" s="383">
        <f t="shared" si="93"/>
        <v>23</v>
      </c>
      <c r="CY31" s="345"/>
      <c r="CZ31" s="63">
        <f>IF(ISERROR(GETPIVOTDATA("VALUE",'CSS WK pvt'!$I$2,"DT_FILE",CZ$8,"CD_CO",CZ$6,"TRIM_CAT",TRIM(B31),"TRIM_LINE",A30))=TRUE,0,GETPIVOTDATA("VALUE",'CSS WK pvt'!$I$2,"DT_FILE",CZ$8,"CD_CO",CZ$6,"TRIM_CAT",TRIM(B31),"TRIM_LINE",A30))</f>
        <v>169</v>
      </c>
    </row>
    <row r="32" spans="1:104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197">
        <v>4</v>
      </c>
      <c r="V32" s="197">
        <v>3</v>
      </c>
      <c r="W32" s="197">
        <v>2</v>
      </c>
      <c r="X32" s="81">
        <v>6</v>
      </c>
      <c r="Y32" s="197">
        <v>3</v>
      </c>
      <c r="Z32" s="197">
        <v>2</v>
      </c>
      <c r="AA32" s="197">
        <v>5</v>
      </c>
      <c r="AB32" s="197">
        <v>7</v>
      </c>
      <c r="AC32" s="197">
        <v>3</v>
      </c>
      <c r="AD32" s="197">
        <v>1</v>
      </c>
      <c r="AE32" s="197">
        <v>2</v>
      </c>
      <c r="AF32" s="197">
        <v>4</v>
      </c>
      <c r="AG32" s="197">
        <v>4</v>
      </c>
      <c r="AH32" s="197">
        <v>6</v>
      </c>
      <c r="AI32" s="197">
        <v>1</v>
      </c>
      <c r="AJ32" s="81">
        <v>1</v>
      </c>
      <c r="AK32" s="290">
        <v>3</v>
      </c>
      <c r="AL32" s="290">
        <v>3</v>
      </c>
      <c r="AM32" s="290">
        <v>2</v>
      </c>
      <c r="AN32" s="290">
        <v>5</v>
      </c>
      <c r="AO32" s="290">
        <v>4</v>
      </c>
      <c r="AP32" s="290">
        <v>2</v>
      </c>
      <c r="AQ32" s="63">
        <v>5</v>
      </c>
      <c r="AR32" s="290">
        <v>1</v>
      </c>
      <c r="AS32" s="290">
        <v>3</v>
      </c>
      <c r="AT32" s="290">
        <v>2</v>
      </c>
      <c r="AU32" s="290">
        <v>6</v>
      </c>
      <c r="AV32" s="307">
        <v>6</v>
      </c>
      <c r="AW32" s="290">
        <v>6</v>
      </c>
      <c r="AX32" s="290">
        <v>7</v>
      </c>
      <c r="AY32" s="290">
        <v>9</v>
      </c>
      <c r="AZ32" s="290">
        <v>6</v>
      </c>
      <c r="BA32" s="290">
        <v>4</v>
      </c>
      <c r="BB32" s="290">
        <v>4</v>
      </c>
      <c r="BC32" s="63">
        <v>5</v>
      </c>
      <c r="BD32" s="290">
        <v>2</v>
      </c>
      <c r="BE32" s="290"/>
      <c r="BF32" s="290"/>
      <c r="BG32" s="290"/>
      <c r="BH32" s="307"/>
      <c r="BI32" s="82">
        <f t="shared" si="90"/>
        <v>-4</v>
      </c>
      <c r="BJ32" s="83">
        <f t="shared" si="90"/>
        <v>3</v>
      </c>
      <c r="BK32" s="83">
        <f t="shared" si="90"/>
        <v>-1</v>
      </c>
      <c r="BL32" s="83">
        <f t="shared" si="90"/>
        <v>0</v>
      </c>
      <c r="BM32" s="83">
        <f t="shared" si="90"/>
        <v>2</v>
      </c>
      <c r="BN32" s="83">
        <f t="shared" si="90"/>
        <v>-1</v>
      </c>
      <c r="BO32" s="83">
        <f t="shared" si="90"/>
        <v>0</v>
      </c>
      <c r="BP32" s="83">
        <f t="shared" si="90"/>
        <v>-7</v>
      </c>
      <c r="BQ32" s="83">
        <f t="shared" si="90"/>
        <v>-1</v>
      </c>
      <c r="BR32" s="403">
        <f t="shared" si="90"/>
        <v>-2</v>
      </c>
      <c r="BS32" s="426">
        <f t="shared" si="91"/>
        <v>-2</v>
      </c>
      <c r="BT32" s="83">
        <f t="shared" si="91"/>
        <v>-5</v>
      </c>
      <c r="BU32" s="83">
        <f t="shared" si="91"/>
        <v>2</v>
      </c>
      <c r="BV32" s="83">
        <f t="shared" si="91"/>
        <v>-2</v>
      </c>
      <c r="BW32" s="83">
        <f t="shared" si="91"/>
        <v>-1</v>
      </c>
      <c r="BX32" s="240">
        <f t="shared" si="91"/>
        <v>-4</v>
      </c>
      <c r="BY32" s="240">
        <f t="shared" si="91"/>
        <v>-4</v>
      </c>
      <c r="BZ32" s="240">
        <f t="shared" si="91"/>
        <v>1</v>
      </c>
      <c r="CA32" s="266">
        <f t="shared" si="91"/>
        <v>0</v>
      </c>
      <c r="CB32" s="266">
        <f t="shared" si="91"/>
        <v>3</v>
      </c>
      <c r="CC32" s="266">
        <f t="shared" si="92"/>
        <v>-1</v>
      </c>
      <c r="CD32" s="383">
        <f t="shared" si="92"/>
        <v>-5</v>
      </c>
      <c r="CE32" s="352">
        <f t="shared" si="92"/>
        <v>0</v>
      </c>
      <c r="CF32" s="266">
        <f t="shared" si="92"/>
        <v>1</v>
      </c>
      <c r="CG32" s="266">
        <f t="shared" si="92"/>
        <v>-3</v>
      </c>
      <c r="CH32" s="266">
        <f t="shared" si="92"/>
        <v>-2</v>
      </c>
      <c r="CI32" s="266">
        <f t="shared" si="92"/>
        <v>1</v>
      </c>
      <c r="CJ32" s="266">
        <f t="shared" si="92"/>
        <v>1</v>
      </c>
      <c r="CK32" s="266">
        <f t="shared" si="92"/>
        <v>3</v>
      </c>
      <c r="CL32" s="266">
        <f t="shared" si="92"/>
        <v>-3</v>
      </c>
      <c r="CM32" s="266">
        <f t="shared" si="93"/>
        <v>-1</v>
      </c>
      <c r="CN32" s="266">
        <f t="shared" si="93"/>
        <v>-4</v>
      </c>
      <c r="CO32" s="266">
        <f t="shared" si="93"/>
        <v>5</v>
      </c>
      <c r="CP32" s="383">
        <f t="shared" si="93"/>
        <v>5</v>
      </c>
      <c r="CQ32" s="383">
        <f t="shared" si="93"/>
        <v>3</v>
      </c>
      <c r="CR32" s="383">
        <f t="shared" si="93"/>
        <v>4</v>
      </c>
      <c r="CS32" s="383">
        <f t="shared" si="93"/>
        <v>7</v>
      </c>
      <c r="CT32" s="383">
        <f t="shared" si="93"/>
        <v>1</v>
      </c>
      <c r="CU32" s="383">
        <f t="shared" si="93"/>
        <v>0</v>
      </c>
      <c r="CV32" s="383">
        <f t="shared" si="93"/>
        <v>2</v>
      </c>
      <c r="CW32" s="383">
        <f t="shared" si="93"/>
        <v>0</v>
      </c>
      <c r="CX32" s="383">
        <f t="shared" si="93"/>
        <v>1</v>
      </c>
      <c r="CY32" s="345"/>
      <c r="CZ32" s="63">
        <f>IF(ISERROR(GETPIVOTDATA("VALUE",'CSS WK pvt'!$I$2,"DT_FILE",CZ$8,"CD_CO",CZ$6,"TRIM_CAT",TRIM(B32),"TRIM_LINE",A30))=TRUE,0,GETPIVOTDATA("VALUE",'CSS WK pvt'!$I$2,"DT_FILE",CZ$8,"CD_CO",CZ$6,"TRIM_CAT",TRIM(B32),"TRIM_LINE",A30))</f>
        <v>2</v>
      </c>
    </row>
    <row r="33" spans="1:104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197">
        <v>22</v>
      </c>
      <c r="V33" s="197">
        <v>35</v>
      </c>
      <c r="W33" s="197">
        <v>41</v>
      </c>
      <c r="X33" s="81">
        <v>30</v>
      </c>
      <c r="Y33" s="197">
        <v>28</v>
      </c>
      <c r="Z33" s="197">
        <v>31</v>
      </c>
      <c r="AA33" s="197">
        <v>22</v>
      </c>
      <c r="AB33" s="197">
        <v>36</v>
      </c>
      <c r="AC33" s="197">
        <v>19</v>
      </c>
      <c r="AD33" s="197">
        <v>33</v>
      </c>
      <c r="AE33" s="197">
        <v>24</v>
      </c>
      <c r="AF33" s="197">
        <v>16</v>
      </c>
      <c r="AG33" s="197">
        <v>24</v>
      </c>
      <c r="AH33" s="197">
        <v>16</v>
      </c>
      <c r="AI33" s="197">
        <v>34</v>
      </c>
      <c r="AJ33" s="81">
        <v>66</v>
      </c>
      <c r="AK33" s="290">
        <v>34</v>
      </c>
      <c r="AL33" s="290">
        <v>30</v>
      </c>
      <c r="AM33" s="290">
        <v>51</v>
      </c>
      <c r="AN33" s="290">
        <v>39</v>
      </c>
      <c r="AO33" s="290">
        <v>38</v>
      </c>
      <c r="AP33" s="290">
        <v>33</v>
      </c>
      <c r="AQ33" s="63">
        <v>105</v>
      </c>
      <c r="AR33" s="290">
        <v>25</v>
      </c>
      <c r="AS33" s="290">
        <v>31</v>
      </c>
      <c r="AT33" s="290">
        <v>28</v>
      </c>
      <c r="AU33" s="290">
        <v>108</v>
      </c>
      <c r="AV33" s="307">
        <v>80</v>
      </c>
      <c r="AW33" s="290">
        <v>26</v>
      </c>
      <c r="AX33" s="290">
        <v>33</v>
      </c>
      <c r="AY33" s="290">
        <v>13</v>
      </c>
      <c r="AZ33" s="290">
        <v>39</v>
      </c>
      <c r="BA33" s="290">
        <v>26</v>
      </c>
      <c r="BB33" s="290">
        <v>39</v>
      </c>
      <c r="BC33" s="63">
        <v>25</v>
      </c>
      <c r="BD33" s="290">
        <v>20</v>
      </c>
      <c r="BE33" s="290"/>
      <c r="BF33" s="290"/>
      <c r="BG33" s="290"/>
      <c r="BH33" s="307"/>
      <c r="BI33" s="82">
        <f t="shared" si="90"/>
        <v>-20</v>
      </c>
      <c r="BJ33" s="83">
        <f t="shared" si="90"/>
        <v>48</v>
      </c>
      <c r="BK33" s="83">
        <f t="shared" si="90"/>
        <v>17</v>
      </c>
      <c r="BL33" s="83">
        <f t="shared" si="90"/>
        <v>12</v>
      </c>
      <c r="BM33" s="83">
        <f t="shared" si="90"/>
        <v>0</v>
      </c>
      <c r="BN33" s="83">
        <f t="shared" si="90"/>
        <v>-31</v>
      </c>
      <c r="BO33" s="83">
        <f t="shared" si="90"/>
        <v>-9</v>
      </c>
      <c r="BP33" s="83">
        <f t="shared" si="90"/>
        <v>9</v>
      </c>
      <c r="BQ33" s="83">
        <f t="shared" si="90"/>
        <v>2</v>
      </c>
      <c r="BR33" s="403">
        <f t="shared" si="90"/>
        <v>-5</v>
      </c>
      <c r="BS33" s="426">
        <f t="shared" si="91"/>
        <v>-10</v>
      </c>
      <c r="BT33" s="83">
        <f t="shared" si="91"/>
        <v>-8</v>
      </c>
      <c r="BU33" s="83">
        <f t="shared" si="91"/>
        <v>-13</v>
      </c>
      <c r="BV33" s="83">
        <f t="shared" si="91"/>
        <v>-43</v>
      </c>
      <c r="BW33" s="83">
        <f t="shared" si="91"/>
        <v>-32</v>
      </c>
      <c r="BX33" s="240">
        <f t="shared" si="91"/>
        <v>-17</v>
      </c>
      <c r="BY33" s="240">
        <f t="shared" si="91"/>
        <v>4</v>
      </c>
      <c r="BZ33" s="240">
        <f t="shared" si="91"/>
        <v>-5</v>
      </c>
      <c r="CA33" s="266">
        <f t="shared" si="91"/>
        <v>2</v>
      </c>
      <c r="CB33" s="266">
        <f t="shared" si="91"/>
        <v>-19</v>
      </c>
      <c r="CC33" s="266">
        <f t="shared" si="92"/>
        <v>-7</v>
      </c>
      <c r="CD33" s="383">
        <f t="shared" si="92"/>
        <v>36</v>
      </c>
      <c r="CE33" s="352">
        <f t="shared" si="92"/>
        <v>6</v>
      </c>
      <c r="CF33" s="266">
        <f t="shared" si="92"/>
        <v>-1</v>
      </c>
      <c r="CG33" s="266">
        <f t="shared" si="92"/>
        <v>29</v>
      </c>
      <c r="CH33" s="266">
        <f t="shared" si="92"/>
        <v>3</v>
      </c>
      <c r="CI33" s="266">
        <f t="shared" si="92"/>
        <v>19</v>
      </c>
      <c r="CJ33" s="266">
        <f t="shared" si="92"/>
        <v>0</v>
      </c>
      <c r="CK33" s="266">
        <f t="shared" si="92"/>
        <v>81</v>
      </c>
      <c r="CL33" s="266">
        <f t="shared" si="92"/>
        <v>9</v>
      </c>
      <c r="CM33" s="266">
        <f t="shared" si="93"/>
        <v>7</v>
      </c>
      <c r="CN33" s="266">
        <f t="shared" si="93"/>
        <v>12</v>
      </c>
      <c r="CO33" s="266">
        <f t="shared" si="93"/>
        <v>74</v>
      </c>
      <c r="CP33" s="383">
        <f t="shared" si="93"/>
        <v>14</v>
      </c>
      <c r="CQ33" s="383">
        <f t="shared" si="93"/>
        <v>-8</v>
      </c>
      <c r="CR33" s="383">
        <f t="shared" si="93"/>
        <v>3</v>
      </c>
      <c r="CS33" s="383">
        <f t="shared" si="93"/>
        <v>-38</v>
      </c>
      <c r="CT33" s="383">
        <f t="shared" si="93"/>
        <v>0</v>
      </c>
      <c r="CU33" s="383">
        <f t="shared" si="93"/>
        <v>-12</v>
      </c>
      <c r="CV33" s="383">
        <f t="shared" si="93"/>
        <v>6</v>
      </c>
      <c r="CW33" s="383">
        <f t="shared" si="93"/>
        <v>-80</v>
      </c>
      <c r="CX33" s="383">
        <f t="shared" si="93"/>
        <v>-5</v>
      </c>
      <c r="CY33" s="345"/>
      <c r="CZ33" s="63">
        <f>IF(ISERROR(GETPIVOTDATA("VALUE",'CSS WK pvt'!$I$2,"DT_FILE",CZ$8,"CD_CO",CZ$6,"TRIM_CAT",TRIM(B33),"TRIM_LINE",A30))=TRUE,0,GETPIVOTDATA("VALUE",'CSS WK pvt'!$I$2,"DT_FILE",CZ$8,"CD_CO",CZ$6,"TRIM_CAT",TRIM(B33),"TRIM_LINE",A30))</f>
        <v>20</v>
      </c>
    </row>
    <row r="34" spans="1:104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197">
        <v>2</v>
      </c>
      <c r="V34" s="197">
        <v>2</v>
      </c>
      <c r="W34" s="197">
        <v>2</v>
      </c>
      <c r="X34" s="81">
        <v>4</v>
      </c>
      <c r="Y34" s="197">
        <v>2</v>
      </c>
      <c r="Z34" s="197">
        <v>0</v>
      </c>
      <c r="AA34" s="197">
        <v>1</v>
      </c>
      <c r="AB34" s="197">
        <v>2</v>
      </c>
      <c r="AC34" s="197">
        <v>1</v>
      </c>
      <c r="AD34" s="197">
        <v>1</v>
      </c>
      <c r="AE34" s="197">
        <v>0</v>
      </c>
      <c r="AF34" s="197">
        <v>1</v>
      </c>
      <c r="AG34" s="197">
        <v>2</v>
      </c>
      <c r="AH34" s="197">
        <v>1</v>
      </c>
      <c r="AI34" s="197">
        <v>1</v>
      </c>
      <c r="AJ34" s="81">
        <v>5</v>
      </c>
      <c r="AK34" s="290">
        <v>2</v>
      </c>
      <c r="AL34" s="290">
        <v>3</v>
      </c>
      <c r="AM34" s="290">
        <v>4</v>
      </c>
      <c r="AN34" s="290">
        <v>4</v>
      </c>
      <c r="AO34" s="290">
        <v>2</v>
      </c>
      <c r="AP34" s="290">
        <v>2</v>
      </c>
      <c r="AQ34" s="63">
        <v>1</v>
      </c>
      <c r="AR34" s="290">
        <v>0</v>
      </c>
      <c r="AS34" s="290">
        <v>2</v>
      </c>
      <c r="AT34" s="290">
        <v>1</v>
      </c>
      <c r="AU34" s="290">
        <v>0</v>
      </c>
      <c r="AV34" s="307">
        <v>4</v>
      </c>
      <c r="AW34" s="290">
        <v>3</v>
      </c>
      <c r="AX34" s="290">
        <v>1</v>
      </c>
      <c r="AY34" s="290">
        <v>0</v>
      </c>
      <c r="AZ34" s="290">
        <v>0</v>
      </c>
      <c r="BA34" s="290">
        <v>2</v>
      </c>
      <c r="BB34" s="290">
        <v>1</v>
      </c>
      <c r="BC34" s="63">
        <v>1</v>
      </c>
      <c r="BD34" s="290">
        <v>2</v>
      </c>
      <c r="BE34" s="290"/>
      <c r="BF34" s="290"/>
      <c r="BG34" s="290"/>
      <c r="BH34" s="307"/>
      <c r="BI34" s="82">
        <f t="shared" si="90"/>
        <v>-4</v>
      </c>
      <c r="BJ34" s="83">
        <f t="shared" si="90"/>
        <v>12</v>
      </c>
      <c r="BK34" s="83">
        <f t="shared" si="90"/>
        <v>2</v>
      </c>
      <c r="BL34" s="83">
        <f t="shared" si="90"/>
        <v>-1</v>
      </c>
      <c r="BM34" s="83">
        <f t="shared" si="90"/>
        <v>-1</v>
      </c>
      <c r="BN34" s="83">
        <f t="shared" si="90"/>
        <v>0</v>
      </c>
      <c r="BO34" s="83">
        <f t="shared" si="90"/>
        <v>1</v>
      </c>
      <c r="BP34" s="83">
        <f t="shared" si="90"/>
        <v>2</v>
      </c>
      <c r="BQ34" s="83">
        <f t="shared" si="90"/>
        <v>-1</v>
      </c>
      <c r="BR34" s="403">
        <f t="shared" si="90"/>
        <v>1</v>
      </c>
      <c r="BS34" s="426">
        <f t="shared" si="91"/>
        <v>-2</v>
      </c>
      <c r="BT34" s="83">
        <f t="shared" si="91"/>
        <v>-2</v>
      </c>
      <c r="BU34" s="83">
        <f t="shared" si="91"/>
        <v>1</v>
      </c>
      <c r="BV34" s="83">
        <f t="shared" si="91"/>
        <v>-10</v>
      </c>
      <c r="BW34" s="83">
        <f t="shared" si="91"/>
        <v>-3</v>
      </c>
      <c r="BX34" s="240">
        <f t="shared" si="91"/>
        <v>1</v>
      </c>
      <c r="BY34" s="240">
        <f t="shared" si="91"/>
        <v>-1</v>
      </c>
      <c r="BZ34" s="240">
        <f t="shared" si="91"/>
        <v>-2</v>
      </c>
      <c r="CA34" s="266">
        <f t="shared" si="91"/>
        <v>0</v>
      </c>
      <c r="CB34" s="266">
        <f t="shared" si="91"/>
        <v>-1</v>
      </c>
      <c r="CC34" s="266">
        <f t="shared" si="92"/>
        <v>-1</v>
      </c>
      <c r="CD34" s="383">
        <f t="shared" si="92"/>
        <v>1</v>
      </c>
      <c r="CE34" s="352">
        <f t="shared" si="92"/>
        <v>0</v>
      </c>
      <c r="CF34" s="266">
        <f t="shared" si="92"/>
        <v>3</v>
      </c>
      <c r="CG34" s="266">
        <f t="shared" si="92"/>
        <v>3</v>
      </c>
      <c r="CH34" s="266">
        <f t="shared" si="92"/>
        <v>2</v>
      </c>
      <c r="CI34" s="266">
        <f t="shared" si="92"/>
        <v>1</v>
      </c>
      <c r="CJ34" s="266">
        <f t="shared" si="92"/>
        <v>1</v>
      </c>
      <c r="CK34" s="266">
        <f t="shared" si="92"/>
        <v>1</v>
      </c>
      <c r="CL34" s="266">
        <f t="shared" si="92"/>
        <v>-1</v>
      </c>
      <c r="CM34" s="266">
        <f t="shared" si="93"/>
        <v>0</v>
      </c>
      <c r="CN34" s="266">
        <f t="shared" si="93"/>
        <v>0</v>
      </c>
      <c r="CO34" s="266">
        <f t="shared" si="93"/>
        <v>-1</v>
      </c>
      <c r="CP34" s="383">
        <f t="shared" si="93"/>
        <v>-1</v>
      </c>
      <c r="CQ34" s="383">
        <f t="shared" si="93"/>
        <v>1</v>
      </c>
      <c r="CR34" s="383">
        <f t="shared" si="93"/>
        <v>-2</v>
      </c>
      <c r="CS34" s="383">
        <f t="shared" si="93"/>
        <v>-4</v>
      </c>
      <c r="CT34" s="383">
        <f t="shared" si="93"/>
        <v>-4</v>
      </c>
      <c r="CU34" s="383">
        <f t="shared" si="93"/>
        <v>0</v>
      </c>
      <c r="CV34" s="383">
        <f t="shared" si="93"/>
        <v>-1</v>
      </c>
      <c r="CW34" s="383">
        <f t="shared" si="93"/>
        <v>0</v>
      </c>
      <c r="CX34" s="383">
        <f t="shared" si="93"/>
        <v>2</v>
      </c>
      <c r="CY34" s="345"/>
      <c r="CZ34" s="63">
        <f>IF(ISERROR(GETPIVOTDATA("VALUE",'CSS WK pvt'!$I$2,"DT_FILE",CZ$8,"CD_CO",CZ$6,"TRIM_CAT",TRIM(B34),"TRIM_LINE",A30))=TRUE,0,GETPIVOTDATA("VALUE",'CSS WK pvt'!$I$2,"DT_FILE",CZ$8,"CD_CO",CZ$6,"TRIM_CAT",TRIM(B34),"TRIM_LINE",A30))</f>
        <v>2</v>
      </c>
    </row>
    <row r="35" spans="1:104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197">
        <v>0</v>
      </c>
      <c r="V35" s="197">
        <v>2</v>
      </c>
      <c r="W35" s="197">
        <v>1</v>
      </c>
      <c r="X35" s="81">
        <v>1</v>
      </c>
      <c r="Y35" s="197">
        <v>0</v>
      </c>
      <c r="Z35" s="197">
        <v>0</v>
      </c>
      <c r="AA35" s="197">
        <v>1</v>
      </c>
      <c r="AB35" s="197">
        <v>0</v>
      </c>
      <c r="AC35" s="197">
        <v>1</v>
      </c>
      <c r="AD35" s="197">
        <v>1</v>
      </c>
      <c r="AE35" s="197">
        <v>1</v>
      </c>
      <c r="AF35" s="197">
        <v>1</v>
      </c>
      <c r="AG35" s="197">
        <v>0</v>
      </c>
      <c r="AH35" s="197">
        <v>2</v>
      </c>
      <c r="AI35" s="197">
        <v>1</v>
      </c>
      <c r="AJ35" s="81">
        <v>0</v>
      </c>
      <c r="AK35" s="290">
        <v>0</v>
      </c>
      <c r="AL35" s="290">
        <v>1</v>
      </c>
      <c r="AM35" s="290">
        <v>0</v>
      </c>
      <c r="AN35" s="290">
        <v>0</v>
      </c>
      <c r="AO35" s="290">
        <v>0</v>
      </c>
      <c r="AP35" s="290">
        <v>1</v>
      </c>
      <c r="AQ35" s="63">
        <v>0</v>
      </c>
      <c r="AR35" s="290">
        <v>0</v>
      </c>
      <c r="AS35" s="290">
        <v>2</v>
      </c>
      <c r="AT35" s="290">
        <v>0</v>
      </c>
      <c r="AU35" s="290">
        <v>0</v>
      </c>
      <c r="AV35" s="307">
        <v>1</v>
      </c>
      <c r="AW35" s="290">
        <v>1</v>
      </c>
      <c r="AX35" s="290">
        <v>0</v>
      </c>
      <c r="AY35" s="290">
        <v>2</v>
      </c>
      <c r="AZ35" s="290">
        <v>0</v>
      </c>
      <c r="BA35" s="290">
        <v>1</v>
      </c>
      <c r="BB35" s="290">
        <v>0</v>
      </c>
      <c r="BC35" s="63">
        <v>0</v>
      </c>
      <c r="BD35" s="290">
        <v>0</v>
      </c>
      <c r="BE35" s="290"/>
      <c r="BF35" s="290"/>
      <c r="BG35" s="290"/>
      <c r="BH35" s="307"/>
      <c r="BI35" s="82">
        <f t="shared" si="90"/>
        <v>2</v>
      </c>
      <c r="BJ35" s="83">
        <f t="shared" si="90"/>
        <v>2</v>
      </c>
      <c r="BK35" s="83">
        <f t="shared" si="90"/>
        <v>2</v>
      </c>
      <c r="BL35" s="83">
        <f t="shared" si="90"/>
        <v>0</v>
      </c>
      <c r="BM35" s="83">
        <f t="shared" si="90"/>
        <v>0</v>
      </c>
      <c r="BN35" s="83">
        <f t="shared" si="90"/>
        <v>0</v>
      </c>
      <c r="BO35" s="83">
        <f t="shared" si="90"/>
        <v>0</v>
      </c>
      <c r="BP35" s="83">
        <f t="shared" si="90"/>
        <v>2</v>
      </c>
      <c r="BQ35" s="83">
        <f t="shared" si="90"/>
        <v>1</v>
      </c>
      <c r="BR35" s="403">
        <f t="shared" si="90"/>
        <v>1</v>
      </c>
      <c r="BS35" s="426">
        <f t="shared" si="91"/>
        <v>0</v>
      </c>
      <c r="BT35" s="83">
        <f t="shared" si="91"/>
        <v>0</v>
      </c>
      <c r="BU35" s="83">
        <f t="shared" si="91"/>
        <v>-1</v>
      </c>
      <c r="BV35" s="83">
        <f t="shared" si="91"/>
        <v>-2</v>
      </c>
      <c r="BW35" s="83">
        <f t="shared" si="91"/>
        <v>-1</v>
      </c>
      <c r="BX35" s="240">
        <f t="shared" si="91"/>
        <v>1</v>
      </c>
      <c r="BY35" s="240">
        <f t="shared" si="91"/>
        <v>0</v>
      </c>
      <c r="BZ35" s="240">
        <f t="shared" si="91"/>
        <v>1</v>
      </c>
      <c r="CA35" s="266">
        <f t="shared" si="91"/>
        <v>0</v>
      </c>
      <c r="CB35" s="266">
        <f t="shared" si="91"/>
        <v>0</v>
      </c>
      <c r="CC35" s="266">
        <f t="shared" si="92"/>
        <v>0</v>
      </c>
      <c r="CD35" s="383">
        <f t="shared" si="92"/>
        <v>-1</v>
      </c>
      <c r="CE35" s="352">
        <f t="shared" si="92"/>
        <v>0</v>
      </c>
      <c r="CF35" s="266">
        <f t="shared" si="92"/>
        <v>1</v>
      </c>
      <c r="CG35" s="266">
        <f t="shared" si="92"/>
        <v>-1</v>
      </c>
      <c r="CH35" s="266">
        <f t="shared" si="92"/>
        <v>0</v>
      </c>
      <c r="CI35" s="266">
        <f t="shared" si="92"/>
        <v>-1</v>
      </c>
      <c r="CJ35" s="266">
        <f t="shared" si="92"/>
        <v>0</v>
      </c>
      <c r="CK35" s="266">
        <f t="shared" si="92"/>
        <v>-1</v>
      </c>
      <c r="CL35" s="266">
        <f t="shared" si="92"/>
        <v>-1</v>
      </c>
      <c r="CM35" s="266">
        <f t="shared" si="93"/>
        <v>2</v>
      </c>
      <c r="CN35" s="266">
        <f t="shared" si="93"/>
        <v>-2</v>
      </c>
      <c r="CO35" s="266">
        <f t="shared" si="93"/>
        <v>-1</v>
      </c>
      <c r="CP35" s="383">
        <f t="shared" si="93"/>
        <v>1</v>
      </c>
      <c r="CQ35" s="383">
        <f t="shared" si="93"/>
        <v>1</v>
      </c>
      <c r="CR35" s="383">
        <f t="shared" si="93"/>
        <v>-1</v>
      </c>
      <c r="CS35" s="383">
        <f t="shared" si="93"/>
        <v>2</v>
      </c>
      <c r="CT35" s="383">
        <f t="shared" si="93"/>
        <v>0</v>
      </c>
      <c r="CU35" s="383">
        <f t="shared" si="93"/>
        <v>1</v>
      </c>
      <c r="CV35" s="383">
        <f t="shared" si="93"/>
        <v>-1</v>
      </c>
      <c r="CW35" s="383">
        <f t="shared" si="93"/>
        <v>0</v>
      </c>
      <c r="CX35" s="383">
        <f t="shared" si="93"/>
        <v>0</v>
      </c>
      <c r="CY35" s="345"/>
      <c r="CZ35" s="63">
        <f>IF(ISERROR(GETPIVOTDATA("VALUE",'CSS WK pvt'!$I$2,"DT_FILE",CZ$8,"CD_CO",CZ$6,"TRIM_CAT",TRIM(B35),"TRIM_LINE",A30))=TRUE,0,GETPIVOTDATA("VALUE",'CSS WK pvt'!$I$2,"DT_FILE",CZ$8,"CD_CO",CZ$6,"TRIM_CAT",TRIM(B35),"TRIM_LINE",A30))</f>
        <v>0</v>
      </c>
    </row>
    <row r="36" spans="1:104" s="72" customFormat="1" x14ac:dyDescent="0.3">
      <c r="A36" s="147"/>
      <c r="B36" s="59" t="s">
        <v>42</v>
      </c>
      <c r="C36" s="136">
        <f t="shared" ref="C36:Q36" si="94">SUM(C31:C35)</f>
        <v>228</v>
      </c>
      <c r="D36" s="137">
        <f t="shared" si="94"/>
        <v>204</v>
      </c>
      <c r="E36" s="137">
        <f t="shared" si="94"/>
        <v>239</v>
      </c>
      <c r="F36" s="137">
        <f t="shared" si="94"/>
        <v>201</v>
      </c>
      <c r="G36" s="137">
        <f t="shared" si="94"/>
        <v>193</v>
      </c>
      <c r="H36" s="137">
        <f t="shared" si="94"/>
        <v>251</v>
      </c>
      <c r="I36" s="137">
        <f t="shared" si="94"/>
        <v>198</v>
      </c>
      <c r="J36" s="137">
        <f t="shared" si="94"/>
        <v>265</v>
      </c>
      <c r="K36" s="137">
        <f t="shared" si="94"/>
        <v>227</v>
      </c>
      <c r="L36" s="138">
        <f t="shared" si="94"/>
        <v>309</v>
      </c>
      <c r="M36" s="137">
        <f t="shared" si="94"/>
        <v>290</v>
      </c>
      <c r="N36" s="137">
        <f t="shared" si="94"/>
        <v>193</v>
      </c>
      <c r="O36" s="137">
        <f t="shared" si="94"/>
        <v>300</v>
      </c>
      <c r="P36" s="137">
        <f t="shared" si="94"/>
        <v>466</v>
      </c>
      <c r="Q36" s="137">
        <f t="shared" si="94"/>
        <v>355</v>
      </c>
      <c r="R36" s="137">
        <v>301</v>
      </c>
      <c r="S36" s="137">
        <v>250</v>
      </c>
      <c r="T36" s="137">
        <v>194</v>
      </c>
      <c r="U36" s="198">
        <v>247</v>
      </c>
      <c r="V36" s="198">
        <v>289</v>
      </c>
      <c r="W36" s="198">
        <f>SUM(W31+W32+W33+W34+W35)</f>
        <v>334</v>
      </c>
      <c r="X36" s="138">
        <f>SUM(X31+X32+X33+X34+X35)</f>
        <v>272</v>
      </c>
      <c r="Y36" s="198">
        <v>223</v>
      </c>
      <c r="Z36" s="198">
        <v>242</v>
      </c>
      <c r="AA36" s="198">
        <v>212</v>
      </c>
      <c r="AB36" s="198">
        <v>239</v>
      </c>
      <c r="AC36" s="198">
        <v>193</v>
      </c>
      <c r="AD36" s="198">
        <v>209</v>
      </c>
      <c r="AE36" s="198">
        <v>176</v>
      </c>
      <c r="AF36" s="198">
        <v>147</v>
      </c>
      <c r="AG36" s="198">
        <v>199</v>
      </c>
      <c r="AH36" s="198">
        <v>190</v>
      </c>
      <c r="AI36" s="198">
        <v>256</v>
      </c>
      <c r="AJ36" s="138">
        <v>283</v>
      </c>
      <c r="AK36" s="291">
        <v>194</v>
      </c>
      <c r="AL36" s="291">
        <v>214</v>
      </c>
      <c r="AM36" s="291">
        <v>236</v>
      </c>
      <c r="AN36" s="291">
        <v>274</v>
      </c>
      <c r="AO36" s="291">
        <v>202</v>
      </c>
      <c r="AP36" s="291">
        <v>202</v>
      </c>
      <c r="AQ36" s="84">
        <v>236</v>
      </c>
      <c r="AR36" s="291">
        <v>172</v>
      </c>
      <c r="AS36" s="291">
        <v>185</v>
      </c>
      <c r="AT36" s="291">
        <v>163</v>
      </c>
      <c r="AU36" s="291">
        <v>311</v>
      </c>
      <c r="AV36" s="308">
        <v>300</v>
      </c>
      <c r="AW36" s="291">
        <v>155</v>
      </c>
      <c r="AX36" s="291">
        <v>221</v>
      </c>
      <c r="AY36" s="291">
        <v>236</v>
      </c>
      <c r="AZ36" s="291">
        <v>211</v>
      </c>
      <c r="BA36" s="291">
        <v>212</v>
      </c>
      <c r="BB36" s="291">
        <v>259</v>
      </c>
      <c r="BC36" s="84">
        <v>198</v>
      </c>
      <c r="BD36" s="291">
        <v>193</v>
      </c>
      <c r="BE36" s="291"/>
      <c r="BF36" s="291"/>
      <c r="BG36" s="291"/>
      <c r="BH36" s="308"/>
      <c r="BI36" s="84">
        <f t="shared" ref="BI36:BM36" si="95">SUM(BI31:BI35)</f>
        <v>72</v>
      </c>
      <c r="BJ36" s="139">
        <f t="shared" si="95"/>
        <v>262</v>
      </c>
      <c r="BK36" s="139">
        <f t="shared" si="95"/>
        <v>116</v>
      </c>
      <c r="BL36" s="139">
        <f t="shared" si="95"/>
        <v>100</v>
      </c>
      <c r="BM36" s="139">
        <f t="shared" si="95"/>
        <v>57</v>
      </c>
      <c r="BN36" s="139">
        <f t="shared" ref="BN36:BV36" si="96">SUM(BN31:BN35)</f>
        <v>-57</v>
      </c>
      <c r="BO36" s="139">
        <f t="shared" si="96"/>
        <v>49</v>
      </c>
      <c r="BP36" s="139">
        <f t="shared" si="96"/>
        <v>24</v>
      </c>
      <c r="BQ36" s="139">
        <f t="shared" si="96"/>
        <v>107</v>
      </c>
      <c r="BR36" s="404">
        <f t="shared" si="96"/>
        <v>-37</v>
      </c>
      <c r="BS36" s="427">
        <f t="shared" si="96"/>
        <v>-67</v>
      </c>
      <c r="BT36" s="139">
        <f t="shared" si="96"/>
        <v>49</v>
      </c>
      <c r="BU36" s="139">
        <f t="shared" si="96"/>
        <v>-88</v>
      </c>
      <c r="BV36" s="139">
        <f t="shared" si="96"/>
        <v>-227</v>
      </c>
      <c r="BW36" s="139">
        <f t="shared" ref="BW36:BX36" si="97">SUM(BW31:BW35)</f>
        <v>-162</v>
      </c>
      <c r="BX36" s="241">
        <f t="shared" si="97"/>
        <v>-92</v>
      </c>
      <c r="BY36" s="241">
        <f t="shared" ref="BY36" si="98">SUM(BY31:BY35)</f>
        <v>-74</v>
      </c>
      <c r="BZ36" s="241">
        <f t="shared" ref="BZ36:CA36" si="99">SUM(BZ31:BZ35)</f>
        <v>-47</v>
      </c>
      <c r="CA36" s="267">
        <f t="shared" si="99"/>
        <v>-48</v>
      </c>
      <c r="CB36" s="267">
        <f t="shared" ref="CB36:CC36" si="100">SUM(CB31:CB35)</f>
        <v>-99</v>
      </c>
      <c r="CC36" s="267">
        <f t="shared" si="100"/>
        <v>-78</v>
      </c>
      <c r="CD36" s="384">
        <f t="shared" ref="CD36:CE36" si="101">SUM(CD31:CD35)</f>
        <v>11</v>
      </c>
      <c r="CE36" s="353">
        <f t="shared" si="101"/>
        <v>-29</v>
      </c>
      <c r="CF36" s="267">
        <f t="shared" ref="CF36" si="102">SUM(CF31:CF35)</f>
        <v>-28</v>
      </c>
      <c r="CG36" s="267">
        <f t="shared" ref="CG36" si="103">SUM(CG31:CG35)</f>
        <v>24</v>
      </c>
      <c r="CH36" s="267">
        <f t="shared" ref="CH36" si="104">SUM(CH31:CH35)</f>
        <v>35</v>
      </c>
      <c r="CI36" s="267">
        <f t="shared" ref="CI36" si="105">SUM(CI31:CI35)</f>
        <v>9</v>
      </c>
      <c r="CJ36" s="267">
        <f t="shared" ref="CJ36" si="106">SUM(CJ31:CJ35)</f>
        <v>-7</v>
      </c>
      <c r="CK36" s="267">
        <f t="shared" ref="CK36" si="107">SUM(CK31:CK35)</f>
        <v>60</v>
      </c>
      <c r="CL36" s="267">
        <f t="shared" ref="CL36" si="108">SUM(CL31:CL35)</f>
        <v>25</v>
      </c>
      <c r="CM36" s="267">
        <f t="shared" ref="CM36" si="109">SUM(CM31:CM35)</f>
        <v>-14</v>
      </c>
      <c r="CN36" s="267">
        <f t="shared" ref="CN36" si="110">SUM(CN31:CN35)</f>
        <v>-27</v>
      </c>
      <c r="CO36" s="267">
        <f t="shared" ref="CO36" si="111">SUM(CO31:CO35)</f>
        <v>55</v>
      </c>
      <c r="CP36" s="384">
        <f t="shared" ref="CP36" si="112">SUM(CP31:CP35)</f>
        <v>17</v>
      </c>
      <c r="CQ36" s="384">
        <f t="shared" ref="CQ36" si="113">SUM(CQ31:CQ35)</f>
        <v>-39</v>
      </c>
      <c r="CR36" s="384">
        <f t="shared" ref="CR36" si="114">SUM(CR31:CR35)</f>
        <v>7</v>
      </c>
      <c r="CS36" s="384">
        <f t="shared" ref="CS36" si="115">SUM(CS31:CS35)</f>
        <v>0</v>
      </c>
      <c r="CT36" s="384">
        <f t="shared" ref="CT36" si="116">SUM(CT31:CT35)</f>
        <v>-63</v>
      </c>
      <c r="CU36" s="384">
        <f t="shared" ref="CU36" si="117">SUM(CU31:CU35)</f>
        <v>10</v>
      </c>
      <c r="CV36" s="384">
        <f t="shared" ref="CV36" si="118">SUM(CV31:CV35)</f>
        <v>57</v>
      </c>
      <c r="CW36" s="384">
        <f t="shared" ref="CW36:CX36" si="119">SUM(CW31:CW35)</f>
        <v>-38</v>
      </c>
      <c r="CX36" s="384">
        <f t="shared" si="119"/>
        <v>21</v>
      </c>
      <c r="CY36" s="346"/>
      <c r="CZ36" s="84">
        <f>SUM(CZ31:CZ35)</f>
        <v>193</v>
      </c>
    </row>
    <row r="37" spans="1:104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85"/>
      <c r="CX37" s="385"/>
      <c r="CY37" s="345"/>
      <c r="CZ37" s="89"/>
    </row>
    <row r="38" spans="1:104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197">
        <v>521</v>
      </c>
      <c r="V38" s="197">
        <v>508</v>
      </c>
      <c r="W38" s="197">
        <v>511</v>
      </c>
      <c r="X38" s="81">
        <v>553</v>
      </c>
      <c r="Y38" s="197">
        <v>573</v>
      </c>
      <c r="Z38" s="197">
        <v>520</v>
      </c>
      <c r="AA38" s="197">
        <v>539</v>
      </c>
      <c r="AB38" s="197">
        <v>498</v>
      </c>
      <c r="AC38" s="197">
        <v>485</v>
      </c>
      <c r="AD38" s="197">
        <v>437</v>
      </c>
      <c r="AE38" s="197">
        <v>394</v>
      </c>
      <c r="AF38" s="197">
        <v>353</v>
      </c>
      <c r="AG38" s="197">
        <v>314</v>
      </c>
      <c r="AH38" s="197">
        <v>323</v>
      </c>
      <c r="AI38" s="197">
        <v>335</v>
      </c>
      <c r="AJ38" s="81">
        <v>369</v>
      </c>
      <c r="AK38" s="290">
        <v>361</v>
      </c>
      <c r="AL38" s="290">
        <v>338</v>
      </c>
      <c r="AM38" s="290">
        <v>340</v>
      </c>
      <c r="AN38" s="290">
        <v>326</v>
      </c>
      <c r="AO38" s="290">
        <v>317</v>
      </c>
      <c r="AP38" s="290">
        <v>280</v>
      </c>
      <c r="AQ38" s="63">
        <v>265</v>
      </c>
      <c r="AR38" s="290">
        <v>263</v>
      </c>
      <c r="AS38" s="290">
        <v>257</v>
      </c>
      <c r="AT38" s="290">
        <v>252</v>
      </c>
      <c r="AU38" s="290">
        <v>262</v>
      </c>
      <c r="AV38" s="307">
        <v>261</v>
      </c>
      <c r="AW38" s="290">
        <v>269</v>
      </c>
      <c r="AX38" s="290">
        <v>255</v>
      </c>
      <c r="AY38" s="290">
        <v>263</v>
      </c>
      <c r="AZ38" s="290">
        <v>272</v>
      </c>
      <c r="BA38" s="290">
        <v>289</v>
      </c>
      <c r="BB38" s="290">
        <v>269</v>
      </c>
      <c r="BC38" s="63">
        <v>251</v>
      </c>
      <c r="BD38" s="290">
        <v>223</v>
      </c>
      <c r="BE38" s="290"/>
      <c r="BF38" s="290"/>
      <c r="BG38" s="290"/>
      <c r="BH38" s="307"/>
      <c r="BI38" s="82">
        <f t="shared" ref="BI38:BR42" si="120">O38-C38</f>
        <v>76</v>
      </c>
      <c r="BJ38" s="83">
        <f t="shared" si="120"/>
        <v>165</v>
      </c>
      <c r="BK38" s="83">
        <f t="shared" si="120"/>
        <v>276</v>
      </c>
      <c r="BL38" s="83">
        <f t="shared" si="120"/>
        <v>339</v>
      </c>
      <c r="BM38" s="83">
        <f t="shared" si="120"/>
        <v>325</v>
      </c>
      <c r="BN38" s="83">
        <f t="shared" si="120"/>
        <v>343</v>
      </c>
      <c r="BO38" s="83">
        <f t="shared" si="120"/>
        <v>323</v>
      </c>
      <c r="BP38" s="83">
        <f t="shared" si="120"/>
        <v>306</v>
      </c>
      <c r="BQ38" s="83">
        <f t="shared" si="120"/>
        <v>265</v>
      </c>
      <c r="BR38" s="403">
        <f t="shared" si="120"/>
        <v>310</v>
      </c>
      <c r="BS38" s="426">
        <f t="shared" ref="BS38:CB42" si="121">Y38-M38</f>
        <v>287</v>
      </c>
      <c r="BT38" s="83">
        <f t="shared" si="121"/>
        <v>245</v>
      </c>
      <c r="BU38" s="83">
        <f t="shared" si="121"/>
        <v>228</v>
      </c>
      <c r="BV38" s="83">
        <f t="shared" si="121"/>
        <v>65</v>
      </c>
      <c r="BW38" s="83">
        <f t="shared" si="121"/>
        <v>-51</v>
      </c>
      <c r="BX38" s="240">
        <f t="shared" si="121"/>
        <v>-151</v>
      </c>
      <c r="BY38" s="240">
        <f t="shared" si="121"/>
        <v>-170</v>
      </c>
      <c r="BZ38" s="240">
        <f t="shared" si="121"/>
        <v>-180</v>
      </c>
      <c r="CA38" s="266">
        <f t="shared" si="121"/>
        <v>-207</v>
      </c>
      <c r="CB38" s="266">
        <f t="shared" si="121"/>
        <v>-185</v>
      </c>
      <c r="CC38" s="266">
        <f t="shared" ref="CC38:CL42" si="122">AI38-W38</f>
        <v>-176</v>
      </c>
      <c r="CD38" s="383">
        <f t="shared" si="122"/>
        <v>-184</v>
      </c>
      <c r="CE38" s="352">
        <f t="shared" si="122"/>
        <v>-212</v>
      </c>
      <c r="CF38" s="266">
        <f t="shared" si="122"/>
        <v>-182</v>
      </c>
      <c r="CG38" s="266">
        <f t="shared" si="122"/>
        <v>-199</v>
      </c>
      <c r="CH38" s="266">
        <f t="shared" si="122"/>
        <v>-172</v>
      </c>
      <c r="CI38" s="266">
        <f t="shared" si="122"/>
        <v>-168</v>
      </c>
      <c r="CJ38" s="266">
        <f t="shared" si="122"/>
        <v>-157</v>
      </c>
      <c r="CK38" s="266">
        <f t="shared" si="122"/>
        <v>-129</v>
      </c>
      <c r="CL38" s="266">
        <f t="shared" si="122"/>
        <v>-90</v>
      </c>
      <c r="CM38" s="266">
        <f t="shared" ref="CM38:CX42" si="123">AS38-AG38</f>
        <v>-57</v>
      </c>
      <c r="CN38" s="266">
        <f t="shared" si="123"/>
        <v>-71</v>
      </c>
      <c r="CO38" s="266">
        <f t="shared" si="123"/>
        <v>-73</v>
      </c>
      <c r="CP38" s="383">
        <f t="shared" si="123"/>
        <v>-108</v>
      </c>
      <c r="CQ38" s="383">
        <f t="shared" si="123"/>
        <v>-92</v>
      </c>
      <c r="CR38" s="383">
        <f t="shared" si="123"/>
        <v>-83</v>
      </c>
      <c r="CS38" s="383">
        <f t="shared" si="123"/>
        <v>-77</v>
      </c>
      <c r="CT38" s="383">
        <f t="shared" si="123"/>
        <v>-54</v>
      </c>
      <c r="CU38" s="383">
        <f t="shared" si="123"/>
        <v>-28</v>
      </c>
      <c r="CV38" s="383">
        <f t="shared" si="123"/>
        <v>-11</v>
      </c>
      <c r="CW38" s="383">
        <f t="shared" si="123"/>
        <v>-14</v>
      </c>
      <c r="CX38" s="383">
        <f t="shared" si="123"/>
        <v>-40</v>
      </c>
      <c r="CY38" s="345"/>
      <c r="CZ38" s="63">
        <f>IF(ISERROR(GETPIVOTDATA("VALUE",'CSS WK pvt'!$I$2,"DT_FILE",CZ$8,"CD_CO",CZ$6,"TRIM_CAT",TRIM(B38),"TRIM_LINE",A37))=TRUE,0,GETPIVOTDATA("VALUE",'CSS WK pvt'!$I$2,"DT_FILE",CZ$8,"CD_CO",CZ$6,"TRIM_CAT",TRIM(B38),"TRIM_LINE",A37))</f>
        <v>223</v>
      </c>
    </row>
    <row r="39" spans="1:104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197">
        <v>33</v>
      </c>
      <c r="V39" s="197">
        <v>27</v>
      </c>
      <c r="W39" s="197">
        <v>30</v>
      </c>
      <c r="X39" s="81">
        <v>31</v>
      </c>
      <c r="Y39" s="197">
        <v>29</v>
      </c>
      <c r="Z39" s="197">
        <v>36</v>
      </c>
      <c r="AA39" s="197">
        <v>38</v>
      </c>
      <c r="AB39" s="197">
        <v>39</v>
      </c>
      <c r="AC39" s="197">
        <v>43</v>
      </c>
      <c r="AD39" s="197">
        <v>43</v>
      </c>
      <c r="AE39" s="197">
        <v>38</v>
      </c>
      <c r="AF39" s="197">
        <v>39</v>
      </c>
      <c r="AG39" s="197">
        <v>37</v>
      </c>
      <c r="AH39" s="197">
        <v>31</v>
      </c>
      <c r="AI39" s="197">
        <v>24</v>
      </c>
      <c r="AJ39" s="81">
        <v>26</v>
      </c>
      <c r="AK39" s="290">
        <v>27</v>
      </c>
      <c r="AL39" s="290">
        <v>27</v>
      </c>
      <c r="AM39" s="290">
        <v>25</v>
      </c>
      <c r="AN39" s="290">
        <v>26</v>
      </c>
      <c r="AO39" s="290">
        <v>30</v>
      </c>
      <c r="AP39" s="290">
        <v>31</v>
      </c>
      <c r="AQ39" s="63">
        <v>25</v>
      </c>
      <c r="AR39" s="290">
        <v>19</v>
      </c>
      <c r="AS39" s="290">
        <v>20</v>
      </c>
      <c r="AT39" s="290">
        <v>20</v>
      </c>
      <c r="AU39" s="290">
        <v>19</v>
      </c>
      <c r="AV39" s="307">
        <v>16</v>
      </c>
      <c r="AW39" s="290">
        <v>19</v>
      </c>
      <c r="AX39" s="290">
        <v>20</v>
      </c>
      <c r="AY39" s="290">
        <v>19</v>
      </c>
      <c r="AZ39" s="290">
        <v>20</v>
      </c>
      <c r="BA39" s="290">
        <v>20</v>
      </c>
      <c r="BB39" s="290">
        <v>21</v>
      </c>
      <c r="BC39" s="63">
        <v>20</v>
      </c>
      <c r="BD39" s="290">
        <v>23</v>
      </c>
      <c r="BE39" s="290"/>
      <c r="BF39" s="290"/>
      <c r="BG39" s="290"/>
      <c r="BH39" s="307"/>
      <c r="BI39" s="82">
        <f t="shared" si="120"/>
        <v>3</v>
      </c>
      <c r="BJ39" s="83">
        <f t="shared" si="120"/>
        <v>-2</v>
      </c>
      <c r="BK39" s="83">
        <f t="shared" si="120"/>
        <v>3</v>
      </c>
      <c r="BL39" s="83">
        <f t="shared" si="120"/>
        <v>7</v>
      </c>
      <c r="BM39" s="83">
        <f t="shared" si="120"/>
        <v>10</v>
      </c>
      <c r="BN39" s="83">
        <f t="shared" si="120"/>
        <v>15</v>
      </c>
      <c r="BO39" s="83">
        <f t="shared" si="120"/>
        <v>15</v>
      </c>
      <c r="BP39" s="83">
        <f t="shared" si="120"/>
        <v>9</v>
      </c>
      <c r="BQ39" s="83">
        <f t="shared" si="120"/>
        <v>7</v>
      </c>
      <c r="BR39" s="403">
        <f t="shared" si="120"/>
        <v>8</v>
      </c>
      <c r="BS39" s="426">
        <f t="shared" si="121"/>
        <v>6</v>
      </c>
      <c r="BT39" s="83">
        <f t="shared" si="121"/>
        <v>15</v>
      </c>
      <c r="BU39" s="83">
        <f t="shared" si="121"/>
        <v>13</v>
      </c>
      <c r="BV39" s="83">
        <f t="shared" si="121"/>
        <v>16</v>
      </c>
      <c r="BW39" s="83">
        <f t="shared" si="121"/>
        <v>14</v>
      </c>
      <c r="BX39" s="240">
        <f t="shared" si="121"/>
        <v>13</v>
      </c>
      <c r="BY39" s="240">
        <f t="shared" si="121"/>
        <v>4</v>
      </c>
      <c r="BZ39" s="240">
        <f t="shared" si="121"/>
        <v>7</v>
      </c>
      <c r="CA39" s="266">
        <f t="shared" si="121"/>
        <v>4</v>
      </c>
      <c r="CB39" s="266">
        <f t="shared" si="121"/>
        <v>4</v>
      </c>
      <c r="CC39" s="266">
        <f t="shared" si="122"/>
        <v>-6</v>
      </c>
      <c r="CD39" s="383">
        <f t="shared" si="122"/>
        <v>-5</v>
      </c>
      <c r="CE39" s="352">
        <f t="shared" si="122"/>
        <v>-2</v>
      </c>
      <c r="CF39" s="266">
        <f t="shared" si="122"/>
        <v>-9</v>
      </c>
      <c r="CG39" s="266">
        <f t="shared" si="122"/>
        <v>-13</v>
      </c>
      <c r="CH39" s="266">
        <f t="shared" si="122"/>
        <v>-13</v>
      </c>
      <c r="CI39" s="266">
        <f t="shared" si="122"/>
        <v>-13</v>
      </c>
      <c r="CJ39" s="266">
        <f t="shared" si="122"/>
        <v>-12</v>
      </c>
      <c r="CK39" s="266">
        <f t="shared" si="122"/>
        <v>-13</v>
      </c>
      <c r="CL39" s="266">
        <f t="shared" si="122"/>
        <v>-20</v>
      </c>
      <c r="CM39" s="266">
        <f t="shared" si="123"/>
        <v>-17</v>
      </c>
      <c r="CN39" s="266">
        <f t="shared" si="123"/>
        <v>-11</v>
      </c>
      <c r="CO39" s="266">
        <f t="shared" si="123"/>
        <v>-5</v>
      </c>
      <c r="CP39" s="383">
        <f t="shared" si="123"/>
        <v>-10</v>
      </c>
      <c r="CQ39" s="383">
        <f t="shared" si="123"/>
        <v>-8</v>
      </c>
      <c r="CR39" s="383">
        <f t="shared" si="123"/>
        <v>-7</v>
      </c>
      <c r="CS39" s="383">
        <f t="shared" si="123"/>
        <v>-6</v>
      </c>
      <c r="CT39" s="383">
        <f t="shared" si="123"/>
        <v>-6</v>
      </c>
      <c r="CU39" s="383">
        <f t="shared" si="123"/>
        <v>-10</v>
      </c>
      <c r="CV39" s="383">
        <f t="shared" si="123"/>
        <v>-10</v>
      </c>
      <c r="CW39" s="383">
        <f t="shared" si="123"/>
        <v>-5</v>
      </c>
      <c r="CX39" s="383">
        <f t="shared" si="123"/>
        <v>4</v>
      </c>
      <c r="CY39" s="345"/>
      <c r="CZ39" s="63">
        <f>IF(ISERROR(GETPIVOTDATA("VALUE",'CSS WK pvt'!$I$2,"DT_FILE",CZ$8,"CD_CO",CZ$6,"TRIM_CAT",TRIM(B39),"TRIM_LINE",A37))=TRUE,0,GETPIVOTDATA("VALUE",'CSS WK pvt'!$I$2,"DT_FILE",CZ$8,"CD_CO",CZ$6,"TRIM_CAT",TRIM(B39),"TRIM_LINE",A37))</f>
        <v>23</v>
      </c>
    </row>
    <row r="40" spans="1:104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197">
        <v>53</v>
      </c>
      <c r="V40" s="197">
        <v>41</v>
      </c>
      <c r="W40" s="197">
        <v>41</v>
      </c>
      <c r="X40" s="81">
        <v>44</v>
      </c>
      <c r="Y40" s="197">
        <v>49</v>
      </c>
      <c r="Z40" s="197">
        <v>46</v>
      </c>
      <c r="AA40" s="197">
        <v>55</v>
      </c>
      <c r="AB40" s="197">
        <v>43</v>
      </c>
      <c r="AC40" s="197">
        <v>49</v>
      </c>
      <c r="AD40" s="197">
        <v>39</v>
      </c>
      <c r="AE40" s="197">
        <v>31</v>
      </c>
      <c r="AF40" s="197">
        <v>36</v>
      </c>
      <c r="AG40" s="197">
        <v>30</v>
      </c>
      <c r="AH40" s="197">
        <v>34</v>
      </c>
      <c r="AI40" s="197">
        <v>32</v>
      </c>
      <c r="AJ40" s="81">
        <v>31</v>
      </c>
      <c r="AK40" s="290">
        <v>46</v>
      </c>
      <c r="AL40" s="290">
        <v>40</v>
      </c>
      <c r="AM40" s="290">
        <v>35</v>
      </c>
      <c r="AN40" s="290">
        <v>34</v>
      </c>
      <c r="AO40" s="290">
        <v>33</v>
      </c>
      <c r="AP40" s="290">
        <v>34</v>
      </c>
      <c r="AQ40" s="63">
        <v>31</v>
      </c>
      <c r="AR40" s="290">
        <v>31</v>
      </c>
      <c r="AS40" s="290">
        <v>37</v>
      </c>
      <c r="AT40" s="290">
        <v>41</v>
      </c>
      <c r="AU40" s="290">
        <v>35</v>
      </c>
      <c r="AV40" s="307">
        <v>35</v>
      </c>
      <c r="AW40" s="290">
        <v>37</v>
      </c>
      <c r="AX40" s="290">
        <v>42</v>
      </c>
      <c r="AY40" s="290">
        <v>34</v>
      </c>
      <c r="AZ40" s="290">
        <v>30</v>
      </c>
      <c r="BA40" s="290">
        <v>38</v>
      </c>
      <c r="BB40" s="290">
        <v>36</v>
      </c>
      <c r="BC40" s="63">
        <v>30</v>
      </c>
      <c r="BD40" s="290">
        <v>33</v>
      </c>
      <c r="BE40" s="290"/>
      <c r="BF40" s="290"/>
      <c r="BG40" s="290"/>
      <c r="BH40" s="307"/>
      <c r="BI40" s="82">
        <f t="shared" si="120"/>
        <v>11</v>
      </c>
      <c r="BJ40" s="83">
        <f t="shared" si="120"/>
        <v>32</v>
      </c>
      <c r="BK40" s="83">
        <f t="shared" si="120"/>
        <v>55</v>
      </c>
      <c r="BL40" s="83">
        <f t="shared" si="120"/>
        <v>38</v>
      </c>
      <c r="BM40" s="83">
        <f t="shared" si="120"/>
        <v>32</v>
      </c>
      <c r="BN40" s="83">
        <f t="shared" si="120"/>
        <v>33</v>
      </c>
      <c r="BO40" s="83">
        <f t="shared" si="120"/>
        <v>36</v>
      </c>
      <c r="BP40" s="83">
        <f t="shared" si="120"/>
        <v>18</v>
      </c>
      <c r="BQ40" s="83">
        <f t="shared" si="120"/>
        <v>23</v>
      </c>
      <c r="BR40" s="403">
        <f t="shared" si="120"/>
        <v>12</v>
      </c>
      <c r="BS40" s="426">
        <f t="shared" si="121"/>
        <v>20</v>
      </c>
      <c r="BT40" s="83">
        <f t="shared" si="121"/>
        <v>23</v>
      </c>
      <c r="BU40" s="83">
        <f t="shared" si="121"/>
        <v>26</v>
      </c>
      <c r="BV40" s="83">
        <f t="shared" si="121"/>
        <v>-12</v>
      </c>
      <c r="BW40" s="83">
        <f t="shared" si="121"/>
        <v>-36</v>
      </c>
      <c r="BX40" s="240">
        <f t="shared" si="121"/>
        <v>-30</v>
      </c>
      <c r="BY40" s="240">
        <f t="shared" si="121"/>
        <v>-40</v>
      </c>
      <c r="BZ40" s="240">
        <f t="shared" si="121"/>
        <v>-22</v>
      </c>
      <c r="CA40" s="266">
        <f t="shared" si="121"/>
        <v>-23</v>
      </c>
      <c r="CB40" s="266">
        <f t="shared" si="121"/>
        <v>-7</v>
      </c>
      <c r="CC40" s="266">
        <f t="shared" si="122"/>
        <v>-9</v>
      </c>
      <c r="CD40" s="383">
        <f t="shared" si="122"/>
        <v>-13</v>
      </c>
      <c r="CE40" s="352">
        <f t="shared" si="122"/>
        <v>-3</v>
      </c>
      <c r="CF40" s="266">
        <f t="shared" si="122"/>
        <v>-6</v>
      </c>
      <c r="CG40" s="266">
        <f t="shared" si="122"/>
        <v>-20</v>
      </c>
      <c r="CH40" s="266">
        <f t="shared" si="122"/>
        <v>-9</v>
      </c>
      <c r="CI40" s="266">
        <f t="shared" si="122"/>
        <v>-16</v>
      </c>
      <c r="CJ40" s="266">
        <f t="shared" si="122"/>
        <v>-5</v>
      </c>
      <c r="CK40" s="266">
        <f t="shared" si="122"/>
        <v>0</v>
      </c>
      <c r="CL40" s="266">
        <f t="shared" si="122"/>
        <v>-5</v>
      </c>
      <c r="CM40" s="266">
        <f t="shared" si="123"/>
        <v>7</v>
      </c>
      <c r="CN40" s="266">
        <f t="shared" si="123"/>
        <v>7</v>
      </c>
      <c r="CO40" s="266">
        <f t="shared" si="123"/>
        <v>3</v>
      </c>
      <c r="CP40" s="383">
        <f t="shared" si="123"/>
        <v>4</v>
      </c>
      <c r="CQ40" s="383">
        <f t="shared" si="123"/>
        <v>-9</v>
      </c>
      <c r="CR40" s="383">
        <f t="shared" si="123"/>
        <v>2</v>
      </c>
      <c r="CS40" s="383">
        <f t="shared" si="123"/>
        <v>-1</v>
      </c>
      <c r="CT40" s="383">
        <f t="shared" si="123"/>
        <v>-4</v>
      </c>
      <c r="CU40" s="383">
        <f t="shared" si="123"/>
        <v>5</v>
      </c>
      <c r="CV40" s="383">
        <f t="shared" si="123"/>
        <v>2</v>
      </c>
      <c r="CW40" s="383">
        <f t="shared" si="123"/>
        <v>-1</v>
      </c>
      <c r="CX40" s="383">
        <f t="shared" si="123"/>
        <v>2</v>
      </c>
      <c r="CY40" s="345"/>
      <c r="CZ40" s="63">
        <f>IF(ISERROR(GETPIVOTDATA("VALUE",'CSS WK pvt'!$I$2,"DT_FILE",CZ$8,"CD_CO",CZ$6,"TRIM_CAT",TRIM(B40),"TRIM_LINE",A37))=TRUE,0,GETPIVOTDATA("VALUE",'CSS WK pvt'!$I$2,"DT_FILE",CZ$8,"CD_CO",CZ$6,"TRIM_CAT",TRIM(B40),"TRIM_LINE",A37))</f>
        <v>33</v>
      </c>
    </row>
    <row r="41" spans="1:104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197">
        <v>3</v>
      </c>
      <c r="V41" s="197">
        <v>4</v>
      </c>
      <c r="W41" s="197">
        <v>3</v>
      </c>
      <c r="X41" s="81">
        <v>3</v>
      </c>
      <c r="Y41" s="197">
        <v>3</v>
      </c>
      <c r="Z41" s="197">
        <v>1</v>
      </c>
      <c r="AA41" s="197">
        <v>1</v>
      </c>
      <c r="AB41" s="197">
        <v>1</v>
      </c>
      <c r="AC41" s="197">
        <v>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81">
        <v>1</v>
      </c>
      <c r="AK41" s="290">
        <v>2</v>
      </c>
      <c r="AL41" s="290">
        <v>1</v>
      </c>
      <c r="AM41" s="290">
        <v>0</v>
      </c>
      <c r="AN41" s="290">
        <v>0</v>
      </c>
      <c r="AO41" s="290">
        <v>0</v>
      </c>
      <c r="AP41" s="290">
        <v>0</v>
      </c>
      <c r="AQ41" s="63">
        <v>0</v>
      </c>
      <c r="AR41" s="290">
        <v>1</v>
      </c>
      <c r="AS41" s="290">
        <v>2</v>
      </c>
      <c r="AT41" s="290">
        <v>2</v>
      </c>
      <c r="AU41" s="290">
        <v>1</v>
      </c>
      <c r="AV41" s="307">
        <v>1</v>
      </c>
      <c r="AW41" s="290">
        <v>1</v>
      </c>
      <c r="AX41" s="290">
        <v>2</v>
      </c>
      <c r="AY41" s="290">
        <v>2</v>
      </c>
      <c r="AZ41" s="290">
        <v>1</v>
      </c>
      <c r="BA41" s="290">
        <v>1</v>
      </c>
      <c r="BB41" s="290">
        <v>1</v>
      </c>
      <c r="BC41" s="63">
        <v>1</v>
      </c>
      <c r="BD41" s="290">
        <v>2</v>
      </c>
      <c r="BE41" s="290"/>
      <c r="BF41" s="290"/>
      <c r="BG41" s="290"/>
      <c r="BH41" s="307"/>
      <c r="BI41" s="82">
        <f t="shared" si="120"/>
        <v>3</v>
      </c>
      <c r="BJ41" s="83">
        <f t="shared" si="120"/>
        <v>2</v>
      </c>
      <c r="BK41" s="83">
        <f t="shared" si="120"/>
        <v>2</v>
      </c>
      <c r="BL41" s="83">
        <f t="shared" si="120"/>
        <v>1</v>
      </c>
      <c r="BM41" s="83">
        <f t="shared" si="120"/>
        <v>3</v>
      </c>
      <c r="BN41" s="83">
        <f t="shared" si="120"/>
        <v>1</v>
      </c>
      <c r="BO41" s="83">
        <f t="shared" si="120"/>
        <v>1</v>
      </c>
      <c r="BP41" s="83">
        <f t="shared" si="120"/>
        <v>3</v>
      </c>
      <c r="BQ41" s="83">
        <f t="shared" si="120"/>
        <v>2</v>
      </c>
      <c r="BR41" s="403">
        <f t="shared" si="120"/>
        <v>2</v>
      </c>
      <c r="BS41" s="426">
        <f t="shared" si="121"/>
        <v>2</v>
      </c>
      <c r="BT41" s="83">
        <f t="shared" si="121"/>
        <v>-1</v>
      </c>
      <c r="BU41" s="83">
        <f t="shared" si="121"/>
        <v>-3</v>
      </c>
      <c r="BV41" s="83">
        <f t="shared" si="121"/>
        <v>-3</v>
      </c>
      <c r="BW41" s="83">
        <f t="shared" si="121"/>
        <v>-2</v>
      </c>
      <c r="BX41" s="240">
        <f t="shared" si="121"/>
        <v>-2</v>
      </c>
      <c r="BY41" s="240">
        <f t="shared" si="121"/>
        <v>-3</v>
      </c>
      <c r="BZ41" s="240">
        <f t="shared" si="121"/>
        <v>-2</v>
      </c>
      <c r="CA41" s="266">
        <f t="shared" si="121"/>
        <v>-3</v>
      </c>
      <c r="CB41" s="266">
        <f t="shared" si="121"/>
        <v>-4</v>
      </c>
      <c r="CC41" s="266">
        <f t="shared" si="122"/>
        <v>-3</v>
      </c>
      <c r="CD41" s="383">
        <f t="shared" si="122"/>
        <v>-2</v>
      </c>
      <c r="CE41" s="352">
        <f t="shared" si="122"/>
        <v>-1</v>
      </c>
      <c r="CF41" s="266">
        <f t="shared" si="122"/>
        <v>0</v>
      </c>
      <c r="CG41" s="266">
        <f t="shared" si="122"/>
        <v>-1</v>
      </c>
      <c r="CH41" s="266">
        <f t="shared" si="122"/>
        <v>-1</v>
      </c>
      <c r="CI41" s="266">
        <f t="shared" si="122"/>
        <v>-1</v>
      </c>
      <c r="CJ41" s="266">
        <f t="shared" si="122"/>
        <v>0</v>
      </c>
      <c r="CK41" s="266">
        <f t="shared" si="122"/>
        <v>0</v>
      </c>
      <c r="CL41" s="266">
        <f t="shared" si="122"/>
        <v>1</v>
      </c>
      <c r="CM41" s="266">
        <f t="shared" si="123"/>
        <v>2</v>
      </c>
      <c r="CN41" s="266">
        <f t="shared" si="123"/>
        <v>2</v>
      </c>
      <c r="CO41" s="266">
        <f t="shared" si="123"/>
        <v>1</v>
      </c>
      <c r="CP41" s="383">
        <f t="shared" si="123"/>
        <v>0</v>
      </c>
      <c r="CQ41" s="383">
        <f t="shared" si="123"/>
        <v>-1</v>
      </c>
      <c r="CR41" s="383">
        <f t="shared" si="123"/>
        <v>1</v>
      </c>
      <c r="CS41" s="383">
        <f t="shared" si="123"/>
        <v>2</v>
      </c>
      <c r="CT41" s="383">
        <f t="shared" si="123"/>
        <v>1</v>
      </c>
      <c r="CU41" s="383">
        <f t="shared" si="123"/>
        <v>1</v>
      </c>
      <c r="CV41" s="383">
        <f t="shared" si="123"/>
        <v>1</v>
      </c>
      <c r="CW41" s="383">
        <f t="shared" si="123"/>
        <v>1</v>
      </c>
      <c r="CX41" s="383">
        <f t="shared" si="123"/>
        <v>1</v>
      </c>
      <c r="CY41" s="345"/>
      <c r="CZ41" s="63">
        <f>IF(ISERROR(GETPIVOTDATA("VALUE",'CSS WK pvt'!$I$2,"DT_FILE",CZ$8,"CD_CO",CZ$6,"TRIM_CAT",TRIM(B41),"TRIM_LINE",A37))=TRUE,0,GETPIVOTDATA("VALUE",'CSS WK pvt'!$I$2,"DT_FILE",CZ$8,"CD_CO",CZ$6,"TRIM_CAT",TRIM(B41),"TRIM_LINE",A37))</f>
        <v>2</v>
      </c>
    </row>
    <row r="42" spans="1:104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197">
        <v>0</v>
      </c>
      <c r="V42" s="197">
        <v>0</v>
      </c>
      <c r="W42" s="197">
        <v>0</v>
      </c>
      <c r="X42" s="81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</v>
      </c>
      <c r="AH42" s="197">
        <v>1</v>
      </c>
      <c r="AI42" s="197">
        <v>2</v>
      </c>
      <c r="AJ42" s="81">
        <v>2</v>
      </c>
      <c r="AK42" s="290">
        <v>1</v>
      </c>
      <c r="AL42" s="290">
        <v>1</v>
      </c>
      <c r="AM42" s="290">
        <v>2</v>
      </c>
      <c r="AN42" s="290">
        <v>2</v>
      </c>
      <c r="AO42" s="290">
        <v>2</v>
      </c>
      <c r="AP42" s="290">
        <v>2</v>
      </c>
      <c r="AQ42" s="63">
        <v>2</v>
      </c>
      <c r="AR42" s="290">
        <v>1</v>
      </c>
      <c r="AS42" s="290">
        <v>1</v>
      </c>
      <c r="AT42" s="290">
        <v>1</v>
      </c>
      <c r="AU42" s="290">
        <v>1</v>
      </c>
      <c r="AV42" s="307">
        <v>0</v>
      </c>
      <c r="AW42" s="290">
        <v>0</v>
      </c>
      <c r="AX42" s="290">
        <v>1</v>
      </c>
      <c r="AY42" s="290">
        <v>1</v>
      </c>
      <c r="AZ42" s="290">
        <v>2</v>
      </c>
      <c r="BA42" s="290">
        <v>2</v>
      </c>
      <c r="BB42" s="290">
        <v>2</v>
      </c>
      <c r="BC42" s="63">
        <v>2</v>
      </c>
      <c r="BD42" s="290">
        <v>2</v>
      </c>
      <c r="BE42" s="290"/>
      <c r="BF42" s="290"/>
      <c r="BG42" s="290"/>
      <c r="BH42" s="307"/>
      <c r="BI42" s="82">
        <f t="shared" si="120"/>
        <v>0</v>
      </c>
      <c r="BJ42" s="83">
        <f t="shared" si="120"/>
        <v>0</v>
      </c>
      <c r="BK42" s="83">
        <f t="shared" si="120"/>
        <v>0</v>
      </c>
      <c r="BL42" s="83">
        <f t="shared" si="120"/>
        <v>0</v>
      </c>
      <c r="BM42" s="83">
        <f t="shared" si="120"/>
        <v>0</v>
      </c>
      <c r="BN42" s="83">
        <f t="shared" si="120"/>
        <v>0</v>
      </c>
      <c r="BO42" s="83">
        <f t="shared" si="120"/>
        <v>0</v>
      </c>
      <c r="BP42" s="83">
        <f t="shared" si="120"/>
        <v>0</v>
      </c>
      <c r="BQ42" s="83">
        <f t="shared" si="120"/>
        <v>0</v>
      </c>
      <c r="BR42" s="403">
        <f t="shared" si="120"/>
        <v>0</v>
      </c>
      <c r="BS42" s="426">
        <f t="shared" si="121"/>
        <v>0</v>
      </c>
      <c r="BT42" s="83">
        <f t="shared" si="121"/>
        <v>0</v>
      </c>
      <c r="BU42" s="83">
        <f t="shared" si="121"/>
        <v>0</v>
      </c>
      <c r="BV42" s="83">
        <f t="shared" si="121"/>
        <v>0</v>
      </c>
      <c r="BW42" s="83">
        <f t="shared" si="121"/>
        <v>0</v>
      </c>
      <c r="BX42" s="240">
        <f t="shared" si="121"/>
        <v>0</v>
      </c>
      <c r="BY42" s="240">
        <f t="shared" si="121"/>
        <v>0</v>
      </c>
      <c r="BZ42" s="240">
        <f t="shared" si="121"/>
        <v>0</v>
      </c>
      <c r="CA42" s="266">
        <f t="shared" si="121"/>
        <v>1</v>
      </c>
      <c r="CB42" s="266">
        <f t="shared" si="121"/>
        <v>1</v>
      </c>
      <c r="CC42" s="266">
        <f t="shared" si="122"/>
        <v>2</v>
      </c>
      <c r="CD42" s="383">
        <f t="shared" si="122"/>
        <v>2</v>
      </c>
      <c r="CE42" s="352">
        <f t="shared" si="122"/>
        <v>1</v>
      </c>
      <c r="CF42" s="266">
        <f t="shared" si="122"/>
        <v>1</v>
      </c>
      <c r="CG42" s="266">
        <f t="shared" si="122"/>
        <v>2</v>
      </c>
      <c r="CH42" s="266">
        <f t="shared" si="122"/>
        <v>2</v>
      </c>
      <c r="CI42" s="266">
        <f t="shared" si="122"/>
        <v>2</v>
      </c>
      <c r="CJ42" s="266">
        <f t="shared" si="122"/>
        <v>2</v>
      </c>
      <c r="CK42" s="266">
        <f t="shared" si="122"/>
        <v>2</v>
      </c>
      <c r="CL42" s="266">
        <f t="shared" si="122"/>
        <v>1</v>
      </c>
      <c r="CM42" s="266">
        <f t="shared" si="123"/>
        <v>0</v>
      </c>
      <c r="CN42" s="266">
        <f t="shared" si="123"/>
        <v>0</v>
      </c>
      <c r="CO42" s="266">
        <f t="shared" si="123"/>
        <v>-1</v>
      </c>
      <c r="CP42" s="383">
        <f t="shared" si="123"/>
        <v>-2</v>
      </c>
      <c r="CQ42" s="383">
        <f t="shared" si="123"/>
        <v>-1</v>
      </c>
      <c r="CR42" s="383">
        <f t="shared" si="123"/>
        <v>0</v>
      </c>
      <c r="CS42" s="383">
        <f t="shared" si="123"/>
        <v>-1</v>
      </c>
      <c r="CT42" s="383">
        <f t="shared" si="123"/>
        <v>0</v>
      </c>
      <c r="CU42" s="383">
        <f t="shared" si="123"/>
        <v>0</v>
      </c>
      <c r="CV42" s="383">
        <f t="shared" si="123"/>
        <v>0</v>
      </c>
      <c r="CW42" s="383">
        <f t="shared" si="123"/>
        <v>0</v>
      </c>
      <c r="CX42" s="383">
        <f t="shared" si="123"/>
        <v>1</v>
      </c>
      <c r="CY42" s="345"/>
      <c r="CZ42" s="63">
        <f>IF(ISERROR(GETPIVOTDATA("VALUE",'CSS WK pvt'!$I$2,"DT_FILE",CZ$8,"CD_CO",CZ$6,"TRIM_CAT",TRIM(B42),"TRIM_LINE",A37))=TRUE,0,GETPIVOTDATA("VALUE",'CSS WK pvt'!$I$2,"DT_FILE",CZ$8,"CD_CO",CZ$6,"TRIM_CAT",TRIM(B42),"TRIM_LINE",A37))</f>
        <v>2</v>
      </c>
    </row>
    <row r="43" spans="1:104" s="72" customFormat="1" ht="15" thickBot="1" x14ac:dyDescent="0.35">
      <c r="A43" s="147"/>
      <c r="B43" s="66" t="s">
        <v>42</v>
      </c>
      <c r="C43" s="67">
        <f t="shared" ref="C43:Q43" si="124">SUM(C38:C42)</f>
        <v>276</v>
      </c>
      <c r="D43" s="68">
        <f t="shared" si="124"/>
        <v>318</v>
      </c>
      <c r="E43" s="68">
        <f t="shared" si="124"/>
        <v>317</v>
      </c>
      <c r="F43" s="68">
        <f t="shared" si="124"/>
        <v>304</v>
      </c>
      <c r="G43" s="68">
        <f t="shared" si="124"/>
        <v>302</v>
      </c>
      <c r="H43" s="68">
        <f t="shared" si="124"/>
        <v>233</v>
      </c>
      <c r="I43" s="68">
        <f t="shared" si="124"/>
        <v>235</v>
      </c>
      <c r="J43" s="68">
        <f t="shared" si="124"/>
        <v>244</v>
      </c>
      <c r="K43" s="68">
        <f t="shared" si="124"/>
        <v>288</v>
      </c>
      <c r="L43" s="69">
        <f t="shared" si="124"/>
        <v>299</v>
      </c>
      <c r="M43" s="68">
        <f t="shared" si="124"/>
        <v>339</v>
      </c>
      <c r="N43" s="68">
        <f t="shared" si="124"/>
        <v>321</v>
      </c>
      <c r="O43" s="68">
        <f t="shared" si="124"/>
        <v>369</v>
      </c>
      <c r="P43" s="68">
        <f t="shared" si="124"/>
        <v>515</v>
      </c>
      <c r="Q43" s="68">
        <f t="shared" si="124"/>
        <v>653</v>
      </c>
      <c r="R43" s="68">
        <v>689</v>
      </c>
      <c r="S43" s="68">
        <v>672</v>
      </c>
      <c r="T43" s="68">
        <v>625</v>
      </c>
      <c r="U43" s="195">
        <v>610</v>
      </c>
      <c r="V43" s="195">
        <v>580</v>
      </c>
      <c r="W43" s="195">
        <f>SUM(W38+W39+W40+W41+W42)</f>
        <v>585</v>
      </c>
      <c r="X43" s="69">
        <f>SUM(X38+X39+X40+X41+X42)</f>
        <v>631</v>
      </c>
      <c r="Y43" s="195">
        <v>654</v>
      </c>
      <c r="Z43" s="195">
        <v>603</v>
      </c>
      <c r="AA43" s="195">
        <v>633</v>
      </c>
      <c r="AB43" s="195">
        <v>581</v>
      </c>
      <c r="AC43" s="195">
        <v>578</v>
      </c>
      <c r="AD43" s="195">
        <v>519</v>
      </c>
      <c r="AE43" s="195">
        <v>463</v>
      </c>
      <c r="AF43" s="195">
        <v>428</v>
      </c>
      <c r="AG43" s="195">
        <v>382</v>
      </c>
      <c r="AH43" s="195">
        <v>389</v>
      </c>
      <c r="AI43" s="195">
        <v>393</v>
      </c>
      <c r="AJ43" s="69">
        <v>429</v>
      </c>
      <c r="AK43" s="288">
        <v>437</v>
      </c>
      <c r="AL43" s="288">
        <v>407</v>
      </c>
      <c r="AM43" s="288">
        <v>402</v>
      </c>
      <c r="AN43" s="288">
        <v>388</v>
      </c>
      <c r="AO43" s="288">
        <v>382</v>
      </c>
      <c r="AP43" s="288">
        <v>347</v>
      </c>
      <c r="AQ43" s="70">
        <v>323</v>
      </c>
      <c r="AR43" s="288">
        <v>315</v>
      </c>
      <c r="AS43" s="288">
        <v>317</v>
      </c>
      <c r="AT43" s="288">
        <v>316</v>
      </c>
      <c r="AU43" s="288">
        <v>318</v>
      </c>
      <c r="AV43" s="305">
        <v>313</v>
      </c>
      <c r="AW43" s="288">
        <v>326</v>
      </c>
      <c r="AX43" s="288">
        <v>320</v>
      </c>
      <c r="AY43" s="288">
        <v>319</v>
      </c>
      <c r="AZ43" s="288">
        <v>325</v>
      </c>
      <c r="BA43" s="288">
        <v>350</v>
      </c>
      <c r="BB43" s="288">
        <v>329</v>
      </c>
      <c r="BC43" s="70">
        <v>304</v>
      </c>
      <c r="BD43" s="288">
        <v>283</v>
      </c>
      <c r="BE43" s="288"/>
      <c r="BF43" s="288"/>
      <c r="BG43" s="288"/>
      <c r="BH43" s="305"/>
      <c r="BI43" s="70">
        <f t="shared" ref="BI43:BM43" si="125">SUM(BI38:BI42)</f>
        <v>93</v>
      </c>
      <c r="BJ43" s="71">
        <f t="shared" si="125"/>
        <v>197</v>
      </c>
      <c r="BK43" s="71">
        <f t="shared" si="125"/>
        <v>336</v>
      </c>
      <c r="BL43" s="71">
        <f t="shared" si="125"/>
        <v>385</v>
      </c>
      <c r="BM43" s="71">
        <f t="shared" si="125"/>
        <v>370</v>
      </c>
      <c r="BN43" s="71">
        <f t="shared" ref="BN43:BV43" si="126">SUM(BN38:BN42)</f>
        <v>392</v>
      </c>
      <c r="BO43" s="71">
        <f t="shared" si="126"/>
        <v>375</v>
      </c>
      <c r="BP43" s="71">
        <f t="shared" si="126"/>
        <v>336</v>
      </c>
      <c r="BQ43" s="71">
        <f t="shared" si="126"/>
        <v>297</v>
      </c>
      <c r="BR43" s="401">
        <f t="shared" si="126"/>
        <v>332</v>
      </c>
      <c r="BS43" s="424">
        <f t="shared" si="126"/>
        <v>315</v>
      </c>
      <c r="BT43" s="71">
        <f t="shared" si="126"/>
        <v>282</v>
      </c>
      <c r="BU43" s="71">
        <f t="shared" si="126"/>
        <v>264</v>
      </c>
      <c r="BV43" s="71">
        <f t="shared" si="126"/>
        <v>66</v>
      </c>
      <c r="BW43" s="71">
        <f t="shared" ref="BW43:BX43" si="127">SUM(BW38:BW42)</f>
        <v>-75</v>
      </c>
      <c r="BX43" s="238">
        <f t="shared" si="127"/>
        <v>-170</v>
      </c>
      <c r="BY43" s="238">
        <f t="shared" ref="BY43" si="128">SUM(BY38:BY42)</f>
        <v>-209</v>
      </c>
      <c r="BZ43" s="238">
        <f t="shared" ref="BZ43:CA43" si="129">SUM(BZ38:BZ42)</f>
        <v>-197</v>
      </c>
      <c r="CA43" s="264">
        <f t="shared" si="129"/>
        <v>-228</v>
      </c>
      <c r="CB43" s="264">
        <f t="shared" ref="CB43:CC43" si="130">SUM(CB38:CB42)</f>
        <v>-191</v>
      </c>
      <c r="CC43" s="264">
        <f t="shared" si="130"/>
        <v>-192</v>
      </c>
      <c r="CD43" s="381">
        <f t="shared" ref="CD43:CE43" si="131">SUM(CD38:CD42)</f>
        <v>-202</v>
      </c>
      <c r="CE43" s="350">
        <f t="shared" si="131"/>
        <v>-217</v>
      </c>
      <c r="CF43" s="264">
        <f t="shared" ref="CF43" si="132">SUM(CF38:CF42)</f>
        <v>-196</v>
      </c>
      <c r="CG43" s="264">
        <f t="shared" ref="CG43" si="133">SUM(CG38:CG42)</f>
        <v>-231</v>
      </c>
      <c r="CH43" s="264">
        <f t="shared" ref="CH43" si="134">SUM(CH38:CH42)</f>
        <v>-193</v>
      </c>
      <c r="CI43" s="264">
        <f t="shared" ref="CI43" si="135">SUM(CI38:CI42)</f>
        <v>-196</v>
      </c>
      <c r="CJ43" s="264">
        <f t="shared" ref="CJ43" si="136">SUM(CJ38:CJ42)</f>
        <v>-172</v>
      </c>
      <c r="CK43" s="264">
        <f t="shared" ref="CK43" si="137">SUM(CK38:CK42)</f>
        <v>-140</v>
      </c>
      <c r="CL43" s="264">
        <f t="shared" ref="CL43" si="138">SUM(CL38:CL42)</f>
        <v>-113</v>
      </c>
      <c r="CM43" s="264">
        <f t="shared" ref="CM43" si="139">SUM(CM38:CM42)</f>
        <v>-65</v>
      </c>
      <c r="CN43" s="264">
        <f t="shared" ref="CN43" si="140">SUM(CN38:CN42)</f>
        <v>-73</v>
      </c>
      <c r="CO43" s="264">
        <f t="shared" ref="CO43" si="141">SUM(CO38:CO42)</f>
        <v>-75</v>
      </c>
      <c r="CP43" s="381">
        <f t="shared" ref="CP43" si="142">SUM(CP38:CP42)</f>
        <v>-116</v>
      </c>
      <c r="CQ43" s="381">
        <f t="shared" ref="CQ43" si="143">SUM(CQ38:CQ42)</f>
        <v>-111</v>
      </c>
      <c r="CR43" s="381">
        <f t="shared" ref="CR43" si="144">SUM(CR38:CR42)</f>
        <v>-87</v>
      </c>
      <c r="CS43" s="381">
        <f t="shared" ref="CS43" si="145">SUM(CS38:CS42)</f>
        <v>-83</v>
      </c>
      <c r="CT43" s="381">
        <f t="shared" ref="CT43" si="146">SUM(CT38:CT42)</f>
        <v>-63</v>
      </c>
      <c r="CU43" s="381">
        <f t="shared" ref="CU43" si="147">SUM(CU38:CU42)</f>
        <v>-32</v>
      </c>
      <c r="CV43" s="381">
        <f t="shared" ref="CV43" si="148">SUM(CV38:CV42)</f>
        <v>-18</v>
      </c>
      <c r="CW43" s="381">
        <f t="shared" ref="CW43:CX43" si="149">SUM(CW38:CW42)</f>
        <v>-19</v>
      </c>
      <c r="CX43" s="381">
        <f t="shared" si="149"/>
        <v>-32</v>
      </c>
      <c r="CY43" s="346"/>
      <c r="CZ43" s="70">
        <f>SUM(CZ38:CZ42)</f>
        <v>283</v>
      </c>
    </row>
    <row r="44" spans="1:104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86"/>
      <c r="CX44" s="386"/>
      <c r="CY44" s="347"/>
      <c r="CZ44" s="94"/>
    </row>
    <row r="45" spans="1:104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1">
        <v>373381</v>
      </c>
      <c r="V45" s="201">
        <v>312586</v>
      </c>
      <c r="W45" s="201">
        <v>290178</v>
      </c>
      <c r="X45" s="41">
        <v>241186</v>
      </c>
      <c r="Y45" s="201">
        <v>258460</v>
      </c>
      <c r="Z45" s="201">
        <v>298066</v>
      </c>
      <c r="AA45" s="201">
        <v>281346</v>
      </c>
      <c r="AB45" s="201">
        <v>274949</v>
      </c>
      <c r="AC45" s="201">
        <v>212392</v>
      </c>
      <c r="AD45" s="201">
        <v>178249</v>
      </c>
      <c r="AE45" s="201">
        <v>222671</v>
      </c>
      <c r="AF45" s="201">
        <v>236497</v>
      </c>
      <c r="AG45" s="201">
        <v>277080</v>
      </c>
      <c r="AH45" s="201">
        <v>322920</v>
      </c>
      <c r="AI45" s="201">
        <v>233252</v>
      </c>
      <c r="AJ45" s="41">
        <v>187622</v>
      </c>
      <c r="AK45" s="294">
        <v>257669</v>
      </c>
      <c r="AL45" s="294">
        <v>230572</v>
      </c>
      <c r="AM45" s="294">
        <v>261241</v>
      </c>
      <c r="AN45" s="294">
        <v>168335</v>
      </c>
      <c r="AO45" s="294">
        <v>182013</v>
      </c>
      <c r="AP45" s="294">
        <v>170667</v>
      </c>
      <c r="AQ45" s="63">
        <v>219028</v>
      </c>
      <c r="AR45" s="294">
        <v>178392</v>
      </c>
      <c r="AS45" s="294">
        <v>271687</v>
      </c>
      <c r="AT45" s="294">
        <v>268157</v>
      </c>
      <c r="AU45" s="294">
        <v>184906</v>
      </c>
      <c r="AV45" s="311">
        <v>182632</v>
      </c>
      <c r="AW45" s="294">
        <v>216324</v>
      </c>
      <c r="AX45" s="294">
        <v>325105</v>
      </c>
      <c r="AY45" s="294">
        <v>265474</v>
      </c>
      <c r="AZ45" s="294">
        <v>246659</v>
      </c>
      <c r="BA45" s="294">
        <v>294118</v>
      </c>
      <c r="BB45" s="294">
        <v>178432</v>
      </c>
      <c r="BC45" s="63">
        <v>170666</v>
      </c>
      <c r="BD45" s="294">
        <v>274503</v>
      </c>
      <c r="BE45" s="294"/>
      <c r="BF45" s="294"/>
      <c r="BG45" s="294"/>
      <c r="BH45" s="311"/>
      <c r="BI45" s="42">
        <f t="shared" ref="BI45:BR49" si="150">O45-C45</f>
        <v>54793.899999999994</v>
      </c>
      <c r="BJ45" s="43">
        <f t="shared" si="150"/>
        <v>86383.5</v>
      </c>
      <c r="BK45" s="43">
        <f t="shared" si="150"/>
        <v>74114.62</v>
      </c>
      <c r="BL45" s="43">
        <f t="shared" si="150"/>
        <v>104512.72</v>
      </c>
      <c r="BM45" s="43">
        <f t="shared" si="150"/>
        <v>101898.15</v>
      </c>
      <c r="BN45" s="43">
        <f t="shared" si="150"/>
        <v>136965.5</v>
      </c>
      <c r="BO45" s="43">
        <f t="shared" si="150"/>
        <v>152659.35</v>
      </c>
      <c r="BP45" s="43">
        <f t="shared" si="150"/>
        <v>109135.48000000001</v>
      </c>
      <c r="BQ45" s="43">
        <f t="shared" si="150"/>
        <v>99035.239999999991</v>
      </c>
      <c r="BR45" s="407">
        <f t="shared" si="150"/>
        <v>58691.420000000013</v>
      </c>
      <c r="BS45" s="430">
        <f t="shared" ref="BS45:CB49" si="151">Y45-M45</f>
        <v>37784.339999999997</v>
      </c>
      <c r="BT45" s="43">
        <f t="shared" si="151"/>
        <v>85511.010000000009</v>
      </c>
      <c r="BU45" s="43">
        <f t="shared" si="151"/>
        <v>35910.31</v>
      </c>
      <c r="BV45" s="43">
        <f t="shared" si="151"/>
        <v>-1100</v>
      </c>
      <c r="BW45" s="43">
        <f t="shared" si="151"/>
        <v>-44809</v>
      </c>
      <c r="BX45" s="244">
        <f t="shared" si="151"/>
        <v>-47171</v>
      </c>
      <c r="BY45" s="244">
        <f t="shared" si="151"/>
        <v>-35724</v>
      </c>
      <c r="BZ45" s="244">
        <f t="shared" si="151"/>
        <v>-40127</v>
      </c>
      <c r="CA45" s="270">
        <f t="shared" si="151"/>
        <v>-96301</v>
      </c>
      <c r="CB45" s="270">
        <f t="shared" si="151"/>
        <v>10334</v>
      </c>
      <c r="CC45" s="270">
        <f t="shared" ref="CC45:CL49" si="152">AI45-W45</f>
        <v>-56926</v>
      </c>
      <c r="CD45" s="387">
        <f t="shared" si="152"/>
        <v>-53564</v>
      </c>
      <c r="CE45" s="356">
        <f t="shared" si="152"/>
        <v>-791</v>
      </c>
      <c r="CF45" s="270">
        <f t="shared" si="152"/>
        <v>-67494</v>
      </c>
      <c r="CG45" s="270">
        <f t="shared" si="152"/>
        <v>-20105</v>
      </c>
      <c r="CH45" s="270">
        <f t="shared" si="152"/>
        <v>-106614</v>
      </c>
      <c r="CI45" s="270">
        <f t="shared" si="152"/>
        <v>-30379</v>
      </c>
      <c r="CJ45" s="270">
        <f t="shared" si="152"/>
        <v>-7582</v>
      </c>
      <c r="CK45" s="270">
        <f t="shared" si="152"/>
        <v>-3643</v>
      </c>
      <c r="CL45" s="270">
        <f t="shared" si="152"/>
        <v>-58105</v>
      </c>
      <c r="CM45" s="270">
        <f t="shared" ref="CM45:CX49" si="153">AS45-AG45</f>
        <v>-5393</v>
      </c>
      <c r="CN45" s="270">
        <f t="shared" si="153"/>
        <v>-54763</v>
      </c>
      <c r="CO45" s="270">
        <f t="shared" si="153"/>
        <v>-48346</v>
      </c>
      <c r="CP45" s="387">
        <f t="shared" si="153"/>
        <v>-4990</v>
      </c>
      <c r="CQ45" s="387">
        <f t="shared" si="153"/>
        <v>-41345</v>
      </c>
      <c r="CR45" s="387">
        <f t="shared" si="153"/>
        <v>94533</v>
      </c>
      <c r="CS45" s="387">
        <f t="shared" si="153"/>
        <v>4233</v>
      </c>
      <c r="CT45" s="387">
        <f t="shared" si="153"/>
        <v>78324</v>
      </c>
      <c r="CU45" s="387">
        <f t="shared" si="153"/>
        <v>112105</v>
      </c>
      <c r="CV45" s="387">
        <f t="shared" si="153"/>
        <v>7765</v>
      </c>
      <c r="CW45" s="387">
        <f t="shared" si="153"/>
        <v>-48362</v>
      </c>
      <c r="CX45" s="387">
        <f t="shared" si="153"/>
        <v>96111</v>
      </c>
      <c r="CY45" s="347"/>
      <c r="CZ45" s="63">
        <f>IF(ISERROR(GETPIVOTDATA("VALUE",'CSS WK pvt'!$I$2,"DT_FILE",CZ$8,"CD_CO",CZ$6,"TRIM_CAT",TRIM(B45),"TRIM_LINE",A44))=TRUE,0,GETPIVOTDATA("VALUE",'CSS WK pvt'!$I$2,"DT_FILE",CZ$8,"CD_CO",CZ$6,"TRIM_CAT",TRIM(B45),"TRIM_LINE",A44))</f>
        <v>274503</v>
      </c>
    </row>
    <row r="46" spans="1:104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1">
        <v>7165</v>
      </c>
      <c r="V46" s="201">
        <v>4373</v>
      </c>
      <c r="W46" s="201">
        <v>4843</v>
      </c>
      <c r="X46" s="41">
        <v>4431</v>
      </c>
      <c r="Y46" s="201">
        <v>4937</v>
      </c>
      <c r="Z46" s="201">
        <v>12151</v>
      </c>
      <c r="AA46" s="201">
        <v>10302</v>
      </c>
      <c r="AB46" s="201">
        <v>13567</v>
      </c>
      <c r="AC46" s="201">
        <v>9125</v>
      </c>
      <c r="AD46" s="201">
        <v>7448</v>
      </c>
      <c r="AE46" s="201">
        <v>6633</v>
      </c>
      <c r="AF46" s="201">
        <v>6738</v>
      </c>
      <c r="AG46" s="201">
        <v>7752</v>
      </c>
      <c r="AH46" s="201">
        <v>5627</v>
      </c>
      <c r="AI46" s="201">
        <v>10338</v>
      </c>
      <c r="AJ46" s="41">
        <v>4279</v>
      </c>
      <c r="AK46" s="294">
        <v>8729</v>
      </c>
      <c r="AL46" s="294">
        <v>7544</v>
      </c>
      <c r="AM46" s="294">
        <v>9649</v>
      </c>
      <c r="AN46" s="294">
        <v>6859</v>
      </c>
      <c r="AO46" s="294">
        <v>7537</v>
      </c>
      <c r="AP46" s="294">
        <v>7091</v>
      </c>
      <c r="AQ46" s="63">
        <v>5580</v>
      </c>
      <c r="AR46" s="294">
        <v>3600</v>
      </c>
      <c r="AS46" s="294">
        <v>6311</v>
      </c>
      <c r="AT46" s="294">
        <v>4900</v>
      </c>
      <c r="AU46" s="294">
        <v>3940</v>
      </c>
      <c r="AV46" s="311">
        <v>5974</v>
      </c>
      <c r="AW46" s="294">
        <v>7426</v>
      </c>
      <c r="AX46" s="294">
        <v>14222</v>
      </c>
      <c r="AY46" s="294">
        <v>10208</v>
      </c>
      <c r="AZ46" s="294">
        <v>7952</v>
      </c>
      <c r="BA46" s="294">
        <v>9224</v>
      </c>
      <c r="BB46" s="294">
        <v>5557</v>
      </c>
      <c r="BC46" s="63">
        <v>4126</v>
      </c>
      <c r="BD46" s="294">
        <v>4852</v>
      </c>
      <c r="BE46" s="294"/>
      <c r="BF46" s="294"/>
      <c r="BG46" s="294"/>
      <c r="BH46" s="311"/>
      <c r="BI46" s="42">
        <f t="shared" si="150"/>
        <v>708.76000000000022</v>
      </c>
      <c r="BJ46" s="43">
        <f t="shared" si="150"/>
        <v>-80.850000000000364</v>
      </c>
      <c r="BK46" s="43">
        <f t="shared" si="150"/>
        <v>271.23999999999978</v>
      </c>
      <c r="BL46" s="43">
        <f t="shared" si="150"/>
        <v>558.15999999999985</v>
      </c>
      <c r="BM46" s="43">
        <f t="shared" si="150"/>
        <v>1224.29</v>
      </c>
      <c r="BN46" s="43">
        <f t="shared" si="150"/>
        <v>587.68000000000029</v>
      </c>
      <c r="BO46" s="43">
        <f t="shared" si="150"/>
        <v>2149.13</v>
      </c>
      <c r="BP46" s="43">
        <f t="shared" si="150"/>
        <v>128.43000000000029</v>
      </c>
      <c r="BQ46" s="43">
        <f t="shared" si="150"/>
        <v>420.1899999999996</v>
      </c>
      <c r="BR46" s="407">
        <f t="shared" si="150"/>
        <v>-430.22999999999956</v>
      </c>
      <c r="BS46" s="430">
        <f t="shared" si="151"/>
        <v>-797.60999999999967</v>
      </c>
      <c r="BT46" s="43">
        <f t="shared" si="151"/>
        <v>6366.54</v>
      </c>
      <c r="BU46" s="43">
        <f t="shared" si="151"/>
        <v>3338.58</v>
      </c>
      <c r="BV46" s="43">
        <f t="shared" si="151"/>
        <v>7535</v>
      </c>
      <c r="BW46" s="43">
        <f t="shared" si="151"/>
        <v>2283</v>
      </c>
      <c r="BX46" s="244">
        <f t="shared" si="151"/>
        <v>1860</v>
      </c>
      <c r="BY46" s="244">
        <f t="shared" si="151"/>
        <v>1413</v>
      </c>
      <c r="BZ46" s="244">
        <f t="shared" si="151"/>
        <v>1066</v>
      </c>
      <c r="CA46" s="270">
        <f t="shared" si="151"/>
        <v>587</v>
      </c>
      <c r="CB46" s="270">
        <f t="shared" si="151"/>
        <v>1254</v>
      </c>
      <c r="CC46" s="270">
        <f t="shared" si="152"/>
        <v>5495</v>
      </c>
      <c r="CD46" s="387">
        <f t="shared" si="152"/>
        <v>-152</v>
      </c>
      <c r="CE46" s="356">
        <f t="shared" si="152"/>
        <v>3792</v>
      </c>
      <c r="CF46" s="270">
        <f t="shared" si="152"/>
        <v>-4607</v>
      </c>
      <c r="CG46" s="270">
        <f t="shared" si="152"/>
        <v>-653</v>
      </c>
      <c r="CH46" s="270">
        <f t="shared" si="152"/>
        <v>-6708</v>
      </c>
      <c r="CI46" s="270">
        <f t="shared" si="152"/>
        <v>-1588</v>
      </c>
      <c r="CJ46" s="270">
        <f t="shared" si="152"/>
        <v>-357</v>
      </c>
      <c r="CK46" s="270">
        <f t="shared" si="152"/>
        <v>-1053</v>
      </c>
      <c r="CL46" s="270">
        <f t="shared" si="152"/>
        <v>-3138</v>
      </c>
      <c r="CM46" s="270">
        <f t="shared" si="153"/>
        <v>-1441</v>
      </c>
      <c r="CN46" s="270">
        <f t="shared" si="153"/>
        <v>-727</v>
      </c>
      <c r="CO46" s="270">
        <f t="shared" si="153"/>
        <v>-6398</v>
      </c>
      <c r="CP46" s="387">
        <f t="shared" si="153"/>
        <v>1695</v>
      </c>
      <c r="CQ46" s="387">
        <f t="shared" si="153"/>
        <v>-1303</v>
      </c>
      <c r="CR46" s="387">
        <f t="shared" si="153"/>
        <v>6678</v>
      </c>
      <c r="CS46" s="387">
        <f t="shared" si="153"/>
        <v>559</v>
      </c>
      <c r="CT46" s="387">
        <f t="shared" si="153"/>
        <v>1093</v>
      </c>
      <c r="CU46" s="387">
        <f t="shared" si="153"/>
        <v>1687</v>
      </c>
      <c r="CV46" s="387">
        <f t="shared" si="153"/>
        <v>-1534</v>
      </c>
      <c r="CW46" s="387">
        <f t="shared" si="153"/>
        <v>-1454</v>
      </c>
      <c r="CX46" s="387">
        <f t="shared" si="153"/>
        <v>1252</v>
      </c>
      <c r="CY46" s="347"/>
      <c r="CZ46" s="63">
        <f>IF(ISERROR(GETPIVOTDATA("VALUE",'CSS WK pvt'!$I$2,"DT_FILE",CZ$8,"CD_CO",CZ$6,"TRIM_CAT",TRIM(B46),"TRIM_LINE",A44))=TRUE,0,GETPIVOTDATA("VALUE",'CSS WK pvt'!$I$2,"DT_FILE",CZ$8,"CD_CO",CZ$6,"TRIM_CAT",TRIM(B46),"TRIM_LINE",A44))</f>
        <v>4852</v>
      </c>
    </row>
    <row r="47" spans="1:104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1">
        <v>32452</v>
      </c>
      <c r="V47" s="201">
        <v>65372</v>
      </c>
      <c r="W47" s="201">
        <v>76144</v>
      </c>
      <c r="X47" s="41">
        <v>48682</v>
      </c>
      <c r="Y47" s="201">
        <v>36727</v>
      </c>
      <c r="Z47" s="201">
        <v>59621</v>
      </c>
      <c r="AA47" s="201">
        <v>24982</v>
      </c>
      <c r="AB47" s="201">
        <v>39668</v>
      </c>
      <c r="AC47" s="201">
        <v>23044</v>
      </c>
      <c r="AD47" s="201">
        <v>33236</v>
      </c>
      <c r="AE47" s="201">
        <v>35542</v>
      </c>
      <c r="AF47" s="201">
        <v>31036</v>
      </c>
      <c r="AG47" s="201">
        <v>36159</v>
      </c>
      <c r="AH47" s="201">
        <v>105551</v>
      </c>
      <c r="AI47" s="201">
        <v>78120</v>
      </c>
      <c r="AJ47" s="41">
        <v>45222</v>
      </c>
      <c r="AK47" s="294">
        <v>82771</v>
      </c>
      <c r="AL47" s="294">
        <v>57098</v>
      </c>
      <c r="AM47" s="294">
        <v>53468</v>
      </c>
      <c r="AN47" s="294">
        <v>20996</v>
      </c>
      <c r="AO47" s="294">
        <v>34349</v>
      </c>
      <c r="AP47" s="294">
        <v>42038</v>
      </c>
      <c r="AQ47" s="63">
        <v>77836</v>
      </c>
      <c r="AR47" s="294">
        <v>18821</v>
      </c>
      <c r="AS47" s="294">
        <v>47577</v>
      </c>
      <c r="AT47" s="294">
        <v>52730</v>
      </c>
      <c r="AU47" s="294">
        <v>63570</v>
      </c>
      <c r="AV47" s="311">
        <v>52353</v>
      </c>
      <c r="AW47" s="294">
        <v>57249</v>
      </c>
      <c r="AX47" s="294">
        <v>66648</v>
      </c>
      <c r="AY47" s="294">
        <v>26908</v>
      </c>
      <c r="AZ47" s="294">
        <v>40319</v>
      </c>
      <c r="BA47" s="294">
        <v>34017</v>
      </c>
      <c r="BB47" s="294">
        <v>19860</v>
      </c>
      <c r="BC47" s="63">
        <v>16013</v>
      </c>
      <c r="BD47" s="294">
        <v>29393</v>
      </c>
      <c r="BE47" s="294"/>
      <c r="BF47" s="294"/>
      <c r="BG47" s="294"/>
      <c r="BH47" s="311"/>
      <c r="BI47" s="42">
        <f t="shared" si="150"/>
        <v>272.36000000000058</v>
      </c>
      <c r="BJ47" s="43">
        <f t="shared" si="150"/>
        <v>54978.36</v>
      </c>
      <c r="BK47" s="43">
        <f t="shared" si="150"/>
        <v>33525.19</v>
      </c>
      <c r="BL47" s="43">
        <f t="shared" si="150"/>
        <v>7148.09</v>
      </c>
      <c r="BM47" s="43">
        <f t="shared" si="150"/>
        <v>48953.94</v>
      </c>
      <c r="BN47" s="43">
        <f t="shared" si="150"/>
        <v>11851.13</v>
      </c>
      <c r="BO47" s="43">
        <f t="shared" si="150"/>
        <v>-5669.9199999999983</v>
      </c>
      <c r="BP47" s="43">
        <f t="shared" si="150"/>
        <v>21802.79</v>
      </c>
      <c r="BQ47" s="43">
        <f t="shared" si="150"/>
        <v>3189.4400000000023</v>
      </c>
      <c r="BR47" s="407">
        <f t="shared" si="150"/>
        <v>2110.3300000000017</v>
      </c>
      <c r="BS47" s="430">
        <f t="shared" si="151"/>
        <v>-11273.61</v>
      </c>
      <c r="BT47" s="43">
        <f t="shared" si="151"/>
        <v>3919.0500000000029</v>
      </c>
      <c r="BU47" s="43">
        <f t="shared" si="151"/>
        <v>-13559.82</v>
      </c>
      <c r="BV47" s="43">
        <f t="shared" si="151"/>
        <v>-48351</v>
      </c>
      <c r="BW47" s="43">
        <f t="shared" si="151"/>
        <v>-40024</v>
      </c>
      <c r="BX47" s="244">
        <f t="shared" si="151"/>
        <v>2777</v>
      </c>
      <c r="BY47" s="244">
        <f t="shared" si="151"/>
        <v>-34644</v>
      </c>
      <c r="BZ47" s="244">
        <f t="shared" si="151"/>
        <v>6565</v>
      </c>
      <c r="CA47" s="270">
        <f t="shared" si="151"/>
        <v>3707</v>
      </c>
      <c r="CB47" s="270">
        <f t="shared" si="151"/>
        <v>40179</v>
      </c>
      <c r="CC47" s="270">
        <f t="shared" si="152"/>
        <v>1976</v>
      </c>
      <c r="CD47" s="387">
        <f t="shared" si="152"/>
        <v>-3460</v>
      </c>
      <c r="CE47" s="356">
        <f t="shared" si="152"/>
        <v>46044</v>
      </c>
      <c r="CF47" s="270">
        <f t="shared" si="152"/>
        <v>-2523</v>
      </c>
      <c r="CG47" s="270">
        <f t="shared" si="152"/>
        <v>28486</v>
      </c>
      <c r="CH47" s="270">
        <f t="shared" si="152"/>
        <v>-18672</v>
      </c>
      <c r="CI47" s="270">
        <f t="shared" si="152"/>
        <v>11305</v>
      </c>
      <c r="CJ47" s="270">
        <f t="shared" si="152"/>
        <v>8802</v>
      </c>
      <c r="CK47" s="270">
        <f t="shared" si="152"/>
        <v>42294</v>
      </c>
      <c r="CL47" s="270">
        <f t="shared" si="152"/>
        <v>-12215</v>
      </c>
      <c r="CM47" s="270">
        <f t="shared" si="153"/>
        <v>11418</v>
      </c>
      <c r="CN47" s="270">
        <f t="shared" si="153"/>
        <v>-52821</v>
      </c>
      <c r="CO47" s="270">
        <f t="shared" si="153"/>
        <v>-14550</v>
      </c>
      <c r="CP47" s="387">
        <f t="shared" si="153"/>
        <v>7131</v>
      </c>
      <c r="CQ47" s="387">
        <f t="shared" si="153"/>
        <v>-25522</v>
      </c>
      <c r="CR47" s="387">
        <f t="shared" si="153"/>
        <v>9550</v>
      </c>
      <c r="CS47" s="387">
        <f t="shared" si="153"/>
        <v>-26560</v>
      </c>
      <c r="CT47" s="387">
        <f t="shared" si="153"/>
        <v>19323</v>
      </c>
      <c r="CU47" s="387">
        <f t="shared" si="153"/>
        <v>-332</v>
      </c>
      <c r="CV47" s="387">
        <f t="shared" si="153"/>
        <v>-22178</v>
      </c>
      <c r="CW47" s="387">
        <f t="shared" si="153"/>
        <v>-61823</v>
      </c>
      <c r="CX47" s="387">
        <f t="shared" si="153"/>
        <v>10572</v>
      </c>
      <c r="CY47" s="347"/>
      <c r="CZ47" s="63">
        <f>IF(ISERROR(GETPIVOTDATA("VALUE",'CSS WK pvt'!$I$2,"DT_FILE",CZ$8,"CD_CO",CZ$6,"TRIM_CAT",TRIM(B47),"TRIM_LINE",A44))=TRUE,0,GETPIVOTDATA("VALUE",'CSS WK pvt'!$I$2,"DT_FILE",CZ$8,"CD_CO",CZ$6,"TRIM_CAT",TRIM(B47),"TRIM_LINE",A44))</f>
        <v>29393</v>
      </c>
    </row>
    <row r="48" spans="1:104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1">
        <v>21822</v>
      </c>
      <c r="V48" s="201">
        <v>76851</v>
      </c>
      <c r="W48" s="201">
        <v>81255</v>
      </c>
      <c r="X48" s="41">
        <v>76339</v>
      </c>
      <c r="Y48" s="201">
        <v>44531</v>
      </c>
      <c r="Z48" s="201">
        <v>11466</v>
      </c>
      <c r="AA48" s="201">
        <v>6450</v>
      </c>
      <c r="AB48" s="201">
        <v>35914</v>
      </c>
      <c r="AC48" s="201">
        <v>8286</v>
      </c>
      <c r="AD48" s="201">
        <v>46589</v>
      </c>
      <c r="AE48" s="201">
        <v>61394</v>
      </c>
      <c r="AF48" s="201">
        <v>30110</v>
      </c>
      <c r="AG48" s="201">
        <v>21166</v>
      </c>
      <c r="AH48" s="201">
        <v>136746</v>
      </c>
      <c r="AI48" s="201">
        <v>31793</v>
      </c>
      <c r="AJ48" s="41">
        <v>36214</v>
      </c>
      <c r="AK48" s="294">
        <v>74402</v>
      </c>
      <c r="AL48" s="294">
        <v>8109</v>
      </c>
      <c r="AM48" s="294">
        <v>13049</v>
      </c>
      <c r="AN48" s="294">
        <v>9011</v>
      </c>
      <c r="AO48" s="294">
        <v>9776</v>
      </c>
      <c r="AP48" s="294">
        <v>11014</v>
      </c>
      <c r="AQ48" s="63">
        <v>75043</v>
      </c>
      <c r="AR48" s="294">
        <v>13940</v>
      </c>
      <c r="AS48" s="294">
        <v>29274</v>
      </c>
      <c r="AT48" s="294">
        <v>89301</v>
      </c>
      <c r="AU48" s="294">
        <v>92762</v>
      </c>
      <c r="AV48" s="311">
        <v>78779</v>
      </c>
      <c r="AW48" s="294">
        <v>39048</v>
      </c>
      <c r="AX48" s="294">
        <v>52708</v>
      </c>
      <c r="AY48" s="294">
        <v>3602</v>
      </c>
      <c r="AZ48" s="294">
        <v>40861</v>
      </c>
      <c r="BA48" s="294">
        <v>17549</v>
      </c>
      <c r="BB48" s="294">
        <v>6659</v>
      </c>
      <c r="BC48" s="63">
        <v>9415</v>
      </c>
      <c r="BD48" s="294">
        <v>23771</v>
      </c>
      <c r="BE48" s="294"/>
      <c r="BF48" s="294"/>
      <c r="BG48" s="294"/>
      <c r="BH48" s="311"/>
      <c r="BI48" s="42">
        <f t="shared" si="150"/>
        <v>-3998.1900000000023</v>
      </c>
      <c r="BJ48" s="43">
        <f t="shared" si="150"/>
        <v>49357.42</v>
      </c>
      <c r="BK48" s="43">
        <f t="shared" si="150"/>
        <v>29420.809999999998</v>
      </c>
      <c r="BL48" s="43">
        <f t="shared" si="150"/>
        <v>-14343.84</v>
      </c>
      <c r="BM48" s="43">
        <f t="shared" si="150"/>
        <v>42294.479999999996</v>
      </c>
      <c r="BN48" s="43">
        <f t="shared" si="150"/>
        <v>15474.08</v>
      </c>
      <c r="BO48" s="43">
        <f t="shared" si="150"/>
        <v>4801.9000000000015</v>
      </c>
      <c r="BP48" s="43">
        <f t="shared" si="150"/>
        <v>60365.009999999995</v>
      </c>
      <c r="BQ48" s="43">
        <f t="shared" si="150"/>
        <v>11355.289999999994</v>
      </c>
      <c r="BR48" s="407">
        <f t="shared" si="150"/>
        <v>21663.559999999998</v>
      </c>
      <c r="BS48" s="430">
        <f t="shared" si="151"/>
        <v>-5446.9199999999983</v>
      </c>
      <c r="BT48" s="43">
        <f t="shared" si="151"/>
        <v>-26524.82</v>
      </c>
      <c r="BU48" s="43">
        <f t="shared" si="151"/>
        <v>-13924.759999999998</v>
      </c>
      <c r="BV48" s="43">
        <f t="shared" si="151"/>
        <v>-36706</v>
      </c>
      <c r="BW48" s="43">
        <f t="shared" si="151"/>
        <v>-32697</v>
      </c>
      <c r="BX48" s="244">
        <f t="shared" si="151"/>
        <v>37005</v>
      </c>
      <c r="BY48" s="244">
        <f t="shared" si="151"/>
        <v>-2772</v>
      </c>
      <c r="BZ48" s="244">
        <f t="shared" si="151"/>
        <v>-589</v>
      </c>
      <c r="CA48" s="270">
        <f t="shared" si="151"/>
        <v>-656</v>
      </c>
      <c r="CB48" s="270">
        <f t="shared" si="151"/>
        <v>59895</v>
      </c>
      <c r="CC48" s="270">
        <f t="shared" si="152"/>
        <v>-49462</v>
      </c>
      <c r="CD48" s="387">
        <f t="shared" si="152"/>
        <v>-40125</v>
      </c>
      <c r="CE48" s="356">
        <f t="shared" si="152"/>
        <v>29871</v>
      </c>
      <c r="CF48" s="270">
        <f t="shared" si="152"/>
        <v>-3357</v>
      </c>
      <c r="CG48" s="270">
        <f t="shared" si="152"/>
        <v>6599</v>
      </c>
      <c r="CH48" s="270">
        <f t="shared" si="152"/>
        <v>-26903</v>
      </c>
      <c r="CI48" s="270">
        <f t="shared" si="152"/>
        <v>1490</v>
      </c>
      <c r="CJ48" s="270">
        <f t="shared" si="152"/>
        <v>-35575</v>
      </c>
      <c r="CK48" s="270">
        <f t="shared" si="152"/>
        <v>13649</v>
      </c>
      <c r="CL48" s="270">
        <f t="shared" si="152"/>
        <v>-16170</v>
      </c>
      <c r="CM48" s="270">
        <f t="shared" si="153"/>
        <v>8108</v>
      </c>
      <c r="CN48" s="270">
        <f t="shared" si="153"/>
        <v>-47445</v>
      </c>
      <c r="CO48" s="270">
        <f t="shared" si="153"/>
        <v>60969</v>
      </c>
      <c r="CP48" s="387">
        <f t="shared" si="153"/>
        <v>42565</v>
      </c>
      <c r="CQ48" s="387">
        <f t="shared" si="153"/>
        <v>-35354</v>
      </c>
      <c r="CR48" s="387">
        <f t="shared" si="153"/>
        <v>44599</v>
      </c>
      <c r="CS48" s="387">
        <f t="shared" si="153"/>
        <v>-9447</v>
      </c>
      <c r="CT48" s="387">
        <f t="shared" si="153"/>
        <v>31850</v>
      </c>
      <c r="CU48" s="387">
        <f t="shared" si="153"/>
        <v>7773</v>
      </c>
      <c r="CV48" s="387">
        <f t="shared" si="153"/>
        <v>-4355</v>
      </c>
      <c r="CW48" s="387">
        <f t="shared" si="153"/>
        <v>-65628</v>
      </c>
      <c r="CX48" s="387">
        <f t="shared" si="153"/>
        <v>9831</v>
      </c>
      <c r="CY48" s="347"/>
      <c r="CZ48" s="63">
        <f>IF(ISERROR(GETPIVOTDATA("VALUE",'CSS WK pvt'!$I$2,"DT_FILE",CZ$8,"CD_CO",CZ$6,"TRIM_CAT",TRIM(B48),"TRIM_LINE",A44))=TRUE,0,GETPIVOTDATA("VALUE",'CSS WK pvt'!$I$2,"DT_FILE",CZ$8,"CD_CO",CZ$6,"TRIM_CAT",TRIM(B48),"TRIM_LINE",A44))</f>
        <v>23771</v>
      </c>
    </row>
    <row r="49" spans="1:104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1">
        <v>13918</v>
      </c>
      <c r="V49" s="201">
        <v>33710</v>
      </c>
      <c r="W49" s="201">
        <v>10193</v>
      </c>
      <c r="X49" s="41">
        <v>62797</v>
      </c>
      <c r="Y49" s="201">
        <v>30</v>
      </c>
      <c r="Z49" s="201">
        <v>37396</v>
      </c>
      <c r="AA49" s="201">
        <v>11343</v>
      </c>
      <c r="AB49" s="201">
        <v>3599</v>
      </c>
      <c r="AC49" s="201">
        <v>16869</v>
      </c>
      <c r="AD49" s="201">
        <v>15950</v>
      </c>
      <c r="AE49" s="201">
        <v>19075</v>
      </c>
      <c r="AF49" s="201">
        <v>30917</v>
      </c>
      <c r="AG49" s="201">
        <v>30777</v>
      </c>
      <c r="AH49" s="201">
        <v>44335</v>
      </c>
      <c r="AI49" s="201">
        <v>51393</v>
      </c>
      <c r="AJ49" s="41">
        <v>14458</v>
      </c>
      <c r="AK49" s="294">
        <v>76322</v>
      </c>
      <c r="AL49" s="294">
        <v>54858</v>
      </c>
      <c r="AM49" s="294">
        <v>12342</v>
      </c>
      <c r="AN49" s="294">
        <v>123552</v>
      </c>
      <c r="AO49" s="294">
        <v>48587</v>
      </c>
      <c r="AP49" s="294">
        <v>46036</v>
      </c>
      <c r="AQ49" s="63">
        <v>19318</v>
      </c>
      <c r="AR49" s="294">
        <v>6402</v>
      </c>
      <c r="AS49" s="294">
        <v>89303</v>
      </c>
      <c r="AT49" s="294">
        <v>40748</v>
      </c>
      <c r="AU49" s="294">
        <v>14653</v>
      </c>
      <c r="AV49" s="311">
        <v>16742</v>
      </c>
      <c r="AW49" s="294">
        <v>13841</v>
      </c>
      <c r="AX49" s="294">
        <v>30053</v>
      </c>
      <c r="AY49" s="294">
        <v>9496</v>
      </c>
      <c r="AZ49" s="294">
        <v>21687</v>
      </c>
      <c r="BA49" s="294">
        <v>41013</v>
      </c>
      <c r="BB49" s="294">
        <v>71855</v>
      </c>
      <c r="BC49" s="63">
        <v>12354</v>
      </c>
      <c r="BD49" s="294">
        <v>31829</v>
      </c>
      <c r="BE49" s="294"/>
      <c r="BF49" s="294"/>
      <c r="BG49" s="294"/>
      <c r="BH49" s="311"/>
      <c r="BI49" s="42">
        <f t="shared" si="150"/>
        <v>44783.35</v>
      </c>
      <c r="BJ49" s="43">
        <f t="shared" si="150"/>
        <v>13367.72</v>
      </c>
      <c r="BK49" s="43">
        <f t="shared" si="150"/>
        <v>15739</v>
      </c>
      <c r="BL49" s="43">
        <f t="shared" si="150"/>
        <v>78331.509999999995</v>
      </c>
      <c r="BM49" s="43">
        <f t="shared" si="150"/>
        <v>653.88000000000102</v>
      </c>
      <c r="BN49" s="43">
        <f t="shared" si="150"/>
        <v>5735.18</v>
      </c>
      <c r="BO49" s="43">
        <f t="shared" si="150"/>
        <v>13642.49</v>
      </c>
      <c r="BP49" s="43">
        <f t="shared" si="150"/>
        <v>33608.65</v>
      </c>
      <c r="BQ49" s="43">
        <f t="shared" si="150"/>
        <v>10086.950000000001</v>
      </c>
      <c r="BR49" s="407">
        <f t="shared" si="150"/>
        <v>40082.28</v>
      </c>
      <c r="BS49" s="430">
        <f t="shared" si="151"/>
        <v>29.46</v>
      </c>
      <c r="BT49" s="43">
        <f t="shared" si="151"/>
        <v>22604.95</v>
      </c>
      <c r="BU49" s="43">
        <f t="shared" si="151"/>
        <v>-33441.14</v>
      </c>
      <c r="BV49" s="43">
        <f t="shared" si="151"/>
        <v>-10117</v>
      </c>
      <c r="BW49" s="43">
        <f t="shared" si="151"/>
        <v>1130</v>
      </c>
      <c r="BX49" s="244">
        <f t="shared" si="151"/>
        <v>-78928</v>
      </c>
      <c r="BY49" s="244">
        <f t="shared" si="151"/>
        <v>-6441</v>
      </c>
      <c r="BZ49" s="244">
        <f t="shared" si="151"/>
        <v>-6159</v>
      </c>
      <c r="CA49" s="270">
        <f t="shared" si="151"/>
        <v>16859</v>
      </c>
      <c r="CB49" s="270">
        <f t="shared" si="151"/>
        <v>10625</v>
      </c>
      <c r="CC49" s="270">
        <f t="shared" si="152"/>
        <v>41200</v>
      </c>
      <c r="CD49" s="387">
        <f t="shared" si="152"/>
        <v>-48339</v>
      </c>
      <c r="CE49" s="356">
        <f t="shared" si="152"/>
        <v>76292</v>
      </c>
      <c r="CF49" s="270">
        <f t="shared" si="152"/>
        <v>17462</v>
      </c>
      <c r="CG49" s="270">
        <f t="shared" si="152"/>
        <v>999</v>
      </c>
      <c r="CH49" s="270">
        <f t="shared" si="152"/>
        <v>119953</v>
      </c>
      <c r="CI49" s="270">
        <f t="shared" si="152"/>
        <v>31718</v>
      </c>
      <c r="CJ49" s="270">
        <f t="shared" si="152"/>
        <v>30086</v>
      </c>
      <c r="CK49" s="270">
        <f t="shared" si="152"/>
        <v>243</v>
      </c>
      <c r="CL49" s="270">
        <f t="shared" si="152"/>
        <v>-24515</v>
      </c>
      <c r="CM49" s="270">
        <f t="shared" si="153"/>
        <v>58526</v>
      </c>
      <c r="CN49" s="270">
        <f t="shared" si="153"/>
        <v>-3587</v>
      </c>
      <c r="CO49" s="270">
        <f t="shared" si="153"/>
        <v>-36740</v>
      </c>
      <c r="CP49" s="387">
        <f t="shared" si="153"/>
        <v>2284</v>
      </c>
      <c r="CQ49" s="387">
        <f t="shared" si="153"/>
        <v>-62481</v>
      </c>
      <c r="CR49" s="387">
        <f t="shared" si="153"/>
        <v>-24805</v>
      </c>
      <c r="CS49" s="387">
        <f t="shared" si="153"/>
        <v>-2846</v>
      </c>
      <c r="CT49" s="387">
        <f t="shared" si="153"/>
        <v>-101865</v>
      </c>
      <c r="CU49" s="387">
        <f t="shared" si="153"/>
        <v>-7574</v>
      </c>
      <c r="CV49" s="387">
        <f t="shared" si="153"/>
        <v>25819</v>
      </c>
      <c r="CW49" s="387">
        <f t="shared" si="153"/>
        <v>-6964</v>
      </c>
      <c r="CX49" s="387">
        <f t="shared" si="153"/>
        <v>25427</v>
      </c>
      <c r="CY49" s="347"/>
      <c r="CZ49" s="63">
        <f>IF(ISERROR(GETPIVOTDATA("VALUE",'CSS WK pvt'!$I$2,"DT_FILE",CZ$8,"CD_CO",CZ$6,"TRIM_CAT",TRIM(B49),"TRIM_LINE",A44))=TRUE,0,GETPIVOTDATA("VALUE",'CSS WK pvt'!$I$2,"DT_FILE",CZ$8,"CD_CO",CZ$6,"TRIM_CAT",TRIM(B49),"TRIM_LINE",A44))</f>
        <v>31829</v>
      </c>
    </row>
    <row r="50" spans="1:104" s="130" customFormat="1" x14ac:dyDescent="0.3">
      <c r="A50" s="147"/>
      <c r="B50" s="38" t="s">
        <v>42</v>
      </c>
      <c r="C50" s="140">
        <f t="shared" ref="C50:Q50" si="154">SUM(C45:C49)</f>
        <v>259539.65000000002</v>
      </c>
      <c r="D50" s="141">
        <f t="shared" si="154"/>
        <v>252429.85</v>
      </c>
      <c r="E50" s="141">
        <f t="shared" si="154"/>
        <v>230762.14</v>
      </c>
      <c r="F50" s="141">
        <f t="shared" si="154"/>
        <v>189722.36</v>
      </c>
      <c r="G50" s="141">
        <f t="shared" si="154"/>
        <v>228458.25999999998</v>
      </c>
      <c r="H50" s="141">
        <f t="shared" si="154"/>
        <v>203928.43000000002</v>
      </c>
      <c r="I50" s="141">
        <f t="shared" si="154"/>
        <v>281155.05</v>
      </c>
      <c r="J50" s="141">
        <f t="shared" si="154"/>
        <v>267851.63999999996</v>
      </c>
      <c r="K50" s="141">
        <f t="shared" si="154"/>
        <v>338525.89</v>
      </c>
      <c r="L50" s="142">
        <f t="shared" si="154"/>
        <v>311317.64</v>
      </c>
      <c r="M50" s="141">
        <f t="shared" si="154"/>
        <v>324389.33999999997</v>
      </c>
      <c r="N50" s="141">
        <f t="shared" si="154"/>
        <v>326823.26999999996</v>
      </c>
      <c r="O50" s="141">
        <f t="shared" si="154"/>
        <v>356099.83</v>
      </c>
      <c r="P50" s="141">
        <f t="shared" si="154"/>
        <v>456436</v>
      </c>
      <c r="Q50" s="141">
        <f t="shared" si="154"/>
        <v>383833</v>
      </c>
      <c r="R50" s="141">
        <v>365929</v>
      </c>
      <c r="S50" s="141">
        <v>423483</v>
      </c>
      <c r="T50" s="141">
        <v>374542</v>
      </c>
      <c r="U50" s="202">
        <v>448738</v>
      </c>
      <c r="V50" s="202">
        <v>492892</v>
      </c>
      <c r="W50" s="202">
        <f>SUM(W45+W46+W47+W48+W49)</f>
        <v>462613</v>
      </c>
      <c r="X50" s="142">
        <f>SUM(X45+X46+X47+X48+X49)</f>
        <v>433435</v>
      </c>
      <c r="Y50" s="202">
        <v>344685</v>
      </c>
      <c r="Z50" s="202">
        <v>418700</v>
      </c>
      <c r="AA50" s="202">
        <v>334423</v>
      </c>
      <c r="AB50" s="202">
        <v>367697</v>
      </c>
      <c r="AC50" s="202">
        <v>269716</v>
      </c>
      <c r="AD50" s="202">
        <v>281472</v>
      </c>
      <c r="AE50" s="202">
        <v>345315</v>
      </c>
      <c r="AF50" s="202">
        <v>335298</v>
      </c>
      <c r="AG50" s="202">
        <v>372934</v>
      </c>
      <c r="AH50" s="202">
        <v>615179</v>
      </c>
      <c r="AI50" s="202">
        <v>404896</v>
      </c>
      <c r="AJ50" s="142">
        <v>287795</v>
      </c>
      <c r="AK50" s="295">
        <v>499893</v>
      </c>
      <c r="AL50" s="295">
        <v>358181</v>
      </c>
      <c r="AM50" s="295">
        <v>349749</v>
      </c>
      <c r="AN50" s="295">
        <v>328753</v>
      </c>
      <c r="AO50" s="295">
        <v>282262</v>
      </c>
      <c r="AP50" s="295">
        <v>276846</v>
      </c>
      <c r="AQ50" s="44">
        <v>396805</v>
      </c>
      <c r="AR50" s="295">
        <v>221155</v>
      </c>
      <c r="AS50" s="295">
        <v>444152</v>
      </c>
      <c r="AT50" s="295">
        <v>455836</v>
      </c>
      <c r="AU50" s="295">
        <v>359831</v>
      </c>
      <c r="AV50" s="312">
        <v>336480</v>
      </c>
      <c r="AW50" s="295">
        <v>333888</v>
      </c>
      <c r="AX50" s="295">
        <v>488736</v>
      </c>
      <c r="AY50" s="295">
        <v>315688</v>
      </c>
      <c r="AZ50" s="295">
        <v>357478</v>
      </c>
      <c r="BA50" s="295">
        <v>395921</v>
      </c>
      <c r="BB50" s="295">
        <v>282363</v>
      </c>
      <c r="BC50" s="44">
        <v>212574</v>
      </c>
      <c r="BD50" s="295">
        <v>364348</v>
      </c>
      <c r="BE50" s="295"/>
      <c r="BF50" s="295"/>
      <c r="BG50" s="295"/>
      <c r="BH50" s="312"/>
      <c r="BI50" s="44">
        <f t="shared" ref="BI50:BM50" si="155">SUM(BI45:BI49)</f>
        <v>96560.18</v>
      </c>
      <c r="BJ50" s="143">
        <f t="shared" si="155"/>
        <v>204006.15</v>
      </c>
      <c r="BK50" s="143">
        <f t="shared" si="155"/>
        <v>153070.85999999999</v>
      </c>
      <c r="BL50" s="143">
        <f t="shared" si="155"/>
        <v>176206.64</v>
      </c>
      <c r="BM50" s="143">
        <f t="shared" si="155"/>
        <v>195024.74</v>
      </c>
      <c r="BN50" s="143">
        <f t="shared" ref="BN50:BV50" si="156">SUM(BN45:BN49)</f>
        <v>170613.56999999998</v>
      </c>
      <c r="BO50" s="143">
        <f t="shared" si="156"/>
        <v>167582.94999999998</v>
      </c>
      <c r="BP50" s="143">
        <f t="shared" si="156"/>
        <v>225040.36000000002</v>
      </c>
      <c r="BQ50" s="143">
        <f t="shared" si="156"/>
        <v>124087.10999999999</v>
      </c>
      <c r="BR50" s="408">
        <f t="shared" si="156"/>
        <v>122117.36000000002</v>
      </c>
      <c r="BS50" s="431">
        <f t="shared" si="156"/>
        <v>20295.659999999996</v>
      </c>
      <c r="BT50" s="143">
        <f t="shared" si="156"/>
        <v>91876.73</v>
      </c>
      <c r="BU50" s="143">
        <f t="shared" si="156"/>
        <v>-21676.829999999998</v>
      </c>
      <c r="BV50" s="143">
        <f t="shared" si="156"/>
        <v>-88739</v>
      </c>
      <c r="BW50" s="143">
        <f t="shared" ref="BW50:BX50" si="157">SUM(BW45:BW49)</f>
        <v>-114117</v>
      </c>
      <c r="BX50" s="245">
        <f t="shared" si="157"/>
        <v>-84457</v>
      </c>
      <c r="BY50" s="245">
        <f t="shared" ref="BY50" si="158">SUM(BY45:BY49)</f>
        <v>-78168</v>
      </c>
      <c r="BZ50" s="245">
        <f t="shared" ref="BZ50:CA50" si="159">SUM(BZ45:BZ49)</f>
        <v>-39244</v>
      </c>
      <c r="CA50" s="271">
        <f t="shared" si="159"/>
        <v>-75804</v>
      </c>
      <c r="CB50" s="271">
        <f t="shared" ref="CB50:CC50" si="160">SUM(CB45:CB49)</f>
        <v>122287</v>
      </c>
      <c r="CC50" s="271">
        <f t="shared" si="160"/>
        <v>-57717</v>
      </c>
      <c r="CD50" s="388">
        <f t="shared" ref="CD50:CE50" si="161">SUM(CD45:CD49)</f>
        <v>-145640</v>
      </c>
      <c r="CE50" s="357">
        <f t="shared" si="161"/>
        <v>155208</v>
      </c>
      <c r="CF50" s="271">
        <f t="shared" ref="CF50" si="162">SUM(CF45:CF49)</f>
        <v>-60519</v>
      </c>
      <c r="CG50" s="271">
        <f t="shared" ref="CG50" si="163">SUM(CG45:CG49)</f>
        <v>15326</v>
      </c>
      <c r="CH50" s="271">
        <f t="shared" ref="CH50" si="164">SUM(CH45:CH49)</f>
        <v>-38944</v>
      </c>
      <c r="CI50" s="271">
        <f t="shared" ref="CI50" si="165">SUM(CI45:CI49)</f>
        <v>12546</v>
      </c>
      <c r="CJ50" s="271">
        <f t="shared" ref="CJ50" si="166">SUM(CJ45:CJ49)</f>
        <v>-4626</v>
      </c>
      <c r="CK50" s="271">
        <f t="shared" ref="CK50" si="167">SUM(CK45:CK49)</f>
        <v>51490</v>
      </c>
      <c r="CL50" s="271">
        <f t="shared" ref="CL50" si="168">SUM(CL45:CL49)</f>
        <v>-114143</v>
      </c>
      <c r="CM50" s="271">
        <f t="shared" ref="CM50" si="169">SUM(CM45:CM49)</f>
        <v>71218</v>
      </c>
      <c r="CN50" s="271">
        <f t="shared" ref="CN50" si="170">SUM(CN45:CN49)</f>
        <v>-159343</v>
      </c>
      <c r="CO50" s="271">
        <f t="shared" ref="CO50" si="171">SUM(CO45:CO49)</f>
        <v>-45065</v>
      </c>
      <c r="CP50" s="388">
        <f t="shared" ref="CP50" si="172">SUM(CP45:CP49)</f>
        <v>48685</v>
      </c>
      <c r="CQ50" s="388">
        <f t="shared" ref="CQ50" si="173">SUM(CQ45:CQ49)</f>
        <v>-166005</v>
      </c>
      <c r="CR50" s="388">
        <f t="shared" ref="CR50" si="174">SUM(CR45:CR49)</f>
        <v>130555</v>
      </c>
      <c r="CS50" s="388">
        <f t="shared" ref="CS50" si="175">SUM(CS45:CS49)</f>
        <v>-34061</v>
      </c>
      <c r="CT50" s="388">
        <f t="shared" ref="CT50" si="176">SUM(CT45:CT49)</f>
        <v>28725</v>
      </c>
      <c r="CU50" s="388">
        <f t="shared" ref="CU50" si="177">SUM(CU45:CU49)</f>
        <v>113659</v>
      </c>
      <c r="CV50" s="388">
        <f t="shared" ref="CV50" si="178">SUM(CV45:CV49)</f>
        <v>5517</v>
      </c>
      <c r="CW50" s="388">
        <f t="shared" ref="CW50:CX50" si="179">SUM(CW45:CW49)</f>
        <v>-184231</v>
      </c>
      <c r="CX50" s="388">
        <f t="shared" si="179"/>
        <v>143193</v>
      </c>
      <c r="CY50" s="348"/>
      <c r="CZ50" s="44">
        <f>SUM(CZ45:CZ49)</f>
        <v>364348</v>
      </c>
    </row>
    <row r="51" spans="1:104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72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89"/>
      <c r="CX51" s="389"/>
      <c r="CY51" s="347"/>
      <c r="CZ51" s="49"/>
    </row>
    <row r="52" spans="1:104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1">
        <v>139100</v>
      </c>
      <c r="V52" s="201">
        <v>213615</v>
      </c>
      <c r="W52" s="201">
        <v>186880</v>
      </c>
      <c r="X52" s="41">
        <v>139068</v>
      </c>
      <c r="Y52" s="201">
        <v>117632</v>
      </c>
      <c r="Z52" s="201">
        <v>140332</v>
      </c>
      <c r="AA52" s="201">
        <v>158472</v>
      </c>
      <c r="AB52" s="201">
        <v>170185</v>
      </c>
      <c r="AC52" s="201">
        <v>142918</v>
      </c>
      <c r="AD52" s="201">
        <v>113899</v>
      </c>
      <c r="AE52" s="201">
        <v>90892</v>
      </c>
      <c r="AF52" s="201">
        <v>78495</v>
      </c>
      <c r="AG52" s="201">
        <v>96586</v>
      </c>
      <c r="AH52" s="201">
        <v>110790</v>
      </c>
      <c r="AI52" s="201">
        <v>122868</v>
      </c>
      <c r="AJ52" s="41">
        <v>108226</v>
      </c>
      <c r="AK52" s="294">
        <v>79007</v>
      </c>
      <c r="AL52" s="294">
        <v>96489</v>
      </c>
      <c r="AM52" s="294">
        <v>103111</v>
      </c>
      <c r="AN52" s="294">
        <v>146308</v>
      </c>
      <c r="AO52" s="294">
        <v>98042</v>
      </c>
      <c r="AP52" s="294">
        <v>79297</v>
      </c>
      <c r="AQ52" s="63">
        <v>67360</v>
      </c>
      <c r="AR52" s="294">
        <v>67231</v>
      </c>
      <c r="AS52" s="294">
        <v>77276</v>
      </c>
      <c r="AT52" s="294">
        <v>90189</v>
      </c>
      <c r="AU52" s="294">
        <v>101423</v>
      </c>
      <c r="AV52" s="311">
        <v>72188</v>
      </c>
      <c r="AW52" s="294">
        <v>53313</v>
      </c>
      <c r="AX52" s="294">
        <v>95262</v>
      </c>
      <c r="AY52" s="294">
        <v>113145</v>
      </c>
      <c r="AZ52" s="294">
        <v>106203</v>
      </c>
      <c r="BA52" s="294">
        <v>122877</v>
      </c>
      <c r="BB52" s="294">
        <v>119553</v>
      </c>
      <c r="BC52" s="63">
        <v>70109</v>
      </c>
      <c r="BD52" s="294">
        <v>72722</v>
      </c>
      <c r="BE52" s="294"/>
      <c r="BF52" s="294"/>
      <c r="BG52" s="294"/>
      <c r="BH52" s="311"/>
      <c r="BI52" s="42">
        <f t="shared" ref="BI52:BR56" si="180">O52-C52</f>
        <v>28098.720000000001</v>
      </c>
      <c r="BJ52" s="43">
        <f t="shared" si="180"/>
        <v>78623.990000000005</v>
      </c>
      <c r="BK52" s="43">
        <f t="shared" si="180"/>
        <v>66393.34</v>
      </c>
      <c r="BL52" s="43">
        <f t="shared" si="180"/>
        <v>79267.59</v>
      </c>
      <c r="BM52" s="43">
        <f t="shared" si="180"/>
        <v>70793.899999999994</v>
      </c>
      <c r="BN52" s="43">
        <f t="shared" si="180"/>
        <v>57179.23</v>
      </c>
      <c r="BO52" s="43">
        <f t="shared" si="180"/>
        <v>78993.26999999999</v>
      </c>
      <c r="BP52" s="43">
        <f t="shared" si="180"/>
        <v>127958.55</v>
      </c>
      <c r="BQ52" s="43">
        <f t="shared" si="180"/>
        <v>118586.15</v>
      </c>
      <c r="BR52" s="407">
        <f t="shared" si="180"/>
        <v>67847.34</v>
      </c>
      <c r="BS52" s="430">
        <f t="shared" ref="BS52:CB56" si="181">Y52-M52</f>
        <v>50703.56</v>
      </c>
      <c r="BT52" s="43">
        <f t="shared" si="181"/>
        <v>71497.83</v>
      </c>
      <c r="BU52" s="43">
        <f t="shared" si="181"/>
        <v>55616.95</v>
      </c>
      <c r="BV52" s="43">
        <f t="shared" si="181"/>
        <v>14335</v>
      </c>
      <c r="BW52" s="43">
        <f t="shared" si="181"/>
        <v>-5392</v>
      </c>
      <c r="BX52" s="244">
        <f t="shared" si="181"/>
        <v>-30987</v>
      </c>
      <c r="BY52" s="244">
        <f t="shared" si="181"/>
        <v>-33030</v>
      </c>
      <c r="BZ52" s="244">
        <f t="shared" si="181"/>
        <v>-29595</v>
      </c>
      <c r="CA52" s="270">
        <f t="shared" si="181"/>
        <v>-42514</v>
      </c>
      <c r="CB52" s="270">
        <f t="shared" si="181"/>
        <v>-102825</v>
      </c>
      <c r="CC52" s="270">
        <f t="shared" ref="CC52:CL56" si="182">AI52-W52</f>
        <v>-64012</v>
      </c>
      <c r="CD52" s="387">
        <f t="shared" si="182"/>
        <v>-30842</v>
      </c>
      <c r="CE52" s="356">
        <f t="shared" si="182"/>
        <v>-38625</v>
      </c>
      <c r="CF52" s="270">
        <f t="shared" si="182"/>
        <v>-43843</v>
      </c>
      <c r="CG52" s="270">
        <f t="shared" si="182"/>
        <v>-55361</v>
      </c>
      <c r="CH52" s="270">
        <f t="shared" si="182"/>
        <v>-23877</v>
      </c>
      <c r="CI52" s="270">
        <f t="shared" si="182"/>
        <v>-44876</v>
      </c>
      <c r="CJ52" s="270">
        <f t="shared" si="182"/>
        <v>-34602</v>
      </c>
      <c r="CK52" s="270">
        <f t="shared" si="182"/>
        <v>-23532</v>
      </c>
      <c r="CL52" s="270">
        <f t="shared" si="182"/>
        <v>-11264</v>
      </c>
      <c r="CM52" s="270">
        <f t="shared" ref="CM52:CX56" si="183">AS52-AG52</f>
        <v>-19310</v>
      </c>
      <c r="CN52" s="270">
        <f t="shared" si="183"/>
        <v>-20601</v>
      </c>
      <c r="CO52" s="270">
        <f t="shared" si="183"/>
        <v>-21445</v>
      </c>
      <c r="CP52" s="387">
        <f t="shared" si="183"/>
        <v>-36038</v>
      </c>
      <c r="CQ52" s="387">
        <f t="shared" si="183"/>
        <v>-25694</v>
      </c>
      <c r="CR52" s="387">
        <f t="shared" si="183"/>
        <v>-1227</v>
      </c>
      <c r="CS52" s="387">
        <f t="shared" si="183"/>
        <v>10034</v>
      </c>
      <c r="CT52" s="387">
        <f t="shared" si="183"/>
        <v>-40105</v>
      </c>
      <c r="CU52" s="387">
        <f t="shared" si="183"/>
        <v>24835</v>
      </c>
      <c r="CV52" s="387">
        <f t="shared" si="183"/>
        <v>40256</v>
      </c>
      <c r="CW52" s="387">
        <f t="shared" si="183"/>
        <v>2749</v>
      </c>
      <c r="CX52" s="387">
        <f t="shared" si="183"/>
        <v>5491</v>
      </c>
      <c r="CY52" s="347"/>
      <c r="CZ52" s="63">
        <f>IF(ISERROR(GETPIVOTDATA("VALUE",'CSS WK pvt'!$I$2,"DT_FILE",CZ$8,"CD_CO",CZ$6,"TRIM_CAT",TRIM(B52),"TRIM_LINE",A51))=TRUE,0,GETPIVOTDATA("VALUE",'CSS WK pvt'!$I$2,"DT_FILE",CZ$8,"CD_CO",CZ$6,"TRIM_CAT",TRIM(B52),"TRIM_LINE",A51))</f>
        <v>72722</v>
      </c>
    </row>
    <row r="53" spans="1:104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1">
        <v>5008</v>
      </c>
      <c r="V53" s="201">
        <v>4732</v>
      </c>
      <c r="W53" s="201">
        <v>4106</v>
      </c>
      <c r="X53" s="41">
        <v>3931</v>
      </c>
      <c r="Y53" s="201">
        <v>3554</v>
      </c>
      <c r="Z53" s="201">
        <v>6970</v>
      </c>
      <c r="AA53" s="201">
        <v>9897</v>
      </c>
      <c r="AB53" s="201">
        <v>10352</v>
      </c>
      <c r="AC53" s="201">
        <v>11485</v>
      </c>
      <c r="AD53" s="201">
        <v>8110</v>
      </c>
      <c r="AE53" s="201">
        <v>5514</v>
      </c>
      <c r="AF53" s="201">
        <v>5539</v>
      </c>
      <c r="AG53" s="201">
        <v>5693</v>
      </c>
      <c r="AH53" s="201">
        <v>5184</v>
      </c>
      <c r="AI53" s="201">
        <v>3523</v>
      </c>
      <c r="AJ53" s="41">
        <v>11561</v>
      </c>
      <c r="AK53" s="294">
        <v>3805</v>
      </c>
      <c r="AL53" s="294">
        <v>7016</v>
      </c>
      <c r="AM53" s="294">
        <v>6331</v>
      </c>
      <c r="AN53" s="294">
        <v>9317</v>
      </c>
      <c r="AO53" s="294">
        <v>7625</v>
      </c>
      <c r="AP53" s="294">
        <v>7205</v>
      </c>
      <c r="AQ53" s="63">
        <v>4504</v>
      </c>
      <c r="AR53" s="294">
        <v>3115</v>
      </c>
      <c r="AS53" s="294">
        <v>4760</v>
      </c>
      <c r="AT53" s="294">
        <v>3761</v>
      </c>
      <c r="AU53" s="294">
        <v>4159</v>
      </c>
      <c r="AV53" s="311">
        <v>2540</v>
      </c>
      <c r="AW53" s="294">
        <v>3616</v>
      </c>
      <c r="AX53" s="294">
        <v>6067</v>
      </c>
      <c r="AY53" s="294">
        <v>6955</v>
      </c>
      <c r="AZ53" s="294">
        <v>5865</v>
      </c>
      <c r="BA53" s="294">
        <v>5992</v>
      </c>
      <c r="BB53" s="294">
        <v>6852</v>
      </c>
      <c r="BC53" s="63">
        <v>3682</v>
      </c>
      <c r="BD53" s="294">
        <v>2843</v>
      </c>
      <c r="BE53" s="294"/>
      <c r="BF53" s="294"/>
      <c r="BG53" s="294"/>
      <c r="BH53" s="311"/>
      <c r="BI53" s="42">
        <f t="shared" si="180"/>
        <v>-1087.7299999999996</v>
      </c>
      <c r="BJ53" s="43">
        <f t="shared" si="180"/>
        <v>-96.449999999999818</v>
      </c>
      <c r="BK53" s="43">
        <f t="shared" si="180"/>
        <v>170.25</v>
      </c>
      <c r="BL53" s="43">
        <f t="shared" si="180"/>
        <v>1624.0300000000002</v>
      </c>
      <c r="BM53" s="43">
        <f t="shared" si="180"/>
        <v>1720.56</v>
      </c>
      <c r="BN53" s="43">
        <f t="shared" si="180"/>
        <v>1716.75</v>
      </c>
      <c r="BO53" s="43">
        <f t="shared" si="180"/>
        <v>1799.06</v>
      </c>
      <c r="BP53" s="43">
        <f t="shared" si="180"/>
        <v>871.69999999999982</v>
      </c>
      <c r="BQ53" s="43">
        <f t="shared" si="180"/>
        <v>787.23</v>
      </c>
      <c r="BR53" s="407">
        <f t="shared" si="180"/>
        <v>354.17000000000007</v>
      </c>
      <c r="BS53" s="430">
        <f t="shared" si="181"/>
        <v>356.17000000000007</v>
      </c>
      <c r="BT53" s="43">
        <f t="shared" si="181"/>
        <v>2933.62</v>
      </c>
      <c r="BU53" s="43">
        <f t="shared" si="181"/>
        <v>5294.32</v>
      </c>
      <c r="BV53" s="43">
        <f t="shared" si="181"/>
        <v>5186</v>
      </c>
      <c r="BW53" s="43">
        <f t="shared" si="181"/>
        <v>6261</v>
      </c>
      <c r="BX53" s="244">
        <f t="shared" si="181"/>
        <v>2468</v>
      </c>
      <c r="BY53" s="244">
        <f t="shared" si="181"/>
        <v>322</v>
      </c>
      <c r="BZ53" s="244">
        <f t="shared" si="181"/>
        <v>1121</v>
      </c>
      <c r="CA53" s="270">
        <f t="shared" si="181"/>
        <v>685</v>
      </c>
      <c r="CB53" s="270">
        <f t="shared" si="181"/>
        <v>452</v>
      </c>
      <c r="CC53" s="270">
        <f t="shared" si="182"/>
        <v>-583</v>
      </c>
      <c r="CD53" s="387">
        <f t="shared" si="182"/>
        <v>7630</v>
      </c>
      <c r="CE53" s="356">
        <f t="shared" si="182"/>
        <v>251</v>
      </c>
      <c r="CF53" s="270">
        <f t="shared" si="182"/>
        <v>46</v>
      </c>
      <c r="CG53" s="270">
        <f t="shared" si="182"/>
        <v>-3566</v>
      </c>
      <c r="CH53" s="270">
        <f t="shared" si="182"/>
        <v>-1035</v>
      </c>
      <c r="CI53" s="270">
        <f t="shared" si="182"/>
        <v>-3860</v>
      </c>
      <c r="CJ53" s="270">
        <f t="shared" si="182"/>
        <v>-905</v>
      </c>
      <c r="CK53" s="270">
        <f t="shared" si="182"/>
        <v>-1010</v>
      </c>
      <c r="CL53" s="270">
        <f t="shared" si="182"/>
        <v>-2424</v>
      </c>
      <c r="CM53" s="270">
        <f t="shared" si="183"/>
        <v>-933</v>
      </c>
      <c r="CN53" s="270">
        <f t="shared" si="183"/>
        <v>-1423</v>
      </c>
      <c r="CO53" s="270">
        <f t="shared" si="183"/>
        <v>636</v>
      </c>
      <c r="CP53" s="387">
        <f t="shared" si="183"/>
        <v>-9021</v>
      </c>
      <c r="CQ53" s="387">
        <f t="shared" si="183"/>
        <v>-189</v>
      </c>
      <c r="CR53" s="387">
        <f t="shared" si="183"/>
        <v>-949</v>
      </c>
      <c r="CS53" s="387">
        <f t="shared" si="183"/>
        <v>624</v>
      </c>
      <c r="CT53" s="387">
        <f t="shared" si="183"/>
        <v>-3452</v>
      </c>
      <c r="CU53" s="387">
        <f t="shared" si="183"/>
        <v>-1633</v>
      </c>
      <c r="CV53" s="387">
        <f t="shared" si="183"/>
        <v>-353</v>
      </c>
      <c r="CW53" s="387">
        <f t="shared" si="183"/>
        <v>-822</v>
      </c>
      <c r="CX53" s="387">
        <f t="shared" si="183"/>
        <v>-272</v>
      </c>
      <c r="CY53" s="347"/>
      <c r="CZ53" s="63">
        <f>IF(ISERROR(GETPIVOTDATA("VALUE",'CSS WK pvt'!$I$2,"DT_FILE",CZ$8,"CD_CO",CZ$6,"TRIM_CAT",TRIM(B53),"TRIM_LINE",A51))=TRUE,0,GETPIVOTDATA("VALUE",'CSS WK pvt'!$I$2,"DT_FILE",CZ$8,"CD_CO",CZ$6,"TRIM_CAT",TRIM(B53),"TRIM_LINE",A51))</f>
        <v>2843</v>
      </c>
    </row>
    <row r="54" spans="1:104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1">
        <v>11928</v>
      </c>
      <c r="V54" s="201">
        <v>16068</v>
      </c>
      <c r="W54" s="201">
        <v>21138</v>
      </c>
      <c r="X54" s="41">
        <v>11507</v>
      </c>
      <c r="Y54" s="201">
        <v>14732</v>
      </c>
      <c r="Z54" s="201">
        <v>11001</v>
      </c>
      <c r="AA54" s="201">
        <v>12874</v>
      </c>
      <c r="AB54" s="201">
        <v>11555</v>
      </c>
      <c r="AC54" s="201">
        <v>8019</v>
      </c>
      <c r="AD54" s="201">
        <v>14213</v>
      </c>
      <c r="AE54" s="201">
        <v>9353</v>
      </c>
      <c r="AF54" s="201">
        <v>10269</v>
      </c>
      <c r="AG54" s="201">
        <v>12831</v>
      </c>
      <c r="AH54" s="201">
        <v>10597</v>
      </c>
      <c r="AI54" s="201">
        <v>15045</v>
      </c>
      <c r="AJ54" s="41">
        <v>18051</v>
      </c>
      <c r="AK54" s="294">
        <v>14140</v>
      </c>
      <c r="AL54" s="294">
        <v>13905</v>
      </c>
      <c r="AM54" s="294">
        <v>17059</v>
      </c>
      <c r="AN54" s="294">
        <v>22276</v>
      </c>
      <c r="AO54" s="294">
        <v>16294</v>
      </c>
      <c r="AP54" s="294">
        <v>13229</v>
      </c>
      <c r="AQ54" s="63">
        <v>15022</v>
      </c>
      <c r="AR54" s="294">
        <v>11101</v>
      </c>
      <c r="AS54" s="294">
        <v>8189</v>
      </c>
      <c r="AT54" s="294">
        <v>8582</v>
      </c>
      <c r="AU54" s="294">
        <v>19169</v>
      </c>
      <c r="AV54" s="311">
        <v>7687</v>
      </c>
      <c r="AW54" s="294">
        <v>7848</v>
      </c>
      <c r="AX54" s="294">
        <v>13624</v>
      </c>
      <c r="AY54" s="294">
        <v>7193</v>
      </c>
      <c r="AZ54" s="294">
        <v>4139</v>
      </c>
      <c r="BA54" s="294">
        <v>7778</v>
      </c>
      <c r="BB54" s="294">
        <v>9740</v>
      </c>
      <c r="BC54" s="63">
        <v>5676</v>
      </c>
      <c r="BD54" s="294">
        <v>6061</v>
      </c>
      <c r="BE54" s="294"/>
      <c r="BF54" s="294"/>
      <c r="BG54" s="294"/>
      <c r="BH54" s="311"/>
      <c r="BI54" s="42">
        <f t="shared" si="180"/>
        <v>4251.4199999999983</v>
      </c>
      <c r="BJ54" s="43">
        <f t="shared" si="180"/>
        <v>16344.75</v>
      </c>
      <c r="BK54" s="43">
        <f t="shared" si="180"/>
        <v>15483.25</v>
      </c>
      <c r="BL54" s="43">
        <f t="shared" si="180"/>
        <v>13879.86</v>
      </c>
      <c r="BM54" s="43">
        <f t="shared" si="180"/>
        <v>18861.150000000001</v>
      </c>
      <c r="BN54" s="43">
        <f t="shared" si="180"/>
        <v>-2847.49</v>
      </c>
      <c r="BO54" s="43">
        <f t="shared" si="180"/>
        <v>-326.64999999999964</v>
      </c>
      <c r="BP54" s="43">
        <f t="shared" si="180"/>
        <v>-6265.93</v>
      </c>
      <c r="BQ54" s="43">
        <f t="shared" si="180"/>
        <v>12407.04</v>
      </c>
      <c r="BR54" s="407">
        <f t="shared" si="180"/>
        <v>-2569.17</v>
      </c>
      <c r="BS54" s="430">
        <f t="shared" si="181"/>
        <v>5907.02</v>
      </c>
      <c r="BT54" s="43">
        <f t="shared" si="181"/>
        <v>5985.66</v>
      </c>
      <c r="BU54" s="43">
        <f t="shared" si="181"/>
        <v>-2141.9599999999991</v>
      </c>
      <c r="BV54" s="43">
        <f t="shared" si="181"/>
        <v>-12387</v>
      </c>
      <c r="BW54" s="43">
        <f t="shared" si="181"/>
        <v>-17404</v>
      </c>
      <c r="BX54" s="244">
        <f t="shared" si="181"/>
        <v>-6056</v>
      </c>
      <c r="BY54" s="244">
        <f t="shared" si="181"/>
        <v>-13514</v>
      </c>
      <c r="BZ54" s="244">
        <f t="shared" si="181"/>
        <v>-2122</v>
      </c>
      <c r="CA54" s="270">
        <f t="shared" si="181"/>
        <v>903</v>
      </c>
      <c r="CB54" s="270">
        <f t="shared" si="181"/>
        <v>-5471</v>
      </c>
      <c r="CC54" s="270">
        <f t="shared" si="182"/>
        <v>-6093</v>
      </c>
      <c r="CD54" s="387">
        <f t="shared" si="182"/>
        <v>6544</v>
      </c>
      <c r="CE54" s="356">
        <f t="shared" si="182"/>
        <v>-592</v>
      </c>
      <c r="CF54" s="270">
        <f t="shared" si="182"/>
        <v>2904</v>
      </c>
      <c r="CG54" s="270">
        <f t="shared" si="182"/>
        <v>4185</v>
      </c>
      <c r="CH54" s="270">
        <f t="shared" si="182"/>
        <v>10721</v>
      </c>
      <c r="CI54" s="270">
        <f t="shared" si="182"/>
        <v>8275</v>
      </c>
      <c r="CJ54" s="270">
        <f t="shared" si="182"/>
        <v>-984</v>
      </c>
      <c r="CK54" s="270">
        <f t="shared" si="182"/>
        <v>5669</v>
      </c>
      <c r="CL54" s="270">
        <f t="shared" si="182"/>
        <v>832</v>
      </c>
      <c r="CM54" s="270">
        <f t="shared" si="183"/>
        <v>-4642</v>
      </c>
      <c r="CN54" s="270">
        <f t="shared" si="183"/>
        <v>-2015</v>
      </c>
      <c r="CO54" s="270">
        <f t="shared" si="183"/>
        <v>4124</v>
      </c>
      <c r="CP54" s="387">
        <f t="shared" si="183"/>
        <v>-10364</v>
      </c>
      <c r="CQ54" s="387">
        <f t="shared" si="183"/>
        <v>-6292</v>
      </c>
      <c r="CR54" s="387">
        <f t="shared" si="183"/>
        <v>-281</v>
      </c>
      <c r="CS54" s="387">
        <f t="shared" si="183"/>
        <v>-9866</v>
      </c>
      <c r="CT54" s="387">
        <f t="shared" si="183"/>
        <v>-18137</v>
      </c>
      <c r="CU54" s="387">
        <f t="shared" si="183"/>
        <v>-8516</v>
      </c>
      <c r="CV54" s="387">
        <f t="shared" si="183"/>
        <v>-3489</v>
      </c>
      <c r="CW54" s="387">
        <f t="shared" si="183"/>
        <v>-9346</v>
      </c>
      <c r="CX54" s="387">
        <f t="shared" si="183"/>
        <v>-5040</v>
      </c>
      <c r="CY54" s="347"/>
      <c r="CZ54" s="63">
        <f>IF(ISERROR(GETPIVOTDATA("VALUE",'CSS WK pvt'!$I$2,"DT_FILE",CZ$8,"CD_CO",CZ$6,"TRIM_CAT",TRIM(B54),"TRIM_LINE",A51))=TRUE,0,GETPIVOTDATA("VALUE",'CSS WK pvt'!$I$2,"DT_FILE",CZ$8,"CD_CO",CZ$6,"TRIM_CAT",TRIM(B54),"TRIM_LINE",A51))</f>
        <v>6061</v>
      </c>
    </row>
    <row r="55" spans="1:104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1">
        <v>3481</v>
      </c>
      <c r="V55" s="201">
        <v>6163</v>
      </c>
      <c r="W55" s="201">
        <v>4205</v>
      </c>
      <c r="X55" s="41">
        <v>14055</v>
      </c>
      <c r="Y55" s="201">
        <v>4691</v>
      </c>
      <c r="Z55" s="201">
        <v>1280</v>
      </c>
      <c r="AA55" s="201">
        <v>1103</v>
      </c>
      <c r="AB55" s="201">
        <v>1000</v>
      </c>
      <c r="AC55" s="201">
        <v>782</v>
      </c>
      <c r="AD55" s="201">
        <v>7</v>
      </c>
      <c r="AE55" s="201">
        <v>0</v>
      </c>
      <c r="AF55" s="201">
        <v>1672</v>
      </c>
      <c r="AG55" s="201">
        <v>4695</v>
      </c>
      <c r="AH55" s="201">
        <v>1672</v>
      </c>
      <c r="AI55" s="201">
        <v>322</v>
      </c>
      <c r="AJ55" s="41">
        <v>7206</v>
      </c>
      <c r="AK55" s="294">
        <v>948</v>
      </c>
      <c r="AL55" s="294">
        <v>1194</v>
      </c>
      <c r="AM55" s="294">
        <v>42</v>
      </c>
      <c r="AN55" s="294">
        <v>1126</v>
      </c>
      <c r="AO55" s="294">
        <v>37</v>
      </c>
      <c r="AP55" s="294">
        <v>154</v>
      </c>
      <c r="AQ55" s="63">
        <v>0</v>
      </c>
      <c r="AR55" s="294">
        <v>0</v>
      </c>
      <c r="AS55" s="294">
        <v>8099</v>
      </c>
      <c r="AT55" s="294">
        <v>5989</v>
      </c>
      <c r="AU55" s="294">
        <v>1681</v>
      </c>
      <c r="AV55" s="311">
        <v>4082</v>
      </c>
      <c r="AW55" s="294">
        <v>3420</v>
      </c>
      <c r="AX55" s="294">
        <v>971</v>
      </c>
      <c r="AY55" s="294">
        <v>838</v>
      </c>
      <c r="AZ55" s="294">
        <v>606</v>
      </c>
      <c r="BA55" s="294">
        <v>506</v>
      </c>
      <c r="BB55" s="294">
        <v>3567</v>
      </c>
      <c r="BC55" s="63">
        <v>474</v>
      </c>
      <c r="BD55" s="294">
        <v>439</v>
      </c>
      <c r="BE55" s="294"/>
      <c r="BF55" s="294"/>
      <c r="BG55" s="294"/>
      <c r="BH55" s="311"/>
      <c r="BI55" s="42">
        <f t="shared" si="180"/>
        <v>4172.18</v>
      </c>
      <c r="BJ55" s="43">
        <f t="shared" si="180"/>
        <v>7543.08</v>
      </c>
      <c r="BK55" s="43">
        <f t="shared" si="180"/>
        <v>6914.42</v>
      </c>
      <c r="BL55" s="43">
        <f t="shared" si="180"/>
        <v>2739.13</v>
      </c>
      <c r="BM55" s="43">
        <f t="shared" si="180"/>
        <v>958.90000000000009</v>
      </c>
      <c r="BN55" s="43">
        <f t="shared" si="180"/>
        <v>-43.149999999999636</v>
      </c>
      <c r="BO55" s="43">
        <f t="shared" si="180"/>
        <v>963.90999999999985</v>
      </c>
      <c r="BP55" s="43">
        <f t="shared" si="180"/>
        <v>3545.76</v>
      </c>
      <c r="BQ55" s="43">
        <f t="shared" si="180"/>
        <v>-160.01000000000022</v>
      </c>
      <c r="BR55" s="407">
        <f t="shared" si="180"/>
        <v>8878.27</v>
      </c>
      <c r="BS55" s="430">
        <f t="shared" si="181"/>
        <v>-4184.1100000000006</v>
      </c>
      <c r="BT55" s="43">
        <f t="shared" si="181"/>
        <v>-3052.9799999999996</v>
      </c>
      <c r="BU55" s="43">
        <f t="shared" si="181"/>
        <v>-5100.42</v>
      </c>
      <c r="BV55" s="43">
        <f t="shared" si="181"/>
        <v>-8978</v>
      </c>
      <c r="BW55" s="43">
        <f t="shared" si="181"/>
        <v>-7660</v>
      </c>
      <c r="BX55" s="244">
        <f t="shared" si="181"/>
        <v>-2790</v>
      </c>
      <c r="BY55" s="244">
        <f t="shared" si="181"/>
        <v>-3853</v>
      </c>
      <c r="BZ55" s="244">
        <f t="shared" si="181"/>
        <v>-2851</v>
      </c>
      <c r="CA55" s="270">
        <f t="shared" si="181"/>
        <v>1214</v>
      </c>
      <c r="CB55" s="270">
        <f t="shared" si="181"/>
        <v>-4491</v>
      </c>
      <c r="CC55" s="270">
        <f t="shared" si="182"/>
        <v>-3883</v>
      </c>
      <c r="CD55" s="387">
        <f t="shared" si="182"/>
        <v>-6849</v>
      </c>
      <c r="CE55" s="356">
        <f t="shared" si="182"/>
        <v>-3743</v>
      </c>
      <c r="CF55" s="270">
        <f t="shared" si="182"/>
        <v>-86</v>
      </c>
      <c r="CG55" s="270">
        <f t="shared" si="182"/>
        <v>-1061</v>
      </c>
      <c r="CH55" s="270">
        <f t="shared" si="182"/>
        <v>126</v>
      </c>
      <c r="CI55" s="270">
        <f t="shared" si="182"/>
        <v>-745</v>
      </c>
      <c r="CJ55" s="270">
        <f t="shared" si="182"/>
        <v>147</v>
      </c>
      <c r="CK55" s="270">
        <f t="shared" si="182"/>
        <v>0</v>
      </c>
      <c r="CL55" s="270">
        <f t="shared" si="182"/>
        <v>-1672</v>
      </c>
      <c r="CM55" s="270">
        <f t="shared" si="183"/>
        <v>3404</v>
      </c>
      <c r="CN55" s="270">
        <f t="shared" si="183"/>
        <v>4317</v>
      </c>
      <c r="CO55" s="270">
        <f t="shared" si="183"/>
        <v>1359</v>
      </c>
      <c r="CP55" s="387">
        <f t="shared" si="183"/>
        <v>-3124</v>
      </c>
      <c r="CQ55" s="387">
        <f t="shared" si="183"/>
        <v>2472</v>
      </c>
      <c r="CR55" s="387">
        <f t="shared" si="183"/>
        <v>-223</v>
      </c>
      <c r="CS55" s="387">
        <f t="shared" si="183"/>
        <v>796</v>
      </c>
      <c r="CT55" s="387">
        <f t="shared" si="183"/>
        <v>-520</v>
      </c>
      <c r="CU55" s="387">
        <f t="shared" si="183"/>
        <v>469</v>
      </c>
      <c r="CV55" s="387">
        <f t="shared" si="183"/>
        <v>3413</v>
      </c>
      <c r="CW55" s="387">
        <f t="shared" si="183"/>
        <v>474</v>
      </c>
      <c r="CX55" s="387">
        <f t="shared" si="183"/>
        <v>439</v>
      </c>
      <c r="CY55" s="347"/>
      <c r="CZ55" s="63">
        <f>IF(ISERROR(GETPIVOTDATA("VALUE",'CSS WK pvt'!$I$2,"DT_FILE",CZ$8,"CD_CO",CZ$6,"TRIM_CAT",TRIM(B55),"TRIM_LINE",A51))=TRUE,0,GETPIVOTDATA("VALUE",'CSS WK pvt'!$I$2,"DT_FILE",CZ$8,"CD_CO",CZ$6,"TRIM_CAT",TRIM(B55),"TRIM_LINE",A51))</f>
        <v>439</v>
      </c>
    </row>
    <row r="56" spans="1:104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1">
        <v>0</v>
      </c>
      <c r="V56" s="201">
        <v>896</v>
      </c>
      <c r="W56" s="201">
        <v>20</v>
      </c>
      <c r="X56" s="41">
        <v>70</v>
      </c>
      <c r="Y56" s="201">
        <v>0</v>
      </c>
      <c r="Z56" s="201">
        <v>0</v>
      </c>
      <c r="AA56" s="201">
        <v>91</v>
      </c>
      <c r="AB56" s="201">
        <v>0</v>
      </c>
      <c r="AC56" s="201">
        <v>268</v>
      </c>
      <c r="AD56" s="201">
        <v>27</v>
      </c>
      <c r="AE56" s="201">
        <v>998</v>
      </c>
      <c r="AF56" s="201">
        <v>212</v>
      </c>
      <c r="AG56" s="201">
        <v>21120</v>
      </c>
      <c r="AH56" s="201">
        <v>28610</v>
      </c>
      <c r="AI56" s="201">
        <v>16240</v>
      </c>
      <c r="AJ56" s="41">
        <v>20194</v>
      </c>
      <c r="AK56" s="294">
        <v>11980</v>
      </c>
      <c r="AL56" s="294">
        <v>3216</v>
      </c>
      <c r="AM56" s="294">
        <v>21298</v>
      </c>
      <c r="AN56" s="294">
        <v>9401</v>
      </c>
      <c r="AO56" s="294">
        <v>12744</v>
      </c>
      <c r="AP56" s="294">
        <v>19222</v>
      </c>
      <c r="AQ56" s="63">
        <v>14123</v>
      </c>
      <c r="AR56" s="294">
        <v>221</v>
      </c>
      <c r="AS56" s="294">
        <v>6402</v>
      </c>
      <c r="AT56" s="294">
        <v>1</v>
      </c>
      <c r="AU56" s="294">
        <v>1</v>
      </c>
      <c r="AV56" s="311">
        <v>86</v>
      </c>
      <c r="AW56" s="294">
        <v>10526</v>
      </c>
      <c r="AX56" s="294">
        <v>13470</v>
      </c>
      <c r="AY56" s="294">
        <v>11364</v>
      </c>
      <c r="AZ56" s="294">
        <v>9147</v>
      </c>
      <c r="BA56" s="294">
        <v>9781</v>
      </c>
      <c r="BB56" s="294">
        <v>6198</v>
      </c>
      <c r="BC56" s="63">
        <v>6140</v>
      </c>
      <c r="BD56" s="294">
        <v>6928</v>
      </c>
      <c r="BE56" s="294"/>
      <c r="BF56" s="294"/>
      <c r="BG56" s="294"/>
      <c r="BH56" s="311"/>
      <c r="BI56" s="42">
        <f t="shared" si="180"/>
        <v>2779.98</v>
      </c>
      <c r="BJ56" s="43">
        <f t="shared" si="180"/>
        <v>11155</v>
      </c>
      <c r="BK56" s="43">
        <f t="shared" si="180"/>
        <v>557</v>
      </c>
      <c r="BL56" s="43">
        <f t="shared" si="180"/>
        <v>0</v>
      </c>
      <c r="BM56" s="43">
        <f t="shared" si="180"/>
        <v>48.150000000000006</v>
      </c>
      <c r="BN56" s="43">
        <f t="shared" si="180"/>
        <v>0</v>
      </c>
      <c r="BO56" s="43">
        <f t="shared" si="180"/>
        <v>0</v>
      </c>
      <c r="BP56" s="43">
        <f t="shared" si="180"/>
        <v>896</v>
      </c>
      <c r="BQ56" s="43">
        <f t="shared" si="180"/>
        <v>20</v>
      </c>
      <c r="BR56" s="407">
        <f t="shared" si="180"/>
        <v>70</v>
      </c>
      <c r="BS56" s="430">
        <f t="shared" si="181"/>
        <v>0</v>
      </c>
      <c r="BT56" s="43">
        <f t="shared" si="181"/>
        <v>0</v>
      </c>
      <c r="BU56" s="43">
        <f t="shared" si="181"/>
        <v>-2688.98</v>
      </c>
      <c r="BV56" s="43">
        <f t="shared" si="181"/>
        <v>-11155</v>
      </c>
      <c r="BW56" s="43">
        <f t="shared" si="181"/>
        <v>-289</v>
      </c>
      <c r="BX56" s="244">
        <f t="shared" si="181"/>
        <v>27</v>
      </c>
      <c r="BY56" s="244">
        <f t="shared" si="181"/>
        <v>863</v>
      </c>
      <c r="BZ56" s="244">
        <f t="shared" si="181"/>
        <v>212</v>
      </c>
      <c r="CA56" s="270">
        <f t="shared" si="181"/>
        <v>21120</v>
      </c>
      <c r="CB56" s="270">
        <f t="shared" si="181"/>
        <v>27714</v>
      </c>
      <c r="CC56" s="270">
        <f t="shared" si="182"/>
        <v>16220</v>
      </c>
      <c r="CD56" s="387">
        <f t="shared" si="182"/>
        <v>20124</v>
      </c>
      <c r="CE56" s="356">
        <f t="shared" si="182"/>
        <v>11980</v>
      </c>
      <c r="CF56" s="270">
        <f t="shared" si="182"/>
        <v>3216</v>
      </c>
      <c r="CG56" s="270">
        <f t="shared" si="182"/>
        <v>21207</v>
      </c>
      <c r="CH56" s="270">
        <f t="shared" si="182"/>
        <v>9401</v>
      </c>
      <c r="CI56" s="270">
        <f t="shared" si="182"/>
        <v>12476</v>
      </c>
      <c r="CJ56" s="270">
        <f t="shared" si="182"/>
        <v>19195</v>
      </c>
      <c r="CK56" s="270">
        <f t="shared" si="182"/>
        <v>13125</v>
      </c>
      <c r="CL56" s="270">
        <f t="shared" si="182"/>
        <v>9</v>
      </c>
      <c r="CM56" s="270">
        <f t="shared" si="183"/>
        <v>-14718</v>
      </c>
      <c r="CN56" s="270">
        <f t="shared" si="183"/>
        <v>-28609</v>
      </c>
      <c r="CO56" s="270">
        <f t="shared" si="183"/>
        <v>-16239</v>
      </c>
      <c r="CP56" s="387">
        <f t="shared" si="183"/>
        <v>-20108</v>
      </c>
      <c r="CQ56" s="387">
        <f t="shared" si="183"/>
        <v>-1454</v>
      </c>
      <c r="CR56" s="387">
        <f t="shared" si="183"/>
        <v>10254</v>
      </c>
      <c r="CS56" s="387">
        <f t="shared" si="183"/>
        <v>-9934</v>
      </c>
      <c r="CT56" s="387">
        <f t="shared" si="183"/>
        <v>-254</v>
      </c>
      <c r="CU56" s="387">
        <f t="shared" si="183"/>
        <v>-2963</v>
      </c>
      <c r="CV56" s="387">
        <f t="shared" si="183"/>
        <v>-13024</v>
      </c>
      <c r="CW56" s="387">
        <f t="shared" si="183"/>
        <v>-7983</v>
      </c>
      <c r="CX56" s="387">
        <f t="shared" si="183"/>
        <v>6707</v>
      </c>
      <c r="CY56" s="347"/>
      <c r="CZ56" s="63">
        <f>IF(ISERROR(GETPIVOTDATA("VALUE",'CSS WK pvt'!$I$2,"DT_FILE",CZ$8,"CD_CO",CZ$6,"TRIM_CAT",TRIM(B56),"TRIM_LINE",A51))=TRUE,0,GETPIVOTDATA("VALUE",'CSS WK pvt'!$I$2,"DT_FILE",CZ$8,"CD_CO",CZ$6,"TRIM_CAT",TRIM(B56),"TRIM_LINE",A51))</f>
        <v>6928</v>
      </c>
    </row>
    <row r="57" spans="1:104" s="130" customFormat="1" x14ac:dyDescent="0.3">
      <c r="A57" s="147"/>
      <c r="B57" s="38" t="s">
        <v>42</v>
      </c>
      <c r="C57" s="140">
        <f t="shared" ref="C57:Q57" si="184">SUM(C52:C56)</f>
        <v>93242.52</v>
      </c>
      <c r="D57" s="141">
        <f t="shared" si="184"/>
        <v>92520.62999999999</v>
      </c>
      <c r="E57" s="141">
        <f t="shared" si="184"/>
        <v>98437.74</v>
      </c>
      <c r="F57" s="141">
        <f t="shared" si="184"/>
        <v>76083.39</v>
      </c>
      <c r="G57" s="141">
        <f t="shared" si="184"/>
        <v>63586.34</v>
      </c>
      <c r="H57" s="141">
        <f t="shared" si="184"/>
        <v>73416.659999999989</v>
      </c>
      <c r="I57" s="141">
        <f t="shared" si="184"/>
        <v>78087.41</v>
      </c>
      <c r="J57" s="141">
        <f t="shared" si="184"/>
        <v>114467.92</v>
      </c>
      <c r="K57" s="141">
        <f t="shared" si="184"/>
        <v>84708.590000000011</v>
      </c>
      <c r="L57" s="142">
        <f t="shared" si="184"/>
        <v>94050.39</v>
      </c>
      <c r="M57" s="141">
        <f t="shared" si="184"/>
        <v>87826.36</v>
      </c>
      <c r="N57" s="141">
        <f t="shared" si="184"/>
        <v>82218.87</v>
      </c>
      <c r="O57" s="141">
        <f t="shared" si="184"/>
        <v>131457.09</v>
      </c>
      <c r="P57" s="141">
        <f t="shared" si="184"/>
        <v>206091</v>
      </c>
      <c r="Q57" s="141">
        <f t="shared" si="184"/>
        <v>187956</v>
      </c>
      <c r="R57" s="141">
        <v>173594</v>
      </c>
      <c r="S57" s="141">
        <v>155969</v>
      </c>
      <c r="T57" s="141">
        <v>129422</v>
      </c>
      <c r="U57" s="202">
        <v>159517</v>
      </c>
      <c r="V57" s="202">
        <v>241474</v>
      </c>
      <c r="W57" s="202">
        <f>SUM(W52+W53+W54+W55+W56)</f>
        <v>216349</v>
      </c>
      <c r="X57" s="142">
        <f>SUM(X52+X53+X54+X55+X56)</f>
        <v>168631</v>
      </c>
      <c r="Y57" s="202">
        <v>140609</v>
      </c>
      <c r="Z57" s="202">
        <v>159583</v>
      </c>
      <c r="AA57" s="202">
        <v>182437</v>
      </c>
      <c r="AB57" s="202">
        <v>193092</v>
      </c>
      <c r="AC57" s="202">
        <v>163472</v>
      </c>
      <c r="AD57" s="202">
        <v>136256</v>
      </c>
      <c r="AE57" s="202">
        <v>106757</v>
      </c>
      <c r="AF57" s="202">
        <v>96187</v>
      </c>
      <c r="AG57" s="202">
        <v>140925</v>
      </c>
      <c r="AH57" s="202">
        <v>156853</v>
      </c>
      <c r="AI57" s="202">
        <v>157998</v>
      </c>
      <c r="AJ57" s="142">
        <v>165238</v>
      </c>
      <c r="AK57" s="295">
        <v>109880</v>
      </c>
      <c r="AL57" s="295">
        <v>121820</v>
      </c>
      <c r="AM57" s="295">
        <v>147841</v>
      </c>
      <c r="AN57" s="295">
        <v>188428</v>
      </c>
      <c r="AO57" s="295">
        <v>134742</v>
      </c>
      <c r="AP57" s="295">
        <v>119107</v>
      </c>
      <c r="AQ57" s="44">
        <v>101009</v>
      </c>
      <c r="AR57" s="295">
        <v>81668</v>
      </c>
      <c r="AS57" s="295">
        <v>104726</v>
      </c>
      <c r="AT57" s="295">
        <v>108522</v>
      </c>
      <c r="AU57" s="295">
        <v>126433</v>
      </c>
      <c r="AV57" s="312">
        <v>86583</v>
      </c>
      <c r="AW57" s="295">
        <v>78723</v>
      </c>
      <c r="AX57" s="295">
        <v>129394</v>
      </c>
      <c r="AY57" s="295">
        <v>139495</v>
      </c>
      <c r="AZ57" s="295">
        <v>125960</v>
      </c>
      <c r="BA57" s="295">
        <v>146934</v>
      </c>
      <c r="BB57" s="295">
        <v>145910</v>
      </c>
      <c r="BC57" s="44">
        <v>86081</v>
      </c>
      <c r="BD57" s="295">
        <v>88993</v>
      </c>
      <c r="BE57" s="295"/>
      <c r="BF57" s="295"/>
      <c r="BG57" s="295"/>
      <c r="BH57" s="312"/>
      <c r="BI57" s="44">
        <f t="shared" ref="BI57:BM57" si="185">SUM(BI52:BI56)</f>
        <v>38214.57</v>
      </c>
      <c r="BJ57" s="143">
        <f t="shared" si="185"/>
        <v>113570.37000000001</v>
      </c>
      <c r="BK57" s="143">
        <f t="shared" si="185"/>
        <v>89518.26</v>
      </c>
      <c r="BL57" s="143">
        <f t="shared" si="185"/>
        <v>97510.61</v>
      </c>
      <c r="BM57" s="143">
        <f t="shared" si="185"/>
        <v>92382.659999999974</v>
      </c>
      <c r="BN57" s="143">
        <f t="shared" ref="BN57:BV57" si="186">SUM(BN52:BN56)</f>
        <v>56005.340000000004</v>
      </c>
      <c r="BO57" s="143">
        <f t="shared" si="186"/>
        <v>81429.59</v>
      </c>
      <c r="BP57" s="143">
        <f t="shared" si="186"/>
        <v>127006.08</v>
      </c>
      <c r="BQ57" s="143">
        <f t="shared" si="186"/>
        <v>131640.40999999997</v>
      </c>
      <c r="BR57" s="408">
        <f t="shared" si="186"/>
        <v>74580.61</v>
      </c>
      <c r="BS57" s="431">
        <f t="shared" si="186"/>
        <v>52782.64</v>
      </c>
      <c r="BT57" s="143">
        <f t="shared" si="186"/>
        <v>77364.13</v>
      </c>
      <c r="BU57" s="143">
        <f t="shared" si="186"/>
        <v>50979.909999999996</v>
      </c>
      <c r="BV57" s="143">
        <f t="shared" si="186"/>
        <v>-12999</v>
      </c>
      <c r="BW57" s="143">
        <f t="shared" ref="BW57:BX57" si="187">SUM(BW52:BW56)</f>
        <v>-24484</v>
      </c>
      <c r="BX57" s="245">
        <f t="shared" si="187"/>
        <v>-37338</v>
      </c>
      <c r="BY57" s="245">
        <f t="shared" ref="BY57" si="188">SUM(BY52:BY56)</f>
        <v>-49212</v>
      </c>
      <c r="BZ57" s="245">
        <f t="shared" ref="BZ57:CA57" si="189">SUM(BZ52:BZ56)</f>
        <v>-33235</v>
      </c>
      <c r="CA57" s="271">
        <f t="shared" si="189"/>
        <v>-18592</v>
      </c>
      <c r="CB57" s="271">
        <f t="shared" ref="CB57:CC57" si="190">SUM(CB52:CB56)</f>
        <v>-84621</v>
      </c>
      <c r="CC57" s="271">
        <f t="shared" si="190"/>
        <v>-58351</v>
      </c>
      <c r="CD57" s="388">
        <f t="shared" ref="CD57:CE57" si="191">SUM(CD52:CD56)</f>
        <v>-3393</v>
      </c>
      <c r="CE57" s="357">
        <f t="shared" si="191"/>
        <v>-30729</v>
      </c>
      <c r="CF57" s="271">
        <f t="shared" ref="CF57" si="192">SUM(CF52:CF56)</f>
        <v>-37763</v>
      </c>
      <c r="CG57" s="271">
        <f t="shared" ref="CG57" si="193">SUM(CG52:CG56)</f>
        <v>-34596</v>
      </c>
      <c r="CH57" s="271">
        <f t="shared" ref="CH57" si="194">SUM(CH52:CH56)</f>
        <v>-4664</v>
      </c>
      <c r="CI57" s="271">
        <f t="shared" ref="CI57" si="195">SUM(CI52:CI56)</f>
        <v>-28730</v>
      </c>
      <c r="CJ57" s="271">
        <f t="shared" ref="CJ57" si="196">SUM(CJ52:CJ56)</f>
        <v>-17149</v>
      </c>
      <c r="CK57" s="271">
        <f t="shared" ref="CK57" si="197">SUM(CK52:CK56)</f>
        <v>-5748</v>
      </c>
      <c r="CL57" s="271">
        <f t="shared" ref="CL57" si="198">SUM(CL52:CL56)</f>
        <v>-14519</v>
      </c>
      <c r="CM57" s="271">
        <f t="shared" ref="CM57" si="199">SUM(CM52:CM56)</f>
        <v>-36199</v>
      </c>
      <c r="CN57" s="271">
        <f t="shared" ref="CN57" si="200">SUM(CN52:CN56)</f>
        <v>-48331</v>
      </c>
      <c r="CO57" s="271">
        <f t="shared" ref="CO57" si="201">SUM(CO52:CO56)</f>
        <v>-31565</v>
      </c>
      <c r="CP57" s="388">
        <f t="shared" ref="CP57" si="202">SUM(CP52:CP56)</f>
        <v>-78655</v>
      </c>
      <c r="CQ57" s="388">
        <f t="shared" ref="CQ57" si="203">SUM(CQ52:CQ56)</f>
        <v>-31157</v>
      </c>
      <c r="CR57" s="388">
        <f t="shared" ref="CR57" si="204">SUM(CR52:CR56)</f>
        <v>7574</v>
      </c>
      <c r="CS57" s="388">
        <f t="shared" ref="CS57" si="205">SUM(CS52:CS56)</f>
        <v>-8346</v>
      </c>
      <c r="CT57" s="388">
        <f t="shared" ref="CT57" si="206">SUM(CT52:CT56)</f>
        <v>-62468</v>
      </c>
      <c r="CU57" s="388">
        <f t="shared" ref="CU57" si="207">SUM(CU52:CU56)</f>
        <v>12192</v>
      </c>
      <c r="CV57" s="388">
        <f t="shared" ref="CV57" si="208">SUM(CV52:CV56)</f>
        <v>26803</v>
      </c>
      <c r="CW57" s="388">
        <f t="shared" ref="CW57:CX57" si="209">SUM(CW52:CW56)</f>
        <v>-14928</v>
      </c>
      <c r="CX57" s="388">
        <f t="shared" si="209"/>
        <v>7325</v>
      </c>
      <c r="CY57" s="348"/>
      <c r="CZ57" s="44">
        <f>SUM(CZ52:CZ56)</f>
        <v>88993</v>
      </c>
    </row>
    <row r="58" spans="1:104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72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89"/>
      <c r="CX58" s="389"/>
      <c r="CY58" s="347"/>
      <c r="CZ58" s="49"/>
    </row>
    <row r="59" spans="1:104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1">
        <v>607910</v>
      </c>
      <c r="V59" s="201">
        <v>637439</v>
      </c>
      <c r="W59" s="201">
        <v>715218</v>
      </c>
      <c r="X59" s="41">
        <v>764991</v>
      </c>
      <c r="Y59" s="201">
        <v>792889</v>
      </c>
      <c r="Z59" s="201">
        <v>780069</v>
      </c>
      <c r="AA59" s="201">
        <v>811643</v>
      </c>
      <c r="AB59" s="201">
        <v>796025</v>
      </c>
      <c r="AC59" s="201">
        <v>818755</v>
      </c>
      <c r="AD59" s="201">
        <v>817982</v>
      </c>
      <c r="AE59" s="201">
        <v>800330</v>
      </c>
      <c r="AF59" s="201">
        <v>661880</v>
      </c>
      <c r="AG59" s="201">
        <v>585356</v>
      </c>
      <c r="AH59" s="201">
        <v>570388</v>
      </c>
      <c r="AI59" s="201">
        <v>606706</v>
      </c>
      <c r="AJ59" s="41">
        <v>563240</v>
      </c>
      <c r="AK59" s="294">
        <v>572408</v>
      </c>
      <c r="AL59" s="294">
        <v>557412</v>
      </c>
      <c r="AM59" s="294">
        <v>580655</v>
      </c>
      <c r="AN59" s="294">
        <v>551386</v>
      </c>
      <c r="AO59" s="294">
        <v>549346</v>
      </c>
      <c r="AP59" s="294">
        <v>514970</v>
      </c>
      <c r="AQ59" s="63">
        <v>470693</v>
      </c>
      <c r="AR59" s="294">
        <v>483604</v>
      </c>
      <c r="AS59" s="294">
        <v>456093</v>
      </c>
      <c r="AT59" s="294">
        <v>470006</v>
      </c>
      <c r="AU59" s="294">
        <v>472706</v>
      </c>
      <c r="AV59" s="311">
        <v>487941</v>
      </c>
      <c r="AW59" s="294">
        <v>470268</v>
      </c>
      <c r="AX59" s="294">
        <v>442533</v>
      </c>
      <c r="AY59" s="294">
        <v>470871</v>
      </c>
      <c r="AZ59" s="294">
        <v>478806</v>
      </c>
      <c r="BA59" s="294">
        <v>512295</v>
      </c>
      <c r="BB59" s="294">
        <v>511682</v>
      </c>
      <c r="BC59" s="63">
        <v>474586</v>
      </c>
      <c r="BD59" s="294">
        <v>451156</v>
      </c>
      <c r="BE59" s="294"/>
      <c r="BF59" s="294"/>
      <c r="BG59" s="294"/>
      <c r="BH59" s="311"/>
      <c r="BI59" s="42">
        <f t="shared" ref="BI59:BR63" si="210">O59-C59</f>
        <v>111836.52000000002</v>
      </c>
      <c r="BJ59" s="43">
        <f t="shared" si="210"/>
        <v>150667.19</v>
      </c>
      <c r="BK59" s="43">
        <f t="shared" si="210"/>
        <v>211341.89</v>
      </c>
      <c r="BL59" s="43">
        <f t="shared" si="210"/>
        <v>270629.26</v>
      </c>
      <c r="BM59" s="43">
        <f t="shared" si="210"/>
        <v>307084.76</v>
      </c>
      <c r="BN59" s="43">
        <f t="shared" si="210"/>
        <v>321041.91000000003</v>
      </c>
      <c r="BO59" s="43">
        <f t="shared" si="210"/>
        <v>361508.63</v>
      </c>
      <c r="BP59" s="43">
        <f t="shared" si="210"/>
        <v>386470.35</v>
      </c>
      <c r="BQ59" s="43">
        <f t="shared" si="210"/>
        <v>431931.36</v>
      </c>
      <c r="BR59" s="407">
        <f t="shared" si="210"/>
        <v>470475.52000000002</v>
      </c>
      <c r="BS59" s="430">
        <f t="shared" ref="BS59:CB63" si="211">Y59-M59</f>
        <v>479831.07</v>
      </c>
      <c r="BT59" s="43">
        <f t="shared" si="211"/>
        <v>477886.98</v>
      </c>
      <c r="BU59" s="43">
        <f t="shared" si="211"/>
        <v>472182.04</v>
      </c>
      <c r="BV59" s="43">
        <f t="shared" si="211"/>
        <v>394928</v>
      </c>
      <c r="BW59" s="43">
        <f t="shared" si="211"/>
        <v>347014</v>
      </c>
      <c r="BX59" s="244">
        <f t="shared" si="211"/>
        <v>284980</v>
      </c>
      <c r="BY59" s="244">
        <f t="shared" si="211"/>
        <v>222676</v>
      </c>
      <c r="BZ59" s="244">
        <f t="shared" si="211"/>
        <v>95466</v>
      </c>
      <c r="CA59" s="270">
        <f t="shared" si="211"/>
        <v>-22554</v>
      </c>
      <c r="CB59" s="270">
        <f t="shared" si="211"/>
        <v>-67051</v>
      </c>
      <c r="CC59" s="270">
        <f t="shared" ref="CC59:CL63" si="212">AI59-W59</f>
        <v>-108512</v>
      </c>
      <c r="CD59" s="387">
        <f t="shared" si="212"/>
        <v>-201751</v>
      </c>
      <c r="CE59" s="356">
        <f t="shared" si="212"/>
        <v>-220481</v>
      </c>
      <c r="CF59" s="270">
        <f t="shared" si="212"/>
        <v>-222657</v>
      </c>
      <c r="CG59" s="270">
        <f t="shared" si="212"/>
        <v>-230988</v>
      </c>
      <c r="CH59" s="270">
        <f t="shared" si="212"/>
        <v>-244639</v>
      </c>
      <c r="CI59" s="270">
        <f t="shared" si="212"/>
        <v>-269409</v>
      </c>
      <c r="CJ59" s="270">
        <f t="shared" si="212"/>
        <v>-303012</v>
      </c>
      <c r="CK59" s="270">
        <f t="shared" si="212"/>
        <v>-329637</v>
      </c>
      <c r="CL59" s="270">
        <f t="shared" si="212"/>
        <v>-178276</v>
      </c>
      <c r="CM59" s="270">
        <f t="shared" ref="CM59:CX63" si="213">AS59-AG59</f>
        <v>-129263</v>
      </c>
      <c r="CN59" s="270">
        <f t="shared" si="213"/>
        <v>-100382</v>
      </c>
      <c r="CO59" s="270">
        <f t="shared" si="213"/>
        <v>-134000</v>
      </c>
      <c r="CP59" s="387">
        <f t="shared" si="213"/>
        <v>-75299</v>
      </c>
      <c r="CQ59" s="387">
        <f t="shared" si="213"/>
        <v>-102140</v>
      </c>
      <c r="CR59" s="387">
        <f t="shared" si="213"/>
        <v>-114879</v>
      </c>
      <c r="CS59" s="387">
        <f t="shared" si="213"/>
        <v>-109784</v>
      </c>
      <c r="CT59" s="387">
        <f t="shared" si="213"/>
        <v>-72580</v>
      </c>
      <c r="CU59" s="387">
        <f t="shared" si="213"/>
        <v>-37051</v>
      </c>
      <c r="CV59" s="387">
        <f t="shared" si="213"/>
        <v>-3288</v>
      </c>
      <c r="CW59" s="387">
        <f t="shared" si="213"/>
        <v>3893</v>
      </c>
      <c r="CX59" s="387">
        <f t="shared" si="213"/>
        <v>-32448</v>
      </c>
      <c r="CY59" s="347"/>
      <c r="CZ59" s="63">
        <f>IF(ISERROR(GETPIVOTDATA("VALUE",'CSS WK pvt'!$I$2,"DT_FILE",CZ$8,"CD_CO",CZ$6,"TRIM_CAT",TRIM(B59),"TRIM_LINE",A58))=TRUE,0,GETPIVOTDATA("VALUE",'CSS WK pvt'!$I$2,"DT_FILE",CZ$8,"CD_CO",CZ$6,"TRIM_CAT",TRIM(B59),"TRIM_LINE",A58))</f>
        <v>451156</v>
      </c>
    </row>
    <row r="60" spans="1:104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1">
        <v>68080</v>
      </c>
      <c r="V60" s="201">
        <v>55061</v>
      </c>
      <c r="W60" s="201">
        <v>57837</v>
      </c>
      <c r="X60" s="41">
        <v>68507</v>
      </c>
      <c r="Y60" s="201">
        <v>64082</v>
      </c>
      <c r="Z60" s="201">
        <v>69954</v>
      </c>
      <c r="AA60" s="201">
        <v>81439</v>
      </c>
      <c r="AB60" s="201">
        <v>100658</v>
      </c>
      <c r="AC60" s="201">
        <v>104202</v>
      </c>
      <c r="AD60" s="201">
        <v>109502</v>
      </c>
      <c r="AE60" s="201">
        <v>96101</v>
      </c>
      <c r="AF60" s="201">
        <v>111628</v>
      </c>
      <c r="AG60" s="201">
        <v>98088</v>
      </c>
      <c r="AH60" s="201">
        <v>84008</v>
      </c>
      <c r="AI60" s="201">
        <v>66648</v>
      </c>
      <c r="AJ60" s="41">
        <v>92489</v>
      </c>
      <c r="AK60" s="294">
        <v>94709</v>
      </c>
      <c r="AL60" s="294">
        <v>87116</v>
      </c>
      <c r="AM60" s="294">
        <v>82137</v>
      </c>
      <c r="AN60" s="294">
        <v>83237</v>
      </c>
      <c r="AO60" s="294">
        <v>90501</v>
      </c>
      <c r="AP60" s="294">
        <v>90290</v>
      </c>
      <c r="AQ60" s="63">
        <v>76171</v>
      </c>
      <c r="AR60" s="294">
        <v>47330</v>
      </c>
      <c r="AS60" s="294">
        <v>62016</v>
      </c>
      <c r="AT60" s="294">
        <v>44058</v>
      </c>
      <c r="AU60" s="294">
        <v>42052</v>
      </c>
      <c r="AV60" s="311">
        <v>33877</v>
      </c>
      <c r="AW60" s="294">
        <v>30878</v>
      </c>
      <c r="AX60" s="294">
        <v>32938</v>
      </c>
      <c r="AY60" s="294">
        <v>36757</v>
      </c>
      <c r="AZ60" s="294">
        <v>37053</v>
      </c>
      <c r="BA60" s="294">
        <v>38723</v>
      </c>
      <c r="BB60" s="294">
        <v>42737</v>
      </c>
      <c r="BC60" s="63">
        <v>35156</v>
      </c>
      <c r="BD60" s="294">
        <v>45179</v>
      </c>
      <c r="BE60" s="294"/>
      <c r="BF60" s="294"/>
      <c r="BG60" s="294"/>
      <c r="BH60" s="311"/>
      <c r="BI60" s="42">
        <f t="shared" si="210"/>
        <v>-3428.1200000000026</v>
      </c>
      <c r="BJ60" s="43">
        <f t="shared" si="210"/>
        <v>868.33000000000175</v>
      </c>
      <c r="BK60" s="43">
        <f t="shared" si="210"/>
        <v>4853.2799999999988</v>
      </c>
      <c r="BL60" s="43">
        <f t="shared" si="210"/>
        <v>9135.9400000000023</v>
      </c>
      <c r="BM60" s="43">
        <f t="shared" si="210"/>
        <v>18849.239999999998</v>
      </c>
      <c r="BN60" s="43">
        <f t="shared" si="210"/>
        <v>18593.910000000003</v>
      </c>
      <c r="BO60" s="43">
        <f t="shared" si="210"/>
        <v>10651.160000000003</v>
      </c>
      <c r="BP60" s="43">
        <f t="shared" si="210"/>
        <v>-376.59999999999854</v>
      </c>
      <c r="BQ60" s="43">
        <f t="shared" si="210"/>
        <v>2795.9800000000032</v>
      </c>
      <c r="BR60" s="407">
        <f t="shared" si="210"/>
        <v>13021.39</v>
      </c>
      <c r="BS60" s="430">
        <f t="shared" si="211"/>
        <v>8425.8300000000017</v>
      </c>
      <c r="BT60" s="43">
        <f t="shared" si="211"/>
        <v>15042.980000000003</v>
      </c>
      <c r="BU60" s="43">
        <f t="shared" si="211"/>
        <v>24428.18</v>
      </c>
      <c r="BV60" s="43">
        <f t="shared" si="211"/>
        <v>40139</v>
      </c>
      <c r="BW60" s="43">
        <f t="shared" si="211"/>
        <v>39085</v>
      </c>
      <c r="BX60" s="244">
        <f t="shared" si="211"/>
        <v>41293</v>
      </c>
      <c r="BY60" s="244">
        <f t="shared" si="211"/>
        <v>17491</v>
      </c>
      <c r="BZ60" s="244">
        <f t="shared" si="211"/>
        <v>34228</v>
      </c>
      <c r="CA60" s="270">
        <f t="shared" si="211"/>
        <v>30008</v>
      </c>
      <c r="CB60" s="270">
        <f t="shared" si="211"/>
        <v>28947</v>
      </c>
      <c r="CC60" s="270">
        <f t="shared" si="212"/>
        <v>8811</v>
      </c>
      <c r="CD60" s="387">
        <f t="shared" si="212"/>
        <v>23982</v>
      </c>
      <c r="CE60" s="356">
        <f t="shared" si="212"/>
        <v>30627</v>
      </c>
      <c r="CF60" s="270">
        <f t="shared" si="212"/>
        <v>17162</v>
      </c>
      <c r="CG60" s="270">
        <f t="shared" si="212"/>
        <v>698</v>
      </c>
      <c r="CH60" s="270">
        <f t="shared" si="212"/>
        <v>-17421</v>
      </c>
      <c r="CI60" s="270">
        <f t="shared" si="212"/>
        <v>-13701</v>
      </c>
      <c r="CJ60" s="270">
        <f t="shared" si="212"/>
        <v>-19212</v>
      </c>
      <c r="CK60" s="270">
        <f t="shared" si="212"/>
        <v>-19930</v>
      </c>
      <c r="CL60" s="270">
        <f t="shared" si="212"/>
        <v>-64298</v>
      </c>
      <c r="CM60" s="270">
        <f t="shared" si="213"/>
        <v>-36072</v>
      </c>
      <c r="CN60" s="270">
        <f t="shared" si="213"/>
        <v>-39950</v>
      </c>
      <c r="CO60" s="270">
        <f t="shared" si="213"/>
        <v>-24596</v>
      </c>
      <c r="CP60" s="387">
        <f t="shared" si="213"/>
        <v>-58612</v>
      </c>
      <c r="CQ60" s="387">
        <f t="shared" si="213"/>
        <v>-63831</v>
      </c>
      <c r="CR60" s="387">
        <f t="shared" si="213"/>
        <v>-54178</v>
      </c>
      <c r="CS60" s="387">
        <f t="shared" si="213"/>
        <v>-45380</v>
      </c>
      <c r="CT60" s="387">
        <f t="shared" si="213"/>
        <v>-46184</v>
      </c>
      <c r="CU60" s="387">
        <f t="shared" si="213"/>
        <v>-51778</v>
      </c>
      <c r="CV60" s="387">
        <f t="shared" si="213"/>
        <v>-47553</v>
      </c>
      <c r="CW60" s="387">
        <f t="shared" si="213"/>
        <v>-41015</v>
      </c>
      <c r="CX60" s="387">
        <f t="shared" si="213"/>
        <v>-2151</v>
      </c>
      <c r="CY60" s="347"/>
      <c r="CZ60" s="63">
        <f>IF(ISERROR(GETPIVOTDATA("VALUE",'CSS WK pvt'!$I$2,"DT_FILE",CZ$8,"CD_CO",CZ$6,"TRIM_CAT",TRIM(B60),"TRIM_LINE",A58))=TRUE,0,GETPIVOTDATA("VALUE",'CSS WK pvt'!$I$2,"DT_FILE",CZ$8,"CD_CO",CZ$6,"TRIM_CAT",TRIM(B60),"TRIM_LINE",A58))</f>
        <v>45179</v>
      </c>
    </row>
    <row r="61" spans="1:104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1">
        <v>49441</v>
      </c>
      <c r="V61" s="201">
        <v>22073</v>
      </c>
      <c r="W61" s="201">
        <v>24567</v>
      </c>
      <c r="X61" s="41">
        <v>34897</v>
      </c>
      <c r="Y61" s="201">
        <v>40486</v>
      </c>
      <c r="Z61" s="201">
        <v>43801</v>
      </c>
      <c r="AA61" s="201">
        <v>44565</v>
      </c>
      <c r="AB61" s="201">
        <v>31311</v>
      </c>
      <c r="AC61" s="201">
        <v>29781</v>
      </c>
      <c r="AD61" s="201">
        <v>28890</v>
      </c>
      <c r="AE61" s="201">
        <v>29479</v>
      </c>
      <c r="AF61" s="201">
        <v>31258</v>
      </c>
      <c r="AG61" s="201">
        <v>21103</v>
      </c>
      <c r="AH61" s="201">
        <v>31568</v>
      </c>
      <c r="AI61" s="201">
        <v>37607</v>
      </c>
      <c r="AJ61" s="41">
        <v>17928</v>
      </c>
      <c r="AK61" s="294">
        <v>24618</v>
      </c>
      <c r="AL61" s="294">
        <v>20021</v>
      </c>
      <c r="AM61" s="294">
        <v>15032</v>
      </c>
      <c r="AN61" s="294">
        <v>18868</v>
      </c>
      <c r="AO61" s="294">
        <v>21910</v>
      </c>
      <c r="AP61" s="294">
        <v>20608</v>
      </c>
      <c r="AQ61" s="63">
        <v>8590</v>
      </c>
      <c r="AR61" s="294">
        <v>12009</v>
      </c>
      <c r="AS61" s="294">
        <v>7566</v>
      </c>
      <c r="AT61" s="294">
        <v>12411</v>
      </c>
      <c r="AU61" s="294">
        <v>13737</v>
      </c>
      <c r="AV61" s="311">
        <v>11095</v>
      </c>
      <c r="AW61" s="294">
        <v>11542</v>
      </c>
      <c r="AX61" s="294">
        <v>12117</v>
      </c>
      <c r="AY61" s="294">
        <v>11497</v>
      </c>
      <c r="AZ61" s="294">
        <v>11102</v>
      </c>
      <c r="BA61" s="294">
        <v>10929</v>
      </c>
      <c r="BB61" s="294">
        <v>9354</v>
      </c>
      <c r="BC61" s="63">
        <v>12524</v>
      </c>
      <c r="BD61" s="294">
        <v>11172</v>
      </c>
      <c r="BE61" s="294"/>
      <c r="BF61" s="294"/>
      <c r="BG61" s="294"/>
      <c r="BH61" s="311"/>
      <c r="BI61" s="42">
        <f t="shared" si="210"/>
        <v>-1140.0199999999995</v>
      </c>
      <c r="BJ61" s="43">
        <f t="shared" si="210"/>
        <v>15133.73</v>
      </c>
      <c r="BK61" s="43">
        <f t="shared" si="210"/>
        <v>19108.080000000002</v>
      </c>
      <c r="BL61" s="43">
        <f t="shared" si="210"/>
        <v>30972.48</v>
      </c>
      <c r="BM61" s="43">
        <f t="shared" si="210"/>
        <v>41320.729999999996</v>
      </c>
      <c r="BN61" s="43">
        <f t="shared" si="210"/>
        <v>44342.879999999997</v>
      </c>
      <c r="BO61" s="43">
        <f t="shared" si="210"/>
        <v>45149.3</v>
      </c>
      <c r="BP61" s="43">
        <f t="shared" si="210"/>
        <v>10856.73</v>
      </c>
      <c r="BQ61" s="43">
        <f t="shared" si="210"/>
        <v>18321.060000000001</v>
      </c>
      <c r="BR61" s="407">
        <f t="shared" si="210"/>
        <v>27899.97</v>
      </c>
      <c r="BS61" s="430">
        <f t="shared" si="211"/>
        <v>29580.080000000002</v>
      </c>
      <c r="BT61" s="43">
        <f t="shared" si="211"/>
        <v>39699.74</v>
      </c>
      <c r="BU61" s="43">
        <f t="shared" si="211"/>
        <v>38098.410000000003</v>
      </c>
      <c r="BV61" s="43">
        <f t="shared" si="211"/>
        <v>11793</v>
      </c>
      <c r="BW61" s="43">
        <f t="shared" si="211"/>
        <v>1780</v>
      </c>
      <c r="BX61" s="244">
        <f t="shared" si="211"/>
        <v>-8220</v>
      </c>
      <c r="BY61" s="244">
        <f t="shared" si="211"/>
        <v>-18100</v>
      </c>
      <c r="BZ61" s="244">
        <f t="shared" si="211"/>
        <v>-18787</v>
      </c>
      <c r="CA61" s="270">
        <f t="shared" si="211"/>
        <v>-28338</v>
      </c>
      <c r="CB61" s="270">
        <f t="shared" si="211"/>
        <v>9495</v>
      </c>
      <c r="CC61" s="270">
        <f t="shared" si="212"/>
        <v>13040</v>
      </c>
      <c r="CD61" s="387">
        <f t="shared" si="212"/>
        <v>-16969</v>
      </c>
      <c r="CE61" s="356">
        <f t="shared" si="212"/>
        <v>-15868</v>
      </c>
      <c r="CF61" s="270">
        <f t="shared" si="212"/>
        <v>-23780</v>
      </c>
      <c r="CG61" s="270">
        <f t="shared" si="212"/>
        <v>-29533</v>
      </c>
      <c r="CH61" s="270">
        <f t="shared" si="212"/>
        <v>-12443</v>
      </c>
      <c r="CI61" s="270">
        <f t="shared" si="212"/>
        <v>-7871</v>
      </c>
      <c r="CJ61" s="270">
        <f t="shared" si="212"/>
        <v>-8282</v>
      </c>
      <c r="CK61" s="270">
        <f t="shared" si="212"/>
        <v>-20889</v>
      </c>
      <c r="CL61" s="270">
        <f t="shared" si="212"/>
        <v>-19249</v>
      </c>
      <c r="CM61" s="270">
        <f t="shared" si="213"/>
        <v>-13537</v>
      </c>
      <c r="CN61" s="270">
        <f t="shared" si="213"/>
        <v>-19157</v>
      </c>
      <c r="CO61" s="270">
        <f t="shared" si="213"/>
        <v>-23870</v>
      </c>
      <c r="CP61" s="387">
        <f t="shared" si="213"/>
        <v>-6833</v>
      </c>
      <c r="CQ61" s="387">
        <f t="shared" si="213"/>
        <v>-13076</v>
      </c>
      <c r="CR61" s="387">
        <f t="shared" si="213"/>
        <v>-7904</v>
      </c>
      <c r="CS61" s="387">
        <f t="shared" si="213"/>
        <v>-3535</v>
      </c>
      <c r="CT61" s="387">
        <f t="shared" si="213"/>
        <v>-7766</v>
      </c>
      <c r="CU61" s="387">
        <f t="shared" si="213"/>
        <v>-10981</v>
      </c>
      <c r="CV61" s="387">
        <f t="shared" si="213"/>
        <v>-11254</v>
      </c>
      <c r="CW61" s="387">
        <f t="shared" si="213"/>
        <v>3934</v>
      </c>
      <c r="CX61" s="387">
        <f t="shared" si="213"/>
        <v>-837</v>
      </c>
      <c r="CY61" s="347"/>
      <c r="CZ61" s="63">
        <f>IF(ISERROR(GETPIVOTDATA("VALUE",'CSS WK pvt'!$I$2,"DT_FILE",CZ$8,"CD_CO",CZ$6,"TRIM_CAT",TRIM(B61),"TRIM_LINE",A58))=TRUE,0,GETPIVOTDATA("VALUE",'CSS WK pvt'!$I$2,"DT_FILE",CZ$8,"CD_CO",CZ$6,"TRIM_CAT",TRIM(B61),"TRIM_LINE",A58))</f>
        <v>11172</v>
      </c>
    </row>
    <row r="62" spans="1:104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1">
        <v>9081</v>
      </c>
      <c r="V62" s="201">
        <v>11261</v>
      </c>
      <c r="W62" s="201">
        <v>13802</v>
      </c>
      <c r="X62" s="41">
        <v>15115</v>
      </c>
      <c r="Y62" s="201">
        <v>16333</v>
      </c>
      <c r="Z62" s="201">
        <v>14387</v>
      </c>
      <c r="AA62" s="201">
        <v>3343</v>
      </c>
      <c r="AB62" s="201">
        <v>993</v>
      </c>
      <c r="AC62" s="201">
        <v>978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41">
        <v>322</v>
      </c>
      <c r="AK62" s="294">
        <v>1496</v>
      </c>
      <c r="AL62" s="294">
        <v>918</v>
      </c>
      <c r="AM62" s="294">
        <v>0</v>
      </c>
      <c r="AN62" s="294">
        <v>0</v>
      </c>
      <c r="AO62" s="294">
        <v>0</v>
      </c>
      <c r="AP62" s="294">
        <v>0</v>
      </c>
      <c r="AQ62" s="63">
        <v>0</v>
      </c>
      <c r="AR62" s="294">
        <v>0</v>
      </c>
      <c r="AS62" s="294">
        <v>4391</v>
      </c>
      <c r="AT62" s="294">
        <v>30</v>
      </c>
      <c r="AU62" s="294">
        <v>45</v>
      </c>
      <c r="AV62" s="311">
        <v>941</v>
      </c>
      <c r="AW62" s="294">
        <v>1454</v>
      </c>
      <c r="AX62" s="294">
        <v>3381</v>
      </c>
      <c r="AY62" s="294">
        <v>930</v>
      </c>
      <c r="AZ62" s="294">
        <v>1744</v>
      </c>
      <c r="BA62" s="294">
        <v>2349</v>
      </c>
      <c r="BB62" s="294">
        <v>2627</v>
      </c>
      <c r="BC62" s="63">
        <v>3029</v>
      </c>
      <c r="BD62" s="294">
        <v>3503</v>
      </c>
      <c r="BE62" s="294"/>
      <c r="BF62" s="294"/>
      <c r="BG62" s="294"/>
      <c r="BH62" s="311"/>
      <c r="BI62" s="42">
        <f t="shared" si="210"/>
        <v>3189.3199999999997</v>
      </c>
      <c r="BJ62" s="43">
        <f t="shared" si="210"/>
        <v>9383.83</v>
      </c>
      <c r="BK62" s="43">
        <f t="shared" si="210"/>
        <v>3663.54</v>
      </c>
      <c r="BL62" s="43">
        <f t="shared" si="210"/>
        <v>5607.92</v>
      </c>
      <c r="BM62" s="43">
        <f t="shared" si="210"/>
        <v>9264</v>
      </c>
      <c r="BN62" s="43">
        <f t="shared" si="210"/>
        <v>6109.6</v>
      </c>
      <c r="BO62" s="43">
        <f t="shared" si="210"/>
        <v>5601.2</v>
      </c>
      <c r="BP62" s="43">
        <f t="shared" si="210"/>
        <v>6205.89</v>
      </c>
      <c r="BQ62" s="43">
        <f t="shared" si="210"/>
        <v>11184.76</v>
      </c>
      <c r="BR62" s="407">
        <f t="shared" si="210"/>
        <v>9958.41</v>
      </c>
      <c r="BS62" s="430">
        <f t="shared" si="211"/>
        <v>13816.09</v>
      </c>
      <c r="BT62" s="43">
        <f t="shared" si="211"/>
        <v>14285.51</v>
      </c>
      <c r="BU62" s="43">
        <f t="shared" si="211"/>
        <v>64.050000000000182</v>
      </c>
      <c r="BV62" s="43">
        <f t="shared" si="211"/>
        <v>-8488</v>
      </c>
      <c r="BW62" s="43">
        <f t="shared" si="211"/>
        <v>-4245</v>
      </c>
      <c r="BX62" s="244">
        <f t="shared" si="211"/>
        <v>-5608</v>
      </c>
      <c r="BY62" s="244">
        <f t="shared" si="211"/>
        <v>-9264</v>
      </c>
      <c r="BZ62" s="244">
        <f t="shared" si="211"/>
        <v>-7448</v>
      </c>
      <c r="CA62" s="270">
        <f t="shared" si="211"/>
        <v>-9081</v>
      </c>
      <c r="CB62" s="270">
        <f t="shared" si="211"/>
        <v>-11261</v>
      </c>
      <c r="CC62" s="270">
        <f t="shared" si="212"/>
        <v>-13802</v>
      </c>
      <c r="CD62" s="387">
        <f t="shared" si="212"/>
        <v>-14793</v>
      </c>
      <c r="CE62" s="356">
        <f t="shared" si="212"/>
        <v>-14837</v>
      </c>
      <c r="CF62" s="270">
        <f t="shared" si="212"/>
        <v>-13469</v>
      </c>
      <c r="CG62" s="270">
        <f t="shared" si="212"/>
        <v>-3343</v>
      </c>
      <c r="CH62" s="270">
        <f t="shared" si="212"/>
        <v>-993</v>
      </c>
      <c r="CI62" s="270">
        <f t="shared" si="212"/>
        <v>-978</v>
      </c>
      <c r="CJ62" s="270">
        <f t="shared" si="212"/>
        <v>0</v>
      </c>
      <c r="CK62" s="270">
        <f t="shared" si="212"/>
        <v>0</v>
      </c>
      <c r="CL62" s="270">
        <f t="shared" si="212"/>
        <v>0</v>
      </c>
      <c r="CM62" s="270">
        <f t="shared" si="213"/>
        <v>4391</v>
      </c>
      <c r="CN62" s="270">
        <f t="shared" si="213"/>
        <v>30</v>
      </c>
      <c r="CO62" s="270">
        <f t="shared" si="213"/>
        <v>45</v>
      </c>
      <c r="CP62" s="387">
        <f t="shared" si="213"/>
        <v>619</v>
      </c>
      <c r="CQ62" s="387">
        <f t="shared" si="213"/>
        <v>-42</v>
      </c>
      <c r="CR62" s="387">
        <f t="shared" si="213"/>
        <v>2463</v>
      </c>
      <c r="CS62" s="387">
        <f t="shared" si="213"/>
        <v>930</v>
      </c>
      <c r="CT62" s="387">
        <f t="shared" si="213"/>
        <v>1744</v>
      </c>
      <c r="CU62" s="387">
        <f t="shared" si="213"/>
        <v>2349</v>
      </c>
      <c r="CV62" s="387">
        <f t="shared" si="213"/>
        <v>2627</v>
      </c>
      <c r="CW62" s="387">
        <f t="shared" si="213"/>
        <v>3029</v>
      </c>
      <c r="CX62" s="387">
        <f t="shared" si="213"/>
        <v>3503</v>
      </c>
      <c r="CY62" s="347"/>
      <c r="CZ62" s="63">
        <f>IF(ISERROR(GETPIVOTDATA("VALUE",'CSS WK pvt'!$I$2,"DT_FILE",CZ$8,"CD_CO",CZ$6,"TRIM_CAT",TRIM(B62),"TRIM_LINE",A58))=TRUE,0,GETPIVOTDATA("VALUE",'CSS WK pvt'!$I$2,"DT_FILE",CZ$8,"CD_CO",CZ$6,"TRIM_CAT",TRIM(B62),"TRIM_LINE",A58))</f>
        <v>3503</v>
      </c>
    </row>
    <row r="63" spans="1:104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1">
        <v>0</v>
      </c>
      <c r="V63" s="201">
        <v>0</v>
      </c>
      <c r="W63" s="201">
        <v>0</v>
      </c>
      <c r="X63" s="4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212</v>
      </c>
      <c r="AH63" s="201">
        <v>21332</v>
      </c>
      <c r="AI63" s="201">
        <v>9671</v>
      </c>
      <c r="AJ63" s="41">
        <v>421</v>
      </c>
      <c r="AK63" s="294">
        <v>3856</v>
      </c>
      <c r="AL63" s="294">
        <v>5742</v>
      </c>
      <c r="AM63" s="294">
        <v>7554</v>
      </c>
      <c r="AN63" s="294">
        <v>8537</v>
      </c>
      <c r="AO63" s="294">
        <v>17938</v>
      </c>
      <c r="AP63" s="294">
        <v>6306</v>
      </c>
      <c r="AQ63" s="63">
        <v>476</v>
      </c>
      <c r="AR63" s="294">
        <v>86</v>
      </c>
      <c r="AS63" s="294">
        <v>307</v>
      </c>
      <c r="AT63" s="294">
        <v>88</v>
      </c>
      <c r="AU63" s="294">
        <v>89</v>
      </c>
      <c r="AV63" s="311">
        <v>0</v>
      </c>
      <c r="AW63" s="294">
        <v>0</v>
      </c>
      <c r="AX63" s="294">
        <v>5526</v>
      </c>
      <c r="AY63" s="294">
        <v>18997</v>
      </c>
      <c r="AZ63" s="294">
        <v>10649</v>
      </c>
      <c r="BA63" s="294">
        <v>19796</v>
      </c>
      <c r="BB63" s="294">
        <v>14415</v>
      </c>
      <c r="BC63" s="63">
        <v>10613</v>
      </c>
      <c r="BD63" s="294">
        <v>11676</v>
      </c>
      <c r="BE63" s="294"/>
      <c r="BF63" s="294"/>
      <c r="BG63" s="294"/>
      <c r="BH63" s="311"/>
      <c r="BI63" s="42">
        <f t="shared" si="210"/>
        <v>0</v>
      </c>
      <c r="BJ63" s="43">
        <f t="shared" si="210"/>
        <v>0</v>
      </c>
      <c r="BK63" s="43">
        <f t="shared" si="210"/>
        <v>0</v>
      </c>
      <c r="BL63" s="43">
        <f t="shared" si="210"/>
        <v>0</v>
      </c>
      <c r="BM63" s="43">
        <f t="shared" si="210"/>
        <v>0</v>
      </c>
      <c r="BN63" s="43">
        <f t="shared" si="210"/>
        <v>0</v>
      </c>
      <c r="BO63" s="43">
        <f t="shared" si="210"/>
        <v>0</v>
      </c>
      <c r="BP63" s="43">
        <f t="shared" si="210"/>
        <v>0</v>
      </c>
      <c r="BQ63" s="43">
        <f t="shared" si="210"/>
        <v>0</v>
      </c>
      <c r="BR63" s="407">
        <f t="shared" si="210"/>
        <v>0</v>
      </c>
      <c r="BS63" s="430">
        <f t="shared" si="211"/>
        <v>0</v>
      </c>
      <c r="BT63" s="43">
        <f t="shared" si="211"/>
        <v>0</v>
      </c>
      <c r="BU63" s="43">
        <f t="shared" si="211"/>
        <v>0</v>
      </c>
      <c r="BV63" s="43">
        <f t="shared" si="211"/>
        <v>0</v>
      </c>
      <c r="BW63" s="43">
        <f t="shared" si="211"/>
        <v>0</v>
      </c>
      <c r="BX63" s="244">
        <f t="shared" si="211"/>
        <v>0</v>
      </c>
      <c r="BY63" s="244">
        <f t="shared" si="211"/>
        <v>0</v>
      </c>
      <c r="BZ63" s="244">
        <f t="shared" si="211"/>
        <v>0</v>
      </c>
      <c r="CA63" s="270">
        <f t="shared" si="211"/>
        <v>212</v>
      </c>
      <c r="CB63" s="270">
        <f t="shared" si="211"/>
        <v>21332</v>
      </c>
      <c r="CC63" s="270">
        <f t="shared" si="212"/>
        <v>9671</v>
      </c>
      <c r="CD63" s="387">
        <f t="shared" si="212"/>
        <v>421</v>
      </c>
      <c r="CE63" s="356">
        <f t="shared" si="212"/>
        <v>3856</v>
      </c>
      <c r="CF63" s="270">
        <f t="shared" si="212"/>
        <v>5742</v>
      </c>
      <c r="CG63" s="270">
        <f t="shared" si="212"/>
        <v>7554</v>
      </c>
      <c r="CH63" s="270">
        <f t="shared" si="212"/>
        <v>8537</v>
      </c>
      <c r="CI63" s="270">
        <f t="shared" si="212"/>
        <v>17938</v>
      </c>
      <c r="CJ63" s="270">
        <f t="shared" si="212"/>
        <v>6306</v>
      </c>
      <c r="CK63" s="270">
        <f t="shared" si="212"/>
        <v>476</v>
      </c>
      <c r="CL63" s="270">
        <f t="shared" si="212"/>
        <v>86</v>
      </c>
      <c r="CM63" s="270">
        <f t="shared" si="213"/>
        <v>95</v>
      </c>
      <c r="CN63" s="270">
        <f t="shared" si="213"/>
        <v>-21244</v>
      </c>
      <c r="CO63" s="270">
        <f t="shared" si="213"/>
        <v>-9582</v>
      </c>
      <c r="CP63" s="387">
        <f t="shared" si="213"/>
        <v>-421</v>
      </c>
      <c r="CQ63" s="387">
        <f t="shared" si="213"/>
        <v>-3856</v>
      </c>
      <c r="CR63" s="387">
        <f t="shared" si="213"/>
        <v>-216</v>
      </c>
      <c r="CS63" s="387">
        <f t="shared" si="213"/>
        <v>11443</v>
      </c>
      <c r="CT63" s="387">
        <f t="shared" si="213"/>
        <v>2112</v>
      </c>
      <c r="CU63" s="387">
        <f t="shared" si="213"/>
        <v>1858</v>
      </c>
      <c r="CV63" s="387">
        <f t="shared" si="213"/>
        <v>8109</v>
      </c>
      <c r="CW63" s="387">
        <f t="shared" si="213"/>
        <v>10137</v>
      </c>
      <c r="CX63" s="387">
        <f t="shared" si="213"/>
        <v>11590</v>
      </c>
      <c r="CY63" s="347"/>
      <c r="CZ63" s="63">
        <f>IF(ISERROR(GETPIVOTDATA("VALUE",'CSS WK pvt'!$I$2,"DT_FILE",CZ$8,"CD_CO",CZ$6,"TRIM_CAT",TRIM(B63),"TRIM_LINE",A58))=TRUE,0,GETPIVOTDATA("VALUE",'CSS WK pvt'!$I$2,"DT_FILE",CZ$8,"CD_CO",CZ$6,"TRIM_CAT",TRIM(B63),"TRIM_LINE",A58))</f>
        <v>11676</v>
      </c>
    </row>
    <row r="64" spans="1:104" s="130" customFormat="1" x14ac:dyDescent="0.3">
      <c r="A64" s="147"/>
      <c r="B64" s="38" t="s">
        <v>42</v>
      </c>
      <c r="C64" s="140">
        <f t="shared" ref="C64:Q64" si="214">SUM(C59:C63)</f>
        <v>295759.62</v>
      </c>
      <c r="D64" s="141">
        <f t="shared" si="214"/>
        <v>314561.91999999998</v>
      </c>
      <c r="E64" s="141">
        <f t="shared" si="214"/>
        <v>331115.20999999996</v>
      </c>
      <c r="F64" s="141">
        <f t="shared" si="214"/>
        <v>327583.40000000002</v>
      </c>
      <c r="G64" s="141">
        <f t="shared" si="214"/>
        <v>336588.27</v>
      </c>
      <c r="H64" s="141">
        <f t="shared" si="214"/>
        <v>311218.7</v>
      </c>
      <c r="I64" s="141">
        <f t="shared" si="214"/>
        <v>311601.70999999996</v>
      </c>
      <c r="J64" s="141">
        <f t="shared" si="214"/>
        <v>322677.63</v>
      </c>
      <c r="K64" s="141">
        <f t="shared" si="214"/>
        <v>347190.84</v>
      </c>
      <c r="L64" s="142">
        <f t="shared" si="214"/>
        <v>362154.71</v>
      </c>
      <c r="M64" s="141">
        <f t="shared" si="214"/>
        <v>382136.92999999993</v>
      </c>
      <c r="N64" s="141">
        <f t="shared" si="214"/>
        <v>361295.79000000004</v>
      </c>
      <c r="O64" s="141">
        <f t="shared" si="214"/>
        <v>406217.32000000007</v>
      </c>
      <c r="P64" s="141">
        <f t="shared" si="214"/>
        <v>490615</v>
      </c>
      <c r="Q64" s="141">
        <f t="shared" si="214"/>
        <v>570082</v>
      </c>
      <c r="R64" s="141">
        <v>643929</v>
      </c>
      <c r="S64" s="141">
        <v>713107</v>
      </c>
      <c r="T64" s="141">
        <v>701307</v>
      </c>
      <c r="U64" s="202">
        <v>734512</v>
      </c>
      <c r="V64" s="202">
        <v>725834</v>
      </c>
      <c r="W64" s="202">
        <f>SUM(W59+W60+W61+W62+W63)</f>
        <v>811424</v>
      </c>
      <c r="X64" s="142">
        <f>SUM(X59+X60+X61+X62+X63)</f>
        <v>883510</v>
      </c>
      <c r="Y64" s="202">
        <v>913790</v>
      </c>
      <c r="Z64" s="202">
        <v>908211</v>
      </c>
      <c r="AA64" s="202">
        <v>940990</v>
      </c>
      <c r="AB64" s="202">
        <v>928987</v>
      </c>
      <c r="AC64" s="202">
        <v>953716</v>
      </c>
      <c r="AD64" s="202">
        <v>956374</v>
      </c>
      <c r="AE64" s="202">
        <v>925910</v>
      </c>
      <c r="AF64" s="202">
        <v>804766</v>
      </c>
      <c r="AG64" s="202">
        <v>704759</v>
      </c>
      <c r="AH64" s="202">
        <v>707296</v>
      </c>
      <c r="AI64" s="202">
        <v>720632</v>
      </c>
      <c r="AJ64" s="142">
        <v>674400</v>
      </c>
      <c r="AK64" s="295">
        <v>697087</v>
      </c>
      <c r="AL64" s="295">
        <v>671209</v>
      </c>
      <c r="AM64" s="295">
        <v>685378</v>
      </c>
      <c r="AN64" s="295">
        <v>662028</v>
      </c>
      <c r="AO64" s="295">
        <v>679695</v>
      </c>
      <c r="AP64" s="295">
        <v>632174</v>
      </c>
      <c r="AQ64" s="44">
        <v>555930</v>
      </c>
      <c r="AR64" s="295">
        <v>543029</v>
      </c>
      <c r="AS64" s="295">
        <v>530373</v>
      </c>
      <c r="AT64" s="295">
        <v>526593</v>
      </c>
      <c r="AU64" s="295">
        <v>528629</v>
      </c>
      <c r="AV64" s="312">
        <v>533854</v>
      </c>
      <c r="AW64" s="295">
        <v>514142</v>
      </c>
      <c r="AX64" s="295">
        <v>496495</v>
      </c>
      <c r="AY64" s="295">
        <v>539052</v>
      </c>
      <c r="AZ64" s="295">
        <v>539354</v>
      </c>
      <c r="BA64" s="295">
        <v>584092</v>
      </c>
      <c r="BB64" s="295">
        <v>580815</v>
      </c>
      <c r="BC64" s="44">
        <v>535908</v>
      </c>
      <c r="BD64" s="295">
        <v>522686</v>
      </c>
      <c r="BE64" s="295"/>
      <c r="BF64" s="295"/>
      <c r="BG64" s="295"/>
      <c r="BH64" s="312"/>
      <c r="BI64" s="44">
        <f t="shared" ref="BI64:BM64" si="215">SUM(BI59:BI63)</f>
        <v>110457.70000000001</v>
      </c>
      <c r="BJ64" s="143">
        <f t="shared" si="215"/>
        <v>176053.08000000002</v>
      </c>
      <c r="BK64" s="143">
        <f t="shared" si="215"/>
        <v>238966.79</v>
      </c>
      <c r="BL64" s="143">
        <f t="shared" si="215"/>
        <v>316345.59999999998</v>
      </c>
      <c r="BM64" s="143">
        <f t="shared" si="215"/>
        <v>376518.73</v>
      </c>
      <c r="BN64" s="143">
        <f t="shared" ref="BN64:BV64" si="216">SUM(BN59:BN63)</f>
        <v>390088.30000000005</v>
      </c>
      <c r="BO64" s="143">
        <f t="shared" si="216"/>
        <v>422910.29000000004</v>
      </c>
      <c r="BP64" s="143">
        <f t="shared" si="216"/>
        <v>403156.37</v>
      </c>
      <c r="BQ64" s="143">
        <f t="shared" si="216"/>
        <v>464233.16</v>
      </c>
      <c r="BR64" s="408">
        <f t="shared" si="216"/>
        <v>521355.29</v>
      </c>
      <c r="BS64" s="431">
        <f t="shared" si="216"/>
        <v>531653.07000000007</v>
      </c>
      <c r="BT64" s="143">
        <f t="shared" si="216"/>
        <v>546915.21</v>
      </c>
      <c r="BU64" s="143">
        <f t="shared" si="216"/>
        <v>534772.68000000005</v>
      </c>
      <c r="BV64" s="143">
        <f t="shared" si="216"/>
        <v>438372</v>
      </c>
      <c r="BW64" s="143">
        <f t="shared" ref="BW64:BX64" si="217">SUM(BW59:BW63)</f>
        <v>383634</v>
      </c>
      <c r="BX64" s="245">
        <f t="shared" si="217"/>
        <v>312445</v>
      </c>
      <c r="BY64" s="245">
        <f t="shared" ref="BY64" si="218">SUM(BY59:BY63)</f>
        <v>212803</v>
      </c>
      <c r="BZ64" s="245">
        <f t="shared" ref="BZ64:CA64" si="219">SUM(BZ59:BZ63)</f>
        <v>103459</v>
      </c>
      <c r="CA64" s="271">
        <f t="shared" si="219"/>
        <v>-29753</v>
      </c>
      <c r="CB64" s="271">
        <f t="shared" ref="CB64:CC64" si="220">SUM(CB59:CB63)</f>
        <v>-18538</v>
      </c>
      <c r="CC64" s="271">
        <f t="shared" si="220"/>
        <v>-90792</v>
      </c>
      <c r="CD64" s="388">
        <f t="shared" ref="CD64:CE64" si="221">SUM(CD59:CD63)</f>
        <v>-209110</v>
      </c>
      <c r="CE64" s="357">
        <f t="shared" si="221"/>
        <v>-216703</v>
      </c>
      <c r="CF64" s="271">
        <f t="shared" ref="CF64" si="222">SUM(CF59:CF63)</f>
        <v>-237002</v>
      </c>
      <c r="CG64" s="271">
        <f t="shared" ref="CG64" si="223">SUM(CG59:CG63)</f>
        <v>-255612</v>
      </c>
      <c r="CH64" s="271">
        <f t="shared" ref="CH64" si="224">SUM(CH59:CH63)</f>
        <v>-266959</v>
      </c>
      <c r="CI64" s="271">
        <f t="shared" ref="CI64" si="225">SUM(CI59:CI63)</f>
        <v>-274021</v>
      </c>
      <c r="CJ64" s="271">
        <f t="shared" ref="CJ64" si="226">SUM(CJ59:CJ63)</f>
        <v>-324200</v>
      </c>
      <c r="CK64" s="271">
        <f t="shared" ref="CK64" si="227">SUM(CK59:CK63)</f>
        <v>-369980</v>
      </c>
      <c r="CL64" s="271">
        <f t="shared" ref="CL64" si="228">SUM(CL59:CL63)</f>
        <v>-261737</v>
      </c>
      <c r="CM64" s="271">
        <f t="shared" ref="CM64" si="229">SUM(CM59:CM63)</f>
        <v>-174386</v>
      </c>
      <c r="CN64" s="271">
        <f t="shared" ref="CN64" si="230">SUM(CN59:CN63)</f>
        <v>-180703</v>
      </c>
      <c r="CO64" s="271">
        <f t="shared" ref="CO64" si="231">SUM(CO59:CO63)</f>
        <v>-192003</v>
      </c>
      <c r="CP64" s="388">
        <f t="shared" ref="CP64" si="232">SUM(CP59:CP63)</f>
        <v>-140546</v>
      </c>
      <c r="CQ64" s="388">
        <f t="shared" ref="CQ64" si="233">SUM(CQ59:CQ63)</f>
        <v>-182945</v>
      </c>
      <c r="CR64" s="388">
        <f t="shared" ref="CR64" si="234">SUM(CR59:CR63)</f>
        <v>-174714</v>
      </c>
      <c r="CS64" s="388">
        <f t="shared" ref="CS64" si="235">SUM(CS59:CS63)</f>
        <v>-146326</v>
      </c>
      <c r="CT64" s="388">
        <f t="shared" ref="CT64" si="236">SUM(CT59:CT63)</f>
        <v>-122674</v>
      </c>
      <c r="CU64" s="388">
        <f t="shared" ref="CU64" si="237">SUM(CU59:CU63)</f>
        <v>-95603</v>
      </c>
      <c r="CV64" s="388">
        <f t="shared" ref="CV64" si="238">SUM(CV59:CV63)</f>
        <v>-51359</v>
      </c>
      <c r="CW64" s="388">
        <f t="shared" ref="CW64:CX64" si="239">SUM(CW59:CW63)</f>
        <v>-20022</v>
      </c>
      <c r="CX64" s="388">
        <f t="shared" si="239"/>
        <v>-20343</v>
      </c>
      <c r="CY64" s="348"/>
      <c r="CZ64" s="44">
        <f>SUM(CZ59:CZ63)</f>
        <v>522686</v>
      </c>
    </row>
    <row r="65" spans="1:104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72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89"/>
      <c r="CX65" s="389"/>
      <c r="CY65" s="347"/>
      <c r="CZ65" s="49"/>
    </row>
    <row r="66" spans="1:104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1">
        <v>1120391</v>
      </c>
      <c r="V66" s="201">
        <v>1163640</v>
      </c>
      <c r="W66" s="201">
        <v>1192277</v>
      </c>
      <c r="X66" s="41">
        <v>1145245</v>
      </c>
      <c r="Y66" s="201">
        <v>1168981</v>
      </c>
      <c r="Z66" s="201">
        <v>1218467</v>
      </c>
      <c r="AA66" s="201">
        <v>1251462</v>
      </c>
      <c r="AB66" s="201">
        <v>1241159</v>
      </c>
      <c r="AC66" s="201">
        <v>1174064</v>
      </c>
      <c r="AD66" s="201">
        <v>1110130</v>
      </c>
      <c r="AE66" s="201">
        <v>1113894</v>
      </c>
      <c r="AF66" s="201">
        <v>976871</v>
      </c>
      <c r="AG66" s="201">
        <v>959021</v>
      </c>
      <c r="AH66" s="201">
        <v>1004098</v>
      </c>
      <c r="AI66" s="201">
        <v>962825</v>
      </c>
      <c r="AJ66" s="41">
        <v>859087</v>
      </c>
      <c r="AK66" s="294">
        <v>909084</v>
      </c>
      <c r="AL66" s="294">
        <v>884473</v>
      </c>
      <c r="AM66" s="294">
        <v>945007</v>
      </c>
      <c r="AN66" s="294">
        <v>866030</v>
      </c>
      <c r="AO66" s="294">
        <v>829401</v>
      </c>
      <c r="AP66" s="294">
        <v>764934</v>
      </c>
      <c r="AQ66" s="63">
        <v>757081</v>
      </c>
      <c r="AR66" s="294">
        <v>729227</v>
      </c>
      <c r="AS66" s="294">
        <v>805057</v>
      </c>
      <c r="AT66" s="294">
        <v>828351</v>
      </c>
      <c r="AU66" s="294">
        <v>759035</v>
      </c>
      <c r="AV66" s="311">
        <v>742761</v>
      </c>
      <c r="AW66" s="294">
        <v>739905</v>
      </c>
      <c r="AX66" s="294">
        <v>862900</v>
      </c>
      <c r="AY66" s="294">
        <v>849490</v>
      </c>
      <c r="AZ66" s="294">
        <v>831668</v>
      </c>
      <c r="BA66" s="294">
        <v>929289</v>
      </c>
      <c r="BB66" s="294">
        <v>809666</v>
      </c>
      <c r="BC66" s="63">
        <v>715361</v>
      </c>
      <c r="BD66" s="294">
        <v>798382</v>
      </c>
      <c r="BE66" s="294"/>
      <c r="BF66" s="294"/>
      <c r="BG66" s="294"/>
      <c r="BH66" s="311"/>
      <c r="BI66" s="42">
        <f t="shared" ref="BI66:BR70" si="240">O66-C66</f>
        <v>194729.13999999996</v>
      </c>
      <c r="BJ66" s="43">
        <f t="shared" si="240"/>
        <v>315674.68</v>
      </c>
      <c r="BK66" s="43">
        <f t="shared" si="240"/>
        <v>351849.85</v>
      </c>
      <c r="BL66" s="43">
        <f t="shared" si="240"/>
        <v>454409.57</v>
      </c>
      <c r="BM66" s="43">
        <f t="shared" si="240"/>
        <v>479776.81</v>
      </c>
      <c r="BN66" s="43">
        <f t="shared" si="240"/>
        <v>515186.64</v>
      </c>
      <c r="BO66" s="43">
        <f t="shared" si="240"/>
        <v>593161.25</v>
      </c>
      <c r="BP66" s="43">
        <f t="shared" si="240"/>
        <v>623564.38</v>
      </c>
      <c r="BQ66" s="43">
        <f t="shared" si="240"/>
        <v>649553.75</v>
      </c>
      <c r="BR66" s="407">
        <f t="shared" si="240"/>
        <v>597014.28</v>
      </c>
      <c r="BS66" s="430">
        <f t="shared" ref="BS66:CB70" si="241">Y66-M66</f>
        <v>568318.97</v>
      </c>
      <c r="BT66" s="43">
        <f t="shared" si="241"/>
        <v>634895.81999999995</v>
      </c>
      <c r="BU66" s="43">
        <f t="shared" si="241"/>
        <v>563710.30000000005</v>
      </c>
      <c r="BV66" s="43">
        <f t="shared" si="241"/>
        <v>408163</v>
      </c>
      <c r="BW66" s="43">
        <f t="shared" si="241"/>
        <v>296812</v>
      </c>
      <c r="BX66" s="244">
        <f t="shared" si="241"/>
        <v>206822</v>
      </c>
      <c r="BY66" s="244">
        <f t="shared" si="241"/>
        <v>153923</v>
      </c>
      <c r="BZ66" s="244">
        <f t="shared" si="241"/>
        <v>25743</v>
      </c>
      <c r="CA66" s="270">
        <f t="shared" si="241"/>
        <v>-161370</v>
      </c>
      <c r="CB66" s="270">
        <f t="shared" si="241"/>
        <v>-159542</v>
      </c>
      <c r="CC66" s="270">
        <f t="shared" ref="CC66:CL70" si="242">AI66-W66</f>
        <v>-229452</v>
      </c>
      <c r="CD66" s="387">
        <f t="shared" si="242"/>
        <v>-286158</v>
      </c>
      <c r="CE66" s="356">
        <f t="shared" si="242"/>
        <v>-259897</v>
      </c>
      <c r="CF66" s="270">
        <f t="shared" si="242"/>
        <v>-333994</v>
      </c>
      <c r="CG66" s="270">
        <f t="shared" si="242"/>
        <v>-306455</v>
      </c>
      <c r="CH66" s="270">
        <f t="shared" si="242"/>
        <v>-375129</v>
      </c>
      <c r="CI66" s="270">
        <f t="shared" si="242"/>
        <v>-344663</v>
      </c>
      <c r="CJ66" s="270">
        <f t="shared" si="242"/>
        <v>-345196</v>
      </c>
      <c r="CK66" s="270">
        <f t="shared" si="242"/>
        <v>-356813</v>
      </c>
      <c r="CL66" s="270">
        <f t="shared" si="242"/>
        <v>-247644</v>
      </c>
      <c r="CM66" s="270">
        <f t="shared" ref="CM66:CX70" si="243">AS66-AG66</f>
        <v>-153964</v>
      </c>
      <c r="CN66" s="270">
        <f t="shared" si="243"/>
        <v>-175747</v>
      </c>
      <c r="CO66" s="270">
        <f t="shared" si="243"/>
        <v>-203790</v>
      </c>
      <c r="CP66" s="387">
        <f t="shared" si="243"/>
        <v>-116326</v>
      </c>
      <c r="CQ66" s="387">
        <f t="shared" si="243"/>
        <v>-169179</v>
      </c>
      <c r="CR66" s="387">
        <f t="shared" si="243"/>
        <v>-21573</v>
      </c>
      <c r="CS66" s="387">
        <f t="shared" si="243"/>
        <v>-95517</v>
      </c>
      <c r="CT66" s="387">
        <f t="shared" si="243"/>
        <v>-34362</v>
      </c>
      <c r="CU66" s="387">
        <f t="shared" si="243"/>
        <v>99888</v>
      </c>
      <c r="CV66" s="387">
        <f t="shared" si="243"/>
        <v>44732</v>
      </c>
      <c r="CW66" s="387">
        <f t="shared" si="243"/>
        <v>-41720</v>
      </c>
      <c r="CX66" s="387">
        <f t="shared" si="243"/>
        <v>69155</v>
      </c>
      <c r="CY66" s="347"/>
      <c r="CZ66" s="63">
        <f>IF(ISERROR(GETPIVOTDATA("VALUE",'CSS WK pvt'!$I$2,"DT_FILE",CZ$8,"CD_CO",CZ$6,"TRIM_CAT",TRIM(B66),"TRIM_LINE",A65))=TRUE,0,GETPIVOTDATA("VALUE",'CSS WK pvt'!$I$2,"DT_FILE",CZ$8,"CD_CO",CZ$6,"TRIM_CAT",TRIM(B66),"TRIM_LINE",A65))</f>
        <v>798382</v>
      </c>
    </row>
    <row r="67" spans="1:104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1">
        <v>80253</v>
      </c>
      <c r="V67" s="201">
        <v>64166</v>
      </c>
      <c r="W67" s="201">
        <v>66787</v>
      </c>
      <c r="X67" s="41">
        <v>76869</v>
      </c>
      <c r="Y67" s="201">
        <v>72574</v>
      </c>
      <c r="Z67" s="201">
        <v>89075</v>
      </c>
      <c r="AA67" s="201">
        <v>101638</v>
      </c>
      <c r="AB67" s="201">
        <v>124577</v>
      </c>
      <c r="AC67" s="201">
        <v>124812</v>
      </c>
      <c r="AD67" s="201">
        <v>125060</v>
      </c>
      <c r="AE67" s="201">
        <v>108248</v>
      </c>
      <c r="AF67" s="201">
        <v>123906</v>
      </c>
      <c r="AG67" s="201">
        <v>111533</v>
      </c>
      <c r="AH67" s="201">
        <v>94818</v>
      </c>
      <c r="AI67" s="201">
        <v>80510</v>
      </c>
      <c r="AJ67" s="41">
        <v>108328</v>
      </c>
      <c r="AK67" s="294">
        <v>107243</v>
      </c>
      <c r="AL67" s="294">
        <v>101675</v>
      </c>
      <c r="AM67" s="294">
        <v>98117</v>
      </c>
      <c r="AN67" s="294">
        <v>99414</v>
      </c>
      <c r="AO67" s="294">
        <v>105663</v>
      </c>
      <c r="AP67" s="294">
        <v>104586</v>
      </c>
      <c r="AQ67" s="63">
        <v>86254</v>
      </c>
      <c r="AR67" s="294">
        <v>54046</v>
      </c>
      <c r="AS67" s="294">
        <v>73087</v>
      </c>
      <c r="AT67" s="294">
        <v>52720</v>
      </c>
      <c r="AU67" s="294">
        <v>50151</v>
      </c>
      <c r="AV67" s="311">
        <v>42391</v>
      </c>
      <c r="AW67" s="294">
        <v>41921</v>
      </c>
      <c r="AX67" s="294">
        <v>53227</v>
      </c>
      <c r="AY67" s="294">
        <v>53920</v>
      </c>
      <c r="AZ67" s="294">
        <v>50870</v>
      </c>
      <c r="BA67" s="294">
        <v>53939</v>
      </c>
      <c r="BB67" s="294">
        <v>55145</v>
      </c>
      <c r="BC67" s="63">
        <v>42964</v>
      </c>
      <c r="BD67" s="294">
        <v>52874</v>
      </c>
      <c r="BE67" s="294"/>
      <c r="BF67" s="294"/>
      <c r="BG67" s="294"/>
      <c r="BH67" s="311"/>
      <c r="BI67" s="42">
        <f t="shared" si="240"/>
        <v>-3807.0899999999965</v>
      </c>
      <c r="BJ67" s="43">
        <f t="shared" si="240"/>
        <v>691.02999999999884</v>
      </c>
      <c r="BK67" s="43">
        <f t="shared" si="240"/>
        <v>5294.7700000000041</v>
      </c>
      <c r="BL67" s="43">
        <f t="shared" si="240"/>
        <v>11318.130000000005</v>
      </c>
      <c r="BM67" s="43">
        <f t="shared" si="240"/>
        <v>21795.089999999997</v>
      </c>
      <c r="BN67" s="43">
        <f t="shared" si="240"/>
        <v>20898.339999999997</v>
      </c>
      <c r="BO67" s="43">
        <f t="shared" si="240"/>
        <v>14599.350000000006</v>
      </c>
      <c r="BP67" s="43">
        <f t="shared" si="240"/>
        <v>623.52999999999884</v>
      </c>
      <c r="BQ67" s="43">
        <f t="shared" si="240"/>
        <v>4004.4000000000015</v>
      </c>
      <c r="BR67" s="407">
        <f t="shared" si="240"/>
        <v>12945.330000000002</v>
      </c>
      <c r="BS67" s="430">
        <f t="shared" si="241"/>
        <v>7985.3899999999994</v>
      </c>
      <c r="BT67" s="43">
        <f t="shared" si="241"/>
        <v>24343.14</v>
      </c>
      <c r="BU67" s="43">
        <f t="shared" si="241"/>
        <v>33061.08</v>
      </c>
      <c r="BV67" s="43">
        <f t="shared" si="241"/>
        <v>52860</v>
      </c>
      <c r="BW67" s="43">
        <f t="shared" si="241"/>
        <v>47629</v>
      </c>
      <c r="BX67" s="244">
        <f t="shared" si="241"/>
        <v>45621</v>
      </c>
      <c r="BY67" s="244">
        <f t="shared" si="241"/>
        <v>19225</v>
      </c>
      <c r="BZ67" s="244">
        <f t="shared" si="241"/>
        <v>36416</v>
      </c>
      <c r="CA67" s="270">
        <f t="shared" si="241"/>
        <v>31280</v>
      </c>
      <c r="CB67" s="270">
        <f t="shared" si="241"/>
        <v>30652</v>
      </c>
      <c r="CC67" s="270">
        <f t="shared" si="242"/>
        <v>13723</v>
      </c>
      <c r="CD67" s="387">
        <f t="shared" si="242"/>
        <v>31459</v>
      </c>
      <c r="CE67" s="356">
        <f t="shared" si="242"/>
        <v>34669</v>
      </c>
      <c r="CF67" s="270">
        <f t="shared" si="242"/>
        <v>12600</v>
      </c>
      <c r="CG67" s="270">
        <f t="shared" si="242"/>
        <v>-3521</v>
      </c>
      <c r="CH67" s="270">
        <f t="shared" si="242"/>
        <v>-25163</v>
      </c>
      <c r="CI67" s="270">
        <f t="shared" si="242"/>
        <v>-19149</v>
      </c>
      <c r="CJ67" s="270">
        <f t="shared" si="242"/>
        <v>-20474</v>
      </c>
      <c r="CK67" s="270">
        <f t="shared" si="242"/>
        <v>-21994</v>
      </c>
      <c r="CL67" s="270">
        <f t="shared" si="242"/>
        <v>-69860</v>
      </c>
      <c r="CM67" s="270">
        <f t="shared" si="243"/>
        <v>-38446</v>
      </c>
      <c r="CN67" s="270">
        <f t="shared" si="243"/>
        <v>-42098</v>
      </c>
      <c r="CO67" s="270">
        <f t="shared" si="243"/>
        <v>-30359</v>
      </c>
      <c r="CP67" s="387">
        <f t="shared" si="243"/>
        <v>-65937</v>
      </c>
      <c r="CQ67" s="387">
        <f t="shared" si="243"/>
        <v>-65322</v>
      </c>
      <c r="CR67" s="387">
        <f t="shared" si="243"/>
        <v>-48448</v>
      </c>
      <c r="CS67" s="387">
        <f t="shared" si="243"/>
        <v>-44197</v>
      </c>
      <c r="CT67" s="387">
        <f t="shared" si="243"/>
        <v>-48544</v>
      </c>
      <c r="CU67" s="387">
        <f t="shared" si="243"/>
        <v>-51724</v>
      </c>
      <c r="CV67" s="387">
        <f t="shared" si="243"/>
        <v>-49441</v>
      </c>
      <c r="CW67" s="387">
        <f t="shared" si="243"/>
        <v>-43290</v>
      </c>
      <c r="CX67" s="387">
        <f t="shared" si="243"/>
        <v>-1172</v>
      </c>
      <c r="CY67" s="347"/>
      <c r="CZ67" s="63">
        <f>IF(ISERROR(GETPIVOTDATA("VALUE",'CSS WK pvt'!$I$2,"DT_FILE",CZ$8,"CD_CO",CZ$6,"TRIM_CAT",TRIM(B67),"TRIM_LINE",A65))=TRUE,0,GETPIVOTDATA("VALUE",'CSS WK pvt'!$I$2,"DT_FILE",CZ$8,"CD_CO",CZ$6,"TRIM_CAT",TRIM(B67),"TRIM_LINE",A65))</f>
        <v>52874</v>
      </c>
    </row>
    <row r="68" spans="1:104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1">
        <v>93820</v>
      </c>
      <c r="V68" s="201">
        <v>103513</v>
      </c>
      <c r="W68" s="201">
        <v>121849</v>
      </c>
      <c r="X68" s="41">
        <v>95086</v>
      </c>
      <c r="Y68" s="201">
        <v>91945</v>
      </c>
      <c r="Z68" s="201">
        <v>114423</v>
      </c>
      <c r="AA68" s="201">
        <v>82421</v>
      </c>
      <c r="AB68" s="201">
        <v>82534</v>
      </c>
      <c r="AC68" s="201">
        <v>60844</v>
      </c>
      <c r="AD68" s="201">
        <v>76339</v>
      </c>
      <c r="AE68" s="201">
        <v>74374</v>
      </c>
      <c r="AF68" s="201">
        <v>72563</v>
      </c>
      <c r="AG68" s="201">
        <v>70093</v>
      </c>
      <c r="AH68" s="201">
        <v>147717</v>
      </c>
      <c r="AI68" s="201">
        <v>130772</v>
      </c>
      <c r="AJ68" s="41">
        <v>81202</v>
      </c>
      <c r="AK68" s="294">
        <v>121529</v>
      </c>
      <c r="AL68" s="294">
        <v>91024</v>
      </c>
      <c r="AM68" s="294">
        <v>85559</v>
      </c>
      <c r="AN68" s="294">
        <v>62140</v>
      </c>
      <c r="AO68" s="294">
        <v>72553</v>
      </c>
      <c r="AP68" s="294">
        <v>75875</v>
      </c>
      <c r="AQ68" s="63">
        <v>101447</v>
      </c>
      <c r="AR68" s="294">
        <v>41930</v>
      </c>
      <c r="AS68" s="294">
        <v>63332</v>
      </c>
      <c r="AT68" s="294">
        <v>73723</v>
      </c>
      <c r="AU68" s="294">
        <v>96475</v>
      </c>
      <c r="AV68" s="311">
        <v>71135</v>
      </c>
      <c r="AW68" s="294">
        <v>76639</v>
      </c>
      <c r="AX68" s="294">
        <v>92389</v>
      </c>
      <c r="AY68" s="294">
        <v>45598</v>
      </c>
      <c r="AZ68" s="294">
        <v>55560</v>
      </c>
      <c r="BA68" s="294">
        <v>52723</v>
      </c>
      <c r="BB68" s="294">
        <v>38954</v>
      </c>
      <c r="BC68" s="63">
        <v>34213</v>
      </c>
      <c r="BD68" s="294">
        <v>46626</v>
      </c>
      <c r="BE68" s="294"/>
      <c r="BF68" s="294"/>
      <c r="BG68" s="294"/>
      <c r="BH68" s="311"/>
      <c r="BI68" s="42">
        <f t="shared" si="240"/>
        <v>3383.760000000002</v>
      </c>
      <c r="BJ68" s="43">
        <f t="shared" si="240"/>
        <v>86456.84</v>
      </c>
      <c r="BK68" s="43">
        <f t="shared" si="240"/>
        <v>68117.51999999999</v>
      </c>
      <c r="BL68" s="43">
        <f t="shared" si="240"/>
        <v>52000.43</v>
      </c>
      <c r="BM68" s="43">
        <f t="shared" si="240"/>
        <v>109135.82</v>
      </c>
      <c r="BN68" s="43">
        <f t="shared" si="240"/>
        <v>53346.52</v>
      </c>
      <c r="BO68" s="43">
        <f t="shared" si="240"/>
        <v>39151.730000000003</v>
      </c>
      <c r="BP68" s="43">
        <f t="shared" si="240"/>
        <v>26393.589999999997</v>
      </c>
      <c r="BQ68" s="43">
        <f t="shared" si="240"/>
        <v>33917.539999999994</v>
      </c>
      <c r="BR68" s="407">
        <f t="shared" si="240"/>
        <v>27441.130000000005</v>
      </c>
      <c r="BS68" s="430">
        <f t="shared" si="241"/>
        <v>24213.490000000005</v>
      </c>
      <c r="BT68" s="43">
        <f t="shared" si="241"/>
        <v>49604.45</v>
      </c>
      <c r="BU68" s="43">
        <f t="shared" si="241"/>
        <v>22396.629999999997</v>
      </c>
      <c r="BV68" s="43">
        <f t="shared" si="241"/>
        <v>-48945</v>
      </c>
      <c r="BW68" s="43">
        <f t="shared" si="241"/>
        <v>-55649</v>
      </c>
      <c r="BX68" s="244">
        <f t="shared" si="241"/>
        <v>-11499</v>
      </c>
      <c r="BY68" s="244">
        <f t="shared" si="241"/>
        <v>-66258</v>
      </c>
      <c r="BZ68" s="244">
        <f t="shared" si="241"/>
        <v>-14344</v>
      </c>
      <c r="CA68" s="270">
        <f t="shared" si="241"/>
        <v>-23727</v>
      </c>
      <c r="CB68" s="270">
        <f t="shared" si="241"/>
        <v>44204</v>
      </c>
      <c r="CC68" s="270">
        <f t="shared" si="242"/>
        <v>8923</v>
      </c>
      <c r="CD68" s="387">
        <f t="shared" si="242"/>
        <v>-13884</v>
      </c>
      <c r="CE68" s="356">
        <f t="shared" si="242"/>
        <v>29584</v>
      </c>
      <c r="CF68" s="270">
        <f t="shared" si="242"/>
        <v>-23399</v>
      </c>
      <c r="CG68" s="270">
        <f t="shared" si="242"/>
        <v>3138</v>
      </c>
      <c r="CH68" s="270">
        <f t="shared" si="242"/>
        <v>-20394</v>
      </c>
      <c r="CI68" s="270">
        <f t="shared" si="242"/>
        <v>11709</v>
      </c>
      <c r="CJ68" s="270">
        <f t="shared" si="242"/>
        <v>-464</v>
      </c>
      <c r="CK68" s="270">
        <f t="shared" si="242"/>
        <v>27073</v>
      </c>
      <c r="CL68" s="270">
        <f t="shared" si="242"/>
        <v>-30633</v>
      </c>
      <c r="CM68" s="270">
        <f t="shared" si="243"/>
        <v>-6761</v>
      </c>
      <c r="CN68" s="270">
        <f t="shared" si="243"/>
        <v>-73994</v>
      </c>
      <c r="CO68" s="270">
        <f t="shared" si="243"/>
        <v>-34297</v>
      </c>
      <c r="CP68" s="387">
        <f t="shared" si="243"/>
        <v>-10067</v>
      </c>
      <c r="CQ68" s="387">
        <f t="shared" si="243"/>
        <v>-44890</v>
      </c>
      <c r="CR68" s="387">
        <f t="shared" si="243"/>
        <v>1365</v>
      </c>
      <c r="CS68" s="387">
        <f t="shared" si="243"/>
        <v>-39961</v>
      </c>
      <c r="CT68" s="387">
        <f t="shared" si="243"/>
        <v>-6580</v>
      </c>
      <c r="CU68" s="387">
        <f t="shared" si="243"/>
        <v>-19830</v>
      </c>
      <c r="CV68" s="387">
        <f t="shared" si="243"/>
        <v>-36921</v>
      </c>
      <c r="CW68" s="387">
        <f t="shared" si="243"/>
        <v>-67234</v>
      </c>
      <c r="CX68" s="387">
        <f t="shared" si="243"/>
        <v>4696</v>
      </c>
      <c r="CY68" s="347"/>
      <c r="CZ68" s="63">
        <f>IF(ISERROR(GETPIVOTDATA("VALUE",'CSS WK pvt'!$I$2,"DT_FILE",CZ$8,"CD_CO",CZ$6,"TRIM_CAT",TRIM(B68),"TRIM_LINE",A65))=TRUE,0,GETPIVOTDATA("VALUE",'CSS WK pvt'!$I$2,"DT_FILE",CZ$8,"CD_CO",CZ$6,"TRIM_CAT",TRIM(B68),"TRIM_LINE",A65))</f>
        <v>46626</v>
      </c>
    </row>
    <row r="69" spans="1:104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1">
        <v>34384</v>
      </c>
      <c r="V69" s="201">
        <v>94275</v>
      </c>
      <c r="W69" s="201">
        <v>99263</v>
      </c>
      <c r="X69" s="41">
        <v>105509</v>
      </c>
      <c r="Y69" s="201">
        <v>65555</v>
      </c>
      <c r="Z69" s="201">
        <v>27133</v>
      </c>
      <c r="AA69" s="201">
        <v>10896</v>
      </c>
      <c r="AB69" s="201">
        <v>37907</v>
      </c>
      <c r="AC69" s="201">
        <v>10045</v>
      </c>
      <c r="AD69" s="201">
        <v>46596</v>
      </c>
      <c r="AE69" s="201">
        <v>61394</v>
      </c>
      <c r="AF69" s="201">
        <v>31782</v>
      </c>
      <c r="AG69" s="201">
        <v>25861</v>
      </c>
      <c r="AH69" s="201">
        <v>138418</v>
      </c>
      <c r="AI69" s="201">
        <v>32115</v>
      </c>
      <c r="AJ69" s="41">
        <v>43743</v>
      </c>
      <c r="AK69" s="294">
        <v>76846</v>
      </c>
      <c r="AL69" s="294">
        <v>10220</v>
      </c>
      <c r="AM69" s="294">
        <v>13091</v>
      </c>
      <c r="AN69" s="294">
        <v>10137</v>
      </c>
      <c r="AO69" s="294">
        <v>9813</v>
      </c>
      <c r="AP69" s="294">
        <v>11169</v>
      </c>
      <c r="AQ69" s="63">
        <v>75043</v>
      </c>
      <c r="AR69" s="294">
        <v>13940</v>
      </c>
      <c r="AS69" s="294">
        <v>41764</v>
      </c>
      <c r="AT69" s="294">
        <v>95321</v>
      </c>
      <c r="AU69" s="294">
        <v>94487</v>
      </c>
      <c r="AV69" s="311">
        <v>83803</v>
      </c>
      <c r="AW69" s="294">
        <v>43922</v>
      </c>
      <c r="AX69" s="294">
        <v>57061</v>
      </c>
      <c r="AY69" s="294">
        <v>5371</v>
      </c>
      <c r="AZ69" s="294">
        <v>43211</v>
      </c>
      <c r="BA69" s="294">
        <v>20405</v>
      </c>
      <c r="BB69" s="294">
        <v>12853</v>
      </c>
      <c r="BC69" s="63">
        <v>12918</v>
      </c>
      <c r="BD69" s="294">
        <v>27712</v>
      </c>
      <c r="BE69" s="294"/>
      <c r="BF69" s="294"/>
      <c r="BG69" s="294"/>
      <c r="BH69" s="311"/>
      <c r="BI69" s="42">
        <f t="shared" si="240"/>
        <v>3363.3100000000013</v>
      </c>
      <c r="BJ69" s="43">
        <f t="shared" si="240"/>
        <v>66285.33</v>
      </c>
      <c r="BK69" s="43">
        <f t="shared" si="240"/>
        <v>39997.770000000004</v>
      </c>
      <c r="BL69" s="43">
        <f t="shared" si="240"/>
        <v>-5996.7900000000009</v>
      </c>
      <c r="BM69" s="43">
        <f t="shared" si="240"/>
        <v>52517.380000000005</v>
      </c>
      <c r="BN69" s="43">
        <f t="shared" si="240"/>
        <v>21540.53</v>
      </c>
      <c r="BO69" s="43">
        <f t="shared" si="240"/>
        <v>11367.009999999998</v>
      </c>
      <c r="BP69" s="43">
        <f t="shared" si="240"/>
        <v>70116.66</v>
      </c>
      <c r="BQ69" s="43">
        <f t="shared" si="240"/>
        <v>22381.039999999994</v>
      </c>
      <c r="BR69" s="407">
        <f t="shared" si="240"/>
        <v>40500.239999999998</v>
      </c>
      <c r="BS69" s="430">
        <f t="shared" si="241"/>
        <v>4185.0599999999977</v>
      </c>
      <c r="BT69" s="43">
        <f t="shared" si="241"/>
        <v>-15292.29</v>
      </c>
      <c r="BU69" s="43">
        <f t="shared" si="241"/>
        <v>-18961.13</v>
      </c>
      <c r="BV69" s="43">
        <f t="shared" si="241"/>
        <v>-54173</v>
      </c>
      <c r="BW69" s="43">
        <f t="shared" si="241"/>
        <v>-44602</v>
      </c>
      <c r="BX69" s="244">
        <f t="shared" si="241"/>
        <v>28607</v>
      </c>
      <c r="BY69" s="244">
        <f t="shared" si="241"/>
        <v>-15889</v>
      </c>
      <c r="BZ69" s="244">
        <f t="shared" si="241"/>
        <v>-10888</v>
      </c>
      <c r="CA69" s="270">
        <f t="shared" si="241"/>
        <v>-8523</v>
      </c>
      <c r="CB69" s="270">
        <f t="shared" si="241"/>
        <v>44143</v>
      </c>
      <c r="CC69" s="270">
        <f t="shared" si="242"/>
        <v>-67148</v>
      </c>
      <c r="CD69" s="387">
        <f t="shared" si="242"/>
        <v>-61766</v>
      </c>
      <c r="CE69" s="356">
        <f t="shared" si="242"/>
        <v>11291</v>
      </c>
      <c r="CF69" s="270">
        <f t="shared" si="242"/>
        <v>-16913</v>
      </c>
      <c r="CG69" s="270">
        <f t="shared" si="242"/>
        <v>2195</v>
      </c>
      <c r="CH69" s="270">
        <f t="shared" si="242"/>
        <v>-27770</v>
      </c>
      <c r="CI69" s="270">
        <f t="shared" si="242"/>
        <v>-232</v>
      </c>
      <c r="CJ69" s="270">
        <f t="shared" si="242"/>
        <v>-35427</v>
      </c>
      <c r="CK69" s="270">
        <f t="shared" si="242"/>
        <v>13649</v>
      </c>
      <c r="CL69" s="270">
        <f t="shared" si="242"/>
        <v>-17842</v>
      </c>
      <c r="CM69" s="270">
        <f t="shared" si="243"/>
        <v>15903</v>
      </c>
      <c r="CN69" s="270">
        <f t="shared" si="243"/>
        <v>-43097</v>
      </c>
      <c r="CO69" s="270">
        <f t="shared" si="243"/>
        <v>62372</v>
      </c>
      <c r="CP69" s="387">
        <f t="shared" si="243"/>
        <v>40060</v>
      </c>
      <c r="CQ69" s="387">
        <f t="shared" si="243"/>
        <v>-32924</v>
      </c>
      <c r="CR69" s="387">
        <f t="shared" si="243"/>
        <v>46841</v>
      </c>
      <c r="CS69" s="387">
        <f t="shared" si="243"/>
        <v>-7720</v>
      </c>
      <c r="CT69" s="387">
        <f t="shared" si="243"/>
        <v>33074</v>
      </c>
      <c r="CU69" s="387">
        <f t="shared" si="243"/>
        <v>10592</v>
      </c>
      <c r="CV69" s="387">
        <f t="shared" si="243"/>
        <v>1684</v>
      </c>
      <c r="CW69" s="387">
        <f t="shared" si="243"/>
        <v>-62125</v>
      </c>
      <c r="CX69" s="387">
        <f t="shared" si="243"/>
        <v>13772</v>
      </c>
      <c r="CY69" s="347"/>
      <c r="CZ69" s="63">
        <f>IF(ISERROR(GETPIVOTDATA("VALUE",'CSS WK pvt'!$I$2,"DT_FILE",CZ$8,"CD_CO",CZ$6,"TRIM_CAT",TRIM(B69),"TRIM_LINE",A65))=TRUE,0,GETPIVOTDATA("VALUE",'CSS WK pvt'!$I$2,"DT_FILE",CZ$8,"CD_CO",CZ$6,"TRIM_CAT",TRIM(B69),"TRIM_LINE",A65))</f>
        <v>27712</v>
      </c>
    </row>
    <row r="70" spans="1:104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1">
        <v>13918</v>
      </c>
      <c r="V70" s="201">
        <v>34606</v>
      </c>
      <c r="W70" s="201">
        <v>10213</v>
      </c>
      <c r="X70" s="41">
        <v>62866</v>
      </c>
      <c r="Y70" s="201">
        <v>30</v>
      </c>
      <c r="Z70" s="201">
        <v>37396</v>
      </c>
      <c r="AA70" s="201">
        <v>11434</v>
      </c>
      <c r="AB70" s="201">
        <v>3599</v>
      </c>
      <c r="AC70" s="201">
        <v>17137</v>
      </c>
      <c r="AD70" s="201">
        <v>15977</v>
      </c>
      <c r="AE70" s="201">
        <v>20073</v>
      </c>
      <c r="AF70" s="201">
        <v>31129</v>
      </c>
      <c r="AG70" s="201">
        <v>52109</v>
      </c>
      <c r="AH70" s="201">
        <v>94277</v>
      </c>
      <c r="AI70" s="201">
        <v>77305</v>
      </c>
      <c r="AJ70" s="41">
        <v>35073</v>
      </c>
      <c r="AK70" s="294">
        <v>92159</v>
      </c>
      <c r="AL70" s="294">
        <v>63815</v>
      </c>
      <c r="AM70" s="294">
        <v>41194</v>
      </c>
      <c r="AN70" s="294">
        <v>141489</v>
      </c>
      <c r="AO70" s="294">
        <v>79270</v>
      </c>
      <c r="AP70" s="294">
        <v>71565</v>
      </c>
      <c r="AQ70" s="63">
        <v>33917</v>
      </c>
      <c r="AR70" s="294">
        <v>6709</v>
      </c>
      <c r="AS70" s="294">
        <v>96013</v>
      </c>
      <c r="AT70" s="294">
        <v>40836</v>
      </c>
      <c r="AU70" s="294">
        <v>14743</v>
      </c>
      <c r="AV70" s="311">
        <v>16827</v>
      </c>
      <c r="AW70" s="294">
        <v>24367</v>
      </c>
      <c r="AX70" s="294">
        <v>49049</v>
      </c>
      <c r="AY70" s="294">
        <v>39856</v>
      </c>
      <c r="AZ70" s="294">
        <v>41483</v>
      </c>
      <c r="BA70" s="294">
        <v>70590</v>
      </c>
      <c r="BB70" s="294">
        <v>92469</v>
      </c>
      <c r="BC70" s="63">
        <v>29108</v>
      </c>
      <c r="BD70" s="294">
        <v>50434</v>
      </c>
      <c r="BE70" s="294"/>
      <c r="BF70" s="294"/>
      <c r="BG70" s="294"/>
      <c r="BH70" s="311"/>
      <c r="BI70" s="42">
        <f t="shared" si="240"/>
        <v>47563.33</v>
      </c>
      <c r="BJ70" s="43">
        <f t="shared" si="240"/>
        <v>24522.720000000001</v>
      </c>
      <c r="BK70" s="43">
        <f t="shared" si="240"/>
        <v>16296</v>
      </c>
      <c r="BL70" s="43">
        <f t="shared" si="240"/>
        <v>78331.509999999995</v>
      </c>
      <c r="BM70" s="43">
        <f t="shared" si="240"/>
        <v>702.02999999999884</v>
      </c>
      <c r="BN70" s="43">
        <f t="shared" si="240"/>
        <v>5735.18</v>
      </c>
      <c r="BO70" s="43">
        <f t="shared" si="240"/>
        <v>13642.49</v>
      </c>
      <c r="BP70" s="43">
        <f t="shared" si="240"/>
        <v>34504.65</v>
      </c>
      <c r="BQ70" s="43">
        <f t="shared" si="240"/>
        <v>10106.950000000001</v>
      </c>
      <c r="BR70" s="407">
        <f t="shared" si="240"/>
        <v>40151.279999999999</v>
      </c>
      <c r="BS70" s="430">
        <f t="shared" si="241"/>
        <v>29.46</v>
      </c>
      <c r="BT70" s="43">
        <f t="shared" si="241"/>
        <v>22604.95</v>
      </c>
      <c r="BU70" s="43">
        <f t="shared" si="241"/>
        <v>-36130.120000000003</v>
      </c>
      <c r="BV70" s="43">
        <f t="shared" si="241"/>
        <v>-21272</v>
      </c>
      <c r="BW70" s="43">
        <f t="shared" si="241"/>
        <v>841</v>
      </c>
      <c r="BX70" s="244">
        <f t="shared" si="241"/>
        <v>-78901</v>
      </c>
      <c r="BY70" s="244">
        <f t="shared" si="241"/>
        <v>-5578</v>
      </c>
      <c r="BZ70" s="244">
        <f t="shared" si="241"/>
        <v>-5947</v>
      </c>
      <c r="CA70" s="270">
        <f t="shared" si="241"/>
        <v>38191</v>
      </c>
      <c r="CB70" s="270">
        <f t="shared" si="241"/>
        <v>59671</v>
      </c>
      <c r="CC70" s="270">
        <f t="shared" si="242"/>
        <v>67092</v>
      </c>
      <c r="CD70" s="387">
        <f t="shared" si="242"/>
        <v>-27793</v>
      </c>
      <c r="CE70" s="356">
        <f t="shared" si="242"/>
        <v>92129</v>
      </c>
      <c r="CF70" s="270">
        <f t="shared" si="242"/>
        <v>26419</v>
      </c>
      <c r="CG70" s="270">
        <f t="shared" si="242"/>
        <v>29760</v>
      </c>
      <c r="CH70" s="270">
        <f t="shared" si="242"/>
        <v>137890</v>
      </c>
      <c r="CI70" s="270">
        <f t="shared" si="242"/>
        <v>62133</v>
      </c>
      <c r="CJ70" s="270">
        <f t="shared" si="242"/>
        <v>55588</v>
      </c>
      <c r="CK70" s="270">
        <f t="shared" si="242"/>
        <v>13844</v>
      </c>
      <c r="CL70" s="270">
        <f t="shared" si="242"/>
        <v>-24420</v>
      </c>
      <c r="CM70" s="270">
        <f t="shared" si="243"/>
        <v>43904</v>
      </c>
      <c r="CN70" s="270">
        <f t="shared" si="243"/>
        <v>-53441</v>
      </c>
      <c r="CO70" s="270">
        <f t="shared" si="243"/>
        <v>-62562</v>
      </c>
      <c r="CP70" s="387">
        <f t="shared" si="243"/>
        <v>-18246</v>
      </c>
      <c r="CQ70" s="387">
        <f t="shared" si="243"/>
        <v>-67792</v>
      </c>
      <c r="CR70" s="387">
        <f t="shared" si="243"/>
        <v>-14766</v>
      </c>
      <c r="CS70" s="387">
        <f t="shared" si="243"/>
        <v>-1338</v>
      </c>
      <c r="CT70" s="387">
        <f t="shared" si="243"/>
        <v>-100006</v>
      </c>
      <c r="CU70" s="387">
        <f t="shared" si="243"/>
        <v>-8680</v>
      </c>
      <c r="CV70" s="387">
        <f t="shared" si="243"/>
        <v>20904</v>
      </c>
      <c r="CW70" s="387">
        <f t="shared" si="243"/>
        <v>-4809</v>
      </c>
      <c r="CX70" s="387">
        <f t="shared" si="243"/>
        <v>43725</v>
      </c>
      <c r="CY70" s="347"/>
      <c r="CZ70" s="63">
        <f>IF(ISERROR(GETPIVOTDATA("VALUE",'CSS WK pvt'!$I$2,"DT_FILE",CZ$8,"CD_CO",CZ$6,"TRIM_CAT",TRIM(B70),"TRIM_LINE",A65))=TRUE,0,GETPIVOTDATA("VALUE",'CSS WK pvt'!$I$2,"DT_FILE",CZ$8,"CD_CO",CZ$6,"TRIM_CAT",TRIM(B70),"TRIM_LINE",A65))</f>
        <v>50434</v>
      </c>
    </row>
    <row r="71" spans="1:104" s="130" customFormat="1" ht="15" thickBot="1" x14ac:dyDescent="0.35">
      <c r="A71" s="147"/>
      <c r="B71" s="51" t="s">
        <v>42</v>
      </c>
      <c r="C71" s="126">
        <f t="shared" ref="C71:Q71" si="244">SUM(C66:C70)</f>
        <v>648541.78999999992</v>
      </c>
      <c r="D71" s="127">
        <f t="shared" si="244"/>
        <v>659512.40000000014</v>
      </c>
      <c r="E71" s="127">
        <f t="shared" si="244"/>
        <v>660315.09</v>
      </c>
      <c r="F71" s="127">
        <f t="shared" si="244"/>
        <v>593389.15</v>
      </c>
      <c r="G71" s="127">
        <f t="shared" si="244"/>
        <v>628632.87</v>
      </c>
      <c r="H71" s="127">
        <f t="shared" si="244"/>
        <v>588563.78999999992</v>
      </c>
      <c r="I71" s="127">
        <f t="shared" si="244"/>
        <v>670844.17000000004</v>
      </c>
      <c r="J71" s="127">
        <f t="shared" si="244"/>
        <v>704997.19</v>
      </c>
      <c r="K71" s="127">
        <f t="shared" si="244"/>
        <v>770425.32</v>
      </c>
      <c r="L71" s="128">
        <f t="shared" si="244"/>
        <v>767522.74</v>
      </c>
      <c r="M71" s="127">
        <f t="shared" si="244"/>
        <v>794352.63000000012</v>
      </c>
      <c r="N71" s="127">
        <f t="shared" si="244"/>
        <v>770337.93000000017</v>
      </c>
      <c r="O71" s="127">
        <f t="shared" si="244"/>
        <v>893774.24</v>
      </c>
      <c r="P71" s="127">
        <f t="shared" si="244"/>
        <v>1153143</v>
      </c>
      <c r="Q71" s="127">
        <f t="shared" si="244"/>
        <v>1141871</v>
      </c>
      <c r="R71" s="127">
        <v>1183452</v>
      </c>
      <c r="S71" s="127">
        <v>1292560</v>
      </c>
      <c r="T71" s="127">
        <v>1205271</v>
      </c>
      <c r="U71" s="204">
        <v>1342766</v>
      </c>
      <c r="V71" s="204">
        <v>1460200</v>
      </c>
      <c r="W71" s="204">
        <f>SUM(W66+W67+W68+W69+W70)</f>
        <v>1490389</v>
      </c>
      <c r="X71" s="128">
        <f>SUM(X66+X67+X68+X69+X70)</f>
        <v>1485575</v>
      </c>
      <c r="Y71" s="204">
        <v>1399085</v>
      </c>
      <c r="Z71" s="204">
        <v>1486494</v>
      </c>
      <c r="AA71" s="204">
        <v>1457851</v>
      </c>
      <c r="AB71" s="204">
        <v>1489776</v>
      </c>
      <c r="AC71" s="204">
        <v>1386902</v>
      </c>
      <c r="AD71" s="204">
        <v>1374102</v>
      </c>
      <c r="AE71" s="204">
        <v>1377983</v>
      </c>
      <c r="AF71" s="204">
        <v>1236251</v>
      </c>
      <c r="AG71" s="204">
        <v>1218617</v>
      </c>
      <c r="AH71" s="204">
        <v>1479328</v>
      </c>
      <c r="AI71" s="204">
        <v>1283527</v>
      </c>
      <c r="AJ71" s="128">
        <v>1127433</v>
      </c>
      <c r="AK71" s="215">
        <v>1306861</v>
      </c>
      <c r="AL71" s="215">
        <v>1151207</v>
      </c>
      <c r="AM71" s="215">
        <v>1182968</v>
      </c>
      <c r="AN71" s="215">
        <v>1179210</v>
      </c>
      <c r="AO71" s="215">
        <v>1096700</v>
      </c>
      <c r="AP71" s="215">
        <v>1028129</v>
      </c>
      <c r="AQ71" s="35">
        <v>1053742</v>
      </c>
      <c r="AR71" s="215">
        <v>845852</v>
      </c>
      <c r="AS71" s="215">
        <v>1079253</v>
      </c>
      <c r="AT71" s="215">
        <v>1090951</v>
      </c>
      <c r="AU71" s="215">
        <v>1014891</v>
      </c>
      <c r="AV71" s="314">
        <v>956917</v>
      </c>
      <c r="AW71" s="215">
        <v>926754</v>
      </c>
      <c r="AX71" s="215">
        <v>1114626</v>
      </c>
      <c r="AY71" s="215">
        <v>994235</v>
      </c>
      <c r="AZ71" s="215">
        <v>1022792</v>
      </c>
      <c r="BA71" s="215">
        <v>1126946</v>
      </c>
      <c r="BB71" s="215">
        <v>1009087</v>
      </c>
      <c r="BC71" s="35">
        <v>834564</v>
      </c>
      <c r="BD71" s="215">
        <v>976028</v>
      </c>
      <c r="BE71" s="215"/>
      <c r="BF71" s="215"/>
      <c r="BG71" s="215"/>
      <c r="BH71" s="314"/>
      <c r="BI71" s="35">
        <f t="shared" ref="BI71:BM71" si="245">SUM(BI66:BI70)</f>
        <v>245232.44999999995</v>
      </c>
      <c r="BJ71" s="129">
        <f t="shared" si="245"/>
        <v>493630.6</v>
      </c>
      <c r="BK71" s="129">
        <f t="shared" si="245"/>
        <v>481555.91000000003</v>
      </c>
      <c r="BL71" s="129">
        <f t="shared" si="245"/>
        <v>590062.85</v>
      </c>
      <c r="BM71" s="129">
        <f t="shared" si="245"/>
        <v>663927.13</v>
      </c>
      <c r="BN71" s="129">
        <f t="shared" ref="BN71:BV71" si="246">SUM(BN66:BN70)</f>
        <v>616707.21000000008</v>
      </c>
      <c r="BO71" s="129">
        <f t="shared" si="246"/>
        <v>671921.83</v>
      </c>
      <c r="BP71" s="129">
        <f t="shared" si="246"/>
        <v>755202.81</v>
      </c>
      <c r="BQ71" s="129">
        <f t="shared" si="246"/>
        <v>719963.68</v>
      </c>
      <c r="BR71" s="410">
        <f t="shared" si="246"/>
        <v>718052.26</v>
      </c>
      <c r="BS71" s="433">
        <f t="shared" si="246"/>
        <v>604732.36999999988</v>
      </c>
      <c r="BT71" s="129">
        <f t="shared" si="246"/>
        <v>716156.06999999983</v>
      </c>
      <c r="BU71" s="129">
        <f t="shared" si="246"/>
        <v>564076.76</v>
      </c>
      <c r="BV71" s="129">
        <f t="shared" si="246"/>
        <v>336633</v>
      </c>
      <c r="BW71" s="129">
        <f t="shared" ref="BW71:BX71" si="247">SUM(BW66:BW70)</f>
        <v>245031</v>
      </c>
      <c r="BX71" s="247">
        <f t="shared" si="247"/>
        <v>190650</v>
      </c>
      <c r="BY71" s="247">
        <f t="shared" ref="BY71" si="248">SUM(BY66:BY70)</f>
        <v>85423</v>
      </c>
      <c r="BZ71" s="247">
        <f t="shared" ref="BZ71:CA71" si="249">SUM(BZ66:BZ70)</f>
        <v>30980</v>
      </c>
      <c r="CA71" s="273">
        <f t="shared" si="249"/>
        <v>-124149</v>
      </c>
      <c r="CB71" s="273">
        <f t="shared" ref="CB71:CC71" si="250">SUM(CB66:CB70)</f>
        <v>19128</v>
      </c>
      <c r="CC71" s="273">
        <f t="shared" si="250"/>
        <v>-206862</v>
      </c>
      <c r="CD71" s="390">
        <f t="shared" ref="CD71:CE71" si="251">SUM(CD66:CD70)</f>
        <v>-358142</v>
      </c>
      <c r="CE71" s="359">
        <f t="shared" si="251"/>
        <v>-92224</v>
      </c>
      <c r="CF71" s="273">
        <f t="shared" ref="CF71" si="252">SUM(CF66:CF70)</f>
        <v>-335287</v>
      </c>
      <c r="CG71" s="273">
        <f t="shared" ref="CG71" si="253">SUM(CG66:CG70)</f>
        <v>-274883</v>
      </c>
      <c r="CH71" s="273">
        <f t="shared" ref="CH71" si="254">SUM(CH66:CH70)</f>
        <v>-310566</v>
      </c>
      <c r="CI71" s="273">
        <f t="shared" ref="CI71" si="255">SUM(CI66:CI70)</f>
        <v>-290202</v>
      </c>
      <c r="CJ71" s="273">
        <f t="shared" ref="CJ71" si="256">SUM(CJ66:CJ70)</f>
        <v>-345973</v>
      </c>
      <c r="CK71" s="273">
        <f t="shared" ref="CK71" si="257">SUM(CK66:CK70)</f>
        <v>-324241</v>
      </c>
      <c r="CL71" s="273">
        <f t="shared" ref="CL71" si="258">SUM(CL66:CL70)</f>
        <v>-390399</v>
      </c>
      <c r="CM71" s="273">
        <f t="shared" ref="CM71" si="259">SUM(CM66:CM70)</f>
        <v>-139364</v>
      </c>
      <c r="CN71" s="273">
        <f t="shared" ref="CN71" si="260">SUM(CN66:CN70)</f>
        <v>-388377</v>
      </c>
      <c r="CO71" s="273">
        <f t="shared" ref="CO71" si="261">SUM(CO66:CO70)</f>
        <v>-268636</v>
      </c>
      <c r="CP71" s="390">
        <f t="shared" ref="CP71" si="262">SUM(CP66:CP70)</f>
        <v>-170516</v>
      </c>
      <c r="CQ71" s="390">
        <f t="shared" ref="CQ71" si="263">SUM(CQ66:CQ70)</f>
        <v>-380107</v>
      </c>
      <c r="CR71" s="390">
        <f t="shared" ref="CR71" si="264">SUM(CR66:CR70)</f>
        <v>-36581</v>
      </c>
      <c r="CS71" s="390">
        <f t="shared" ref="CS71" si="265">SUM(CS66:CS70)</f>
        <v>-188733</v>
      </c>
      <c r="CT71" s="390">
        <f t="shared" ref="CT71" si="266">SUM(CT66:CT70)</f>
        <v>-156418</v>
      </c>
      <c r="CU71" s="390">
        <f t="shared" ref="CU71" si="267">SUM(CU66:CU70)</f>
        <v>30246</v>
      </c>
      <c r="CV71" s="390">
        <f t="shared" ref="CV71" si="268">SUM(CV66:CV70)</f>
        <v>-19042</v>
      </c>
      <c r="CW71" s="390">
        <f t="shared" ref="CW71:CX71" si="269">SUM(CW66:CW70)</f>
        <v>-219178</v>
      </c>
      <c r="CX71" s="390">
        <f t="shared" si="269"/>
        <v>130176</v>
      </c>
      <c r="CY71" s="348"/>
      <c r="CZ71" s="35">
        <f>SUM(CZ66:CZ70)</f>
        <v>976028</v>
      </c>
    </row>
    <row r="72" spans="1:104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65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82"/>
      <c r="CX72" s="382"/>
      <c r="CY72" s="345"/>
      <c r="CZ72" s="77"/>
    </row>
    <row r="73" spans="1:104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87">
        <v>7922539</v>
      </c>
      <c r="P73" s="80">
        <v>7840372</v>
      </c>
      <c r="Q73" s="187">
        <v>7198773</v>
      </c>
      <c r="R73" s="187">
        <v>7936869</v>
      </c>
      <c r="S73" s="187">
        <v>11792346</v>
      </c>
      <c r="T73" s="187">
        <v>16704650</v>
      </c>
      <c r="U73" s="187">
        <v>13934448</v>
      </c>
      <c r="V73" s="214">
        <v>9620016</v>
      </c>
      <c r="W73" s="214">
        <v>7825932</v>
      </c>
      <c r="X73" s="81">
        <v>8891778</v>
      </c>
      <c r="Y73" s="214">
        <v>9919067</v>
      </c>
      <c r="Z73" s="214">
        <v>9515425</v>
      </c>
      <c r="AA73" s="214">
        <v>9285023</v>
      </c>
      <c r="AB73" s="214">
        <v>7886697</v>
      </c>
      <c r="AC73" s="214">
        <v>6923464</v>
      </c>
      <c r="AD73" s="214">
        <v>8825822</v>
      </c>
      <c r="AE73" s="214">
        <v>13059963</v>
      </c>
      <c r="AF73" s="214">
        <v>15965360</v>
      </c>
      <c r="AG73" s="214">
        <v>15000961</v>
      </c>
      <c r="AH73" s="214">
        <v>9733808</v>
      </c>
      <c r="AI73" s="214">
        <v>7465333</v>
      </c>
      <c r="AJ73" s="191">
        <v>8360830</v>
      </c>
      <c r="AK73" s="290">
        <v>9197973</v>
      </c>
      <c r="AL73" s="152">
        <v>9820655</v>
      </c>
      <c r="AM73" s="290">
        <v>8832134</v>
      </c>
      <c r="AN73" s="290">
        <v>8139595</v>
      </c>
      <c r="AO73" s="290">
        <v>7071891</v>
      </c>
      <c r="AP73" s="290">
        <v>8875183</v>
      </c>
      <c r="AQ73" s="158">
        <v>11632428</v>
      </c>
      <c r="AR73" s="290">
        <v>17580120</v>
      </c>
      <c r="AS73" s="290">
        <v>15154737</v>
      </c>
      <c r="AT73" s="290">
        <v>9173475</v>
      </c>
      <c r="AU73" s="290">
        <v>7549323</v>
      </c>
      <c r="AV73" s="440">
        <v>8615785</v>
      </c>
      <c r="AW73" s="290">
        <v>9806237</v>
      </c>
      <c r="AX73" s="152">
        <v>8689345</v>
      </c>
      <c r="AY73" s="290">
        <v>8515108</v>
      </c>
      <c r="AZ73" s="58">
        <v>8917070</v>
      </c>
      <c r="BA73" s="290">
        <v>6995351</v>
      </c>
      <c r="BB73" s="290">
        <v>8709702</v>
      </c>
      <c r="BC73" s="158">
        <v>13112659</v>
      </c>
      <c r="BD73" s="290">
        <v>16381066</v>
      </c>
      <c r="BE73" s="290"/>
      <c r="BF73" s="290"/>
      <c r="BG73" s="290"/>
      <c r="BH73" s="152"/>
      <c r="BI73" s="82">
        <f t="shared" ref="BI73:BR77" si="270">O73-C73</f>
        <v>-490467</v>
      </c>
      <c r="BJ73" s="83">
        <f t="shared" si="270"/>
        <v>346513</v>
      </c>
      <c r="BK73" s="83">
        <f t="shared" si="270"/>
        <v>316416</v>
      </c>
      <c r="BL73" s="83">
        <f t="shared" si="270"/>
        <v>283743</v>
      </c>
      <c r="BM73" s="83">
        <f t="shared" si="270"/>
        <v>-74014</v>
      </c>
      <c r="BN73" s="83">
        <f t="shared" si="270"/>
        <v>1333409</v>
      </c>
      <c r="BO73" s="83">
        <f t="shared" si="270"/>
        <v>938976</v>
      </c>
      <c r="BP73" s="83">
        <f t="shared" si="270"/>
        <v>1899107</v>
      </c>
      <c r="BQ73" s="83">
        <f t="shared" si="270"/>
        <v>946187</v>
      </c>
      <c r="BR73" s="403">
        <f t="shared" si="270"/>
        <v>-17534</v>
      </c>
      <c r="BS73" s="426">
        <f t="shared" ref="BS73:CB77" si="271">Y73-M73</f>
        <v>-413619</v>
      </c>
      <c r="BT73" s="83">
        <f t="shared" si="271"/>
        <v>2078492</v>
      </c>
      <c r="BU73" s="83">
        <f t="shared" si="271"/>
        <v>1362484</v>
      </c>
      <c r="BV73" s="83">
        <f t="shared" si="271"/>
        <v>46325</v>
      </c>
      <c r="BW73" s="83">
        <f t="shared" si="271"/>
        <v>-275309</v>
      </c>
      <c r="BX73" s="240">
        <f t="shared" si="271"/>
        <v>888953</v>
      </c>
      <c r="BY73" s="240">
        <f t="shared" si="271"/>
        <v>1267617</v>
      </c>
      <c r="BZ73" s="240">
        <f t="shared" si="271"/>
        <v>-739290</v>
      </c>
      <c r="CA73" s="266">
        <f t="shared" si="271"/>
        <v>1066513</v>
      </c>
      <c r="CB73" s="266">
        <f t="shared" si="271"/>
        <v>113792</v>
      </c>
      <c r="CC73" s="266">
        <f t="shared" ref="CC73:CL77" si="272">AI73-W73</f>
        <v>-360599</v>
      </c>
      <c r="CD73" s="383">
        <f t="shared" si="272"/>
        <v>-530948</v>
      </c>
      <c r="CE73" s="352">
        <f t="shared" si="272"/>
        <v>-721094</v>
      </c>
      <c r="CF73" s="266">
        <f t="shared" si="272"/>
        <v>305230</v>
      </c>
      <c r="CG73" s="266">
        <f t="shared" si="272"/>
        <v>-452889</v>
      </c>
      <c r="CH73" s="266">
        <f t="shared" si="272"/>
        <v>252898</v>
      </c>
      <c r="CI73" s="266">
        <f t="shared" si="272"/>
        <v>148427</v>
      </c>
      <c r="CJ73" s="266">
        <f t="shared" si="272"/>
        <v>49361</v>
      </c>
      <c r="CK73" s="266">
        <f t="shared" si="272"/>
        <v>-1427535</v>
      </c>
      <c r="CL73" s="266">
        <f t="shared" si="272"/>
        <v>1614760</v>
      </c>
      <c r="CM73" s="266">
        <f t="shared" ref="CM73:CX77" si="273">AS73-AG73</f>
        <v>153776</v>
      </c>
      <c r="CN73" s="266">
        <f t="shared" si="273"/>
        <v>-560333</v>
      </c>
      <c r="CO73" s="266">
        <f t="shared" si="273"/>
        <v>83990</v>
      </c>
      <c r="CP73" s="383">
        <f t="shared" si="273"/>
        <v>254955</v>
      </c>
      <c r="CQ73" s="383">
        <f t="shared" si="273"/>
        <v>608264</v>
      </c>
      <c r="CR73" s="383">
        <f t="shared" si="273"/>
        <v>-1131310</v>
      </c>
      <c r="CS73" s="383">
        <f t="shared" si="273"/>
        <v>-317026</v>
      </c>
      <c r="CT73" s="383">
        <f t="shared" si="273"/>
        <v>777475</v>
      </c>
      <c r="CU73" s="383">
        <f t="shared" si="273"/>
        <v>-76540</v>
      </c>
      <c r="CV73" s="383">
        <f t="shared" si="273"/>
        <v>-165481</v>
      </c>
      <c r="CW73" s="383">
        <f t="shared" si="273"/>
        <v>1480231</v>
      </c>
      <c r="CX73" s="383">
        <f t="shared" si="273"/>
        <v>-1199054</v>
      </c>
      <c r="CY73" s="345"/>
      <c r="CZ73" s="158" t="s">
        <v>211</v>
      </c>
    </row>
    <row r="74" spans="1:104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87">
        <v>116131</v>
      </c>
      <c r="P74" s="80">
        <v>118459</v>
      </c>
      <c r="Q74" s="187">
        <v>96903</v>
      </c>
      <c r="R74" s="187">
        <v>82914</v>
      </c>
      <c r="S74" s="187">
        <v>91482</v>
      </c>
      <c r="T74" s="187">
        <v>120540</v>
      </c>
      <c r="U74" s="187">
        <v>100229</v>
      </c>
      <c r="V74" s="214">
        <v>88888</v>
      </c>
      <c r="W74" s="214">
        <v>88198</v>
      </c>
      <c r="X74" s="81">
        <v>125653</v>
      </c>
      <c r="Y74" s="214">
        <v>162582</v>
      </c>
      <c r="Z74" s="214">
        <v>160373</v>
      </c>
      <c r="AA74" s="214">
        <v>178449</v>
      </c>
      <c r="AB74" s="214">
        <v>147515</v>
      </c>
      <c r="AC74" s="214">
        <v>120561</v>
      </c>
      <c r="AD74" s="214">
        <v>110570</v>
      </c>
      <c r="AE74" s="214">
        <v>132374</v>
      </c>
      <c r="AF74" s="214">
        <v>131348</v>
      </c>
      <c r="AG74" s="214">
        <v>131126</v>
      </c>
      <c r="AH74" s="214">
        <v>102590</v>
      </c>
      <c r="AI74" s="214">
        <v>95649</v>
      </c>
      <c r="AJ74" s="191">
        <v>130955</v>
      </c>
      <c r="AK74" s="290">
        <v>139549</v>
      </c>
      <c r="AL74" s="152">
        <v>169708</v>
      </c>
      <c r="AM74" s="290">
        <v>148491</v>
      </c>
      <c r="AN74" s="290">
        <v>124446</v>
      </c>
      <c r="AO74" s="290">
        <v>100757</v>
      </c>
      <c r="AP74" s="290">
        <v>96986</v>
      </c>
      <c r="AQ74" s="158">
        <v>89695</v>
      </c>
      <c r="AR74" s="290">
        <v>113330</v>
      </c>
      <c r="AS74" s="290">
        <v>108176</v>
      </c>
      <c r="AT74" s="290">
        <v>93902</v>
      </c>
      <c r="AU74" s="290">
        <v>87348</v>
      </c>
      <c r="AV74" s="441">
        <v>131094</v>
      </c>
      <c r="AW74" s="290">
        <v>138461</v>
      </c>
      <c r="AX74" s="152">
        <v>143222</v>
      </c>
      <c r="AY74" s="290">
        <v>131643</v>
      </c>
      <c r="AZ74" s="58">
        <v>123171</v>
      </c>
      <c r="BA74" s="290">
        <v>85994</v>
      </c>
      <c r="BB74" s="290">
        <v>82747</v>
      </c>
      <c r="BC74" s="158">
        <v>96940</v>
      </c>
      <c r="BD74" s="290">
        <v>113334</v>
      </c>
      <c r="BE74" s="290"/>
      <c r="BF74" s="290"/>
      <c r="BG74" s="290"/>
      <c r="BH74" s="152"/>
      <c r="BI74" s="82">
        <f t="shared" si="270"/>
        <v>-15060</v>
      </c>
      <c r="BJ74" s="83">
        <f t="shared" si="270"/>
        <v>2505</v>
      </c>
      <c r="BK74" s="83">
        <f t="shared" si="270"/>
        <v>8243</v>
      </c>
      <c r="BL74" s="83">
        <f t="shared" si="270"/>
        <v>10675</v>
      </c>
      <c r="BM74" s="83">
        <f t="shared" si="270"/>
        <v>6464</v>
      </c>
      <c r="BN74" s="83">
        <f t="shared" si="270"/>
        <v>23936</v>
      </c>
      <c r="BO74" s="83">
        <f t="shared" si="270"/>
        <v>22678</v>
      </c>
      <c r="BP74" s="83">
        <f t="shared" si="270"/>
        <v>18128</v>
      </c>
      <c r="BQ74" s="83">
        <f t="shared" si="270"/>
        <v>4214</v>
      </c>
      <c r="BR74" s="403">
        <f t="shared" si="270"/>
        <v>10382</v>
      </c>
      <c r="BS74" s="426">
        <f t="shared" si="271"/>
        <v>22412</v>
      </c>
      <c r="BT74" s="83">
        <f t="shared" si="271"/>
        <v>39625</v>
      </c>
      <c r="BU74" s="83">
        <f t="shared" si="271"/>
        <v>62318</v>
      </c>
      <c r="BV74" s="83">
        <f t="shared" si="271"/>
        <v>29056</v>
      </c>
      <c r="BW74" s="83">
        <f t="shared" si="271"/>
        <v>23658</v>
      </c>
      <c r="BX74" s="240">
        <f t="shared" si="271"/>
        <v>27656</v>
      </c>
      <c r="BY74" s="240">
        <f t="shared" si="271"/>
        <v>40892</v>
      </c>
      <c r="BZ74" s="240">
        <f t="shared" si="271"/>
        <v>10808</v>
      </c>
      <c r="CA74" s="266">
        <f t="shared" si="271"/>
        <v>30897</v>
      </c>
      <c r="CB74" s="266">
        <f t="shared" si="271"/>
        <v>13702</v>
      </c>
      <c r="CC74" s="266">
        <f t="shared" si="272"/>
        <v>7451</v>
      </c>
      <c r="CD74" s="383">
        <f t="shared" si="272"/>
        <v>5302</v>
      </c>
      <c r="CE74" s="352">
        <f t="shared" si="272"/>
        <v>-23033</v>
      </c>
      <c r="CF74" s="266">
        <f t="shared" si="272"/>
        <v>9335</v>
      </c>
      <c r="CG74" s="266">
        <f t="shared" si="272"/>
        <v>-29958</v>
      </c>
      <c r="CH74" s="266">
        <f t="shared" si="272"/>
        <v>-23069</v>
      </c>
      <c r="CI74" s="266">
        <f t="shared" si="272"/>
        <v>-19804</v>
      </c>
      <c r="CJ74" s="266">
        <f t="shared" si="272"/>
        <v>-13584</v>
      </c>
      <c r="CK74" s="266">
        <f t="shared" si="272"/>
        <v>-42679</v>
      </c>
      <c r="CL74" s="266">
        <f t="shared" si="272"/>
        <v>-18018</v>
      </c>
      <c r="CM74" s="266">
        <f t="shared" si="273"/>
        <v>-22950</v>
      </c>
      <c r="CN74" s="266">
        <f t="shared" si="273"/>
        <v>-8688</v>
      </c>
      <c r="CO74" s="266">
        <f t="shared" si="273"/>
        <v>-8301</v>
      </c>
      <c r="CP74" s="383">
        <f t="shared" si="273"/>
        <v>139</v>
      </c>
      <c r="CQ74" s="383">
        <f t="shared" si="273"/>
        <v>-1088</v>
      </c>
      <c r="CR74" s="383">
        <f t="shared" si="273"/>
        <v>-26486</v>
      </c>
      <c r="CS74" s="383">
        <f t="shared" si="273"/>
        <v>-16848</v>
      </c>
      <c r="CT74" s="383">
        <f t="shared" si="273"/>
        <v>-1275</v>
      </c>
      <c r="CU74" s="383">
        <f t="shared" si="273"/>
        <v>-14763</v>
      </c>
      <c r="CV74" s="383">
        <f t="shared" si="273"/>
        <v>-14239</v>
      </c>
      <c r="CW74" s="383">
        <f t="shared" si="273"/>
        <v>7245</v>
      </c>
      <c r="CX74" s="383">
        <f t="shared" si="273"/>
        <v>4</v>
      </c>
      <c r="CY74" s="345"/>
      <c r="CZ74" s="158" t="s">
        <v>211</v>
      </c>
    </row>
    <row r="75" spans="1:104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87">
        <v>1825458</v>
      </c>
      <c r="P75" s="80">
        <v>1536033</v>
      </c>
      <c r="Q75" s="187">
        <v>1390111</v>
      </c>
      <c r="R75" s="187">
        <v>1442209</v>
      </c>
      <c r="S75" s="187">
        <v>1972630</v>
      </c>
      <c r="T75" s="187">
        <v>2764757</v>
      </c>
      <c r="U75" s="187">
        <v>2564352</v>
      </c>
      <c r="V75" s="214">
        <v>1843444</v>
      </c>
      <c r="W75" s="214">
        <v>1683387</v>
      </c>
      <c r="X75" s="81">
        <v>1745283</v>
      </c>
      <c r="Y75" s="214">
        <v>2044759</v>
      </c>
      <c r="Z75" s="214">
        <v>1833425</v>
      </c>
      <c r="AA75" s="214">
        <v>1869907</v>
      </c>
      <c r="AB75" s="214">
        <v>1740209</v>
      </c>
      <c r="AC75" s="214">
        <v>1551900</v>
      </c>
      <c r="AD75" s="214">
        <v>1829481</v>
      </c>
      <c r="AE75" s="214">
        <v>2584650</v>
      </c>
      <c r="AF75" s="214">
        <v>3027452</v>
      </c>
      <c r="AG75" s="214">
        <v>2899397</v>
      </c>
      <c r="AH75" s="214">
        <v>2342365</v>
      </c>
      <c r="AI75" s="214">
        <v>1773237</v>
      </c>
      <c r="AJ75" s="191">
        <v>1741013</v>
      </c>
      <c r="AK75" s="290">
        <v>1833923</v>
      </c>
      <c r="AL75" s="152">
        <v>1952377</v>
      </c>
      <c r="AM75" s="290">
        <v>1864063</v>
      </c>
      <c r="AN75" s="290">
        <v>1825089</v>
      </c>
      <c r="AO75" s="290">
        <v>1665977</v>
      </c>
      <c r="AP75" s="290">
        <v>1847125</v>
      </c>
      <c r="AQ75" s="158">
        <v>2158063</v>
      </c>
      <c r="AR75" s="290">
        <v>2934944</v>
      </c>
      <c r="AS75" s="290">
        <v>2927544</v>
      </c>
      <c r="AT75" s="290">
        <v>2078518</v>
      </c>
      <c r="AU75" s="290">
        <v>1706668</v>
      </c>
      <c r="AV75" s="441">
        <v>1703656</v>
      </c>
      <c r="AW75" s="290">
        <v>1922446</v>
      </c>
      <c r="AX75" s="152">
        <v>1706502</v>
      </c>
      <c r="AY75" s="290">
        <v>1802326</v>
      </c>
      <c r="AZ75" s="58">
        <v>1876775</v>
      </c>
      <c r="BA75" s="290">
        <v>1605576</v>
      </c>
      <c r="BB75" s="290">
        <v>1869428</v>
      </c>
      <c r="BC75" s="158">
        <v>2298456</v>
      </c>
      <c r="BD75" s="290">
        <v>2832853</v>
      </c>
      <c r="BE75" s="290"/>
      <c r="BF75" s="290"/>
      <c r="BG75" s="290"/>
      <c r="BH75" s="152"/>
      <c r="BI75" s="82">
        <f t="shared" si="270"/>
        <v>-8240</v>
      </c>
      <c r="BJ75" s="83">
        <f t="shared" si="270"/>
        <v>-289757</v>
      </c>
      <c r="BK75" s="83">
        <f t="shared" si="270"/>
        <v>-245940</v>
      </c>
      <c r="BL75" s="83">
        <f t="shared" si="270"/>
        <v>-485543</v>
      </c>
      <c r="BM75" s="83">
        <f t="shared" si="270"/>
        <v>-377753</v>
      </c>
      <c r="BN75" s="83">
        <f t="shared" si="270"/>
        <v>-370195</v>
      </c>
      <c r="BO75" s="83">
        <f t="shared" si="270"/>
        <v>-517183</v>
      </c>
      <c r="BP75" s="83">
        <f t="shared" si="270"/>
        <v>-111709</v>
      </c>
      <c r="BQ75" s="83">
        <f t="shared" si="270"/>
        <v>40828</v>
      </c>
      <c r="BR75" s="403">
        <f t="shared" si="270"/>
        <v>-123501</v>
      </c>
      <c r="BS75" s="426">
        <f t="shared" si="271"/>
        <v>-426615</v>
      </c>
      <c r="BT75" s="83">
        <f t="shared" si="271"/>
        <v>431020</v>
      </c>
      <c r="BU75" s="83">
        <f t="shared" si="271"/>
        <v>44449</v>
      </c>
      <c r="BV75" s="83">
        <f t="shared" si="271"/>
        <v>204176</v>
      </c>
      <c r="BW75" s="83">
        <f t="shared" si="271"/>
        <v>161789</v>
      </c>
      <c r="BX75" s="240">
        <f t="shared" si="271"/>
        <v>387272</v>
      </c>
      <c r="BY75" s="240">
        <f t="shared" si="271"/>
        <v>612020</v>
      </c>
      <c r="BZ75" s="240">
        <f t="shared" si="271"/>
        <v>262695</v>
      </c>
      <c r="CA75" s="266">
        <f t="shared" si="271"/>
        <v>335045</v>
      </c>
      <c r="CB75" s="266">
        <f t="shared" si="271"/>
        <v>498921</v>
      </c>
      <c r="CC75" s="266">
        <f t="shared" si="272"/>
        <v>89850</v>
      </c>
      <c r="CD75" s="383">
        <f t="shared" si="272"/>
        <v>-4270</v>
      </c>
      <c r="CE75" s="352">
        <f t="shared" si="272"/>
        <v>-210836</v>
      </c>
      <c r="CF75" s="266">
        <f t="shared" si="272"/>
        <v>118952</v>
      </c>
      <c r="CG75" s="266">
        <f t="shared" si="272"/>
        <v>-5844</v>
      </c>
      <c r="CH75" s="266">
        <f t="shared" si="272"/>
        <v>84880</v>
      </c>
      <c r="CI75" s="266">
        <f t="shared" si="272"/>
        <v>114077</v>
      </c>
      <c r="CJ75" s="266">
        <f t="shared" si="272"/>
        <v>17644</v>
      </c>
      <c r="CK75" s="266">
        <f t="shared" si="272"/>
        <v>-426587</v>
      </c>
      <c r="CL75" s="266">
        <f t="shared" si="272"/>
        <v>-92508</v>
      </c>
      <c r="CM75" s="266">
        <f t="shared" si="273"/>
        <v>28147</v>
      </c>
      <c r="CN75" s="266">
        <f t="shared" si="273"/>
        <v>-263847</v>
      </c>
      <c r="CO75" s="266">
        <f t="shared" si="273"/>
        <v>-66569</v>
      </c>
      <c r="CP75" s="383">
        <f t="shared" si="273"/>
        <v>-37357</v>
      </c>
      <c r="CQ75" s="383">
        <f t="shared" si="273"/>
        <v>88523</v>
      </c>
      <c r="CR75" s="383">
        <f t="shared" si="273"/>
        <v>-245875</v>
      </c>
      <c r="CS75" s="383">
        <f t="shared" si="273"/>
        <v>-61737</v>
      </c>
      <c r="CT75" s="383">
        <f t="shared" si="273"/>
        <v>51686</v>
      </c>
      <c r="CU75" s="383">
        <f t="shared" si="273"/>
        <v>-60401</v>
      </c>
      <c r="CV75" s="383">
        <f t="shared" si="273"/>
        <v>22303</v>
      </c>
      <c r="CW75" s="383">
        <f t="shared" si="273"/>
        <v>140393</v>
      </c>
      <c r="CX75" s="383">
        <f t="shared" si="273"/>
        <v>-102091</v>
      </c>
      <c r="CY75" s="345"/>
      <c r="CZ75" s="158" t="s">
        <v>211</v>
      </c>
    </row>
    <row r="76" spans="1:104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87">
        <v>1199874</v>
      </c>
      <c r="P76" s="80">
        <v>1169155</v>
      </c>
      <c r="Q76" s="187">
        <v>1048582</v>
      </c>
      <c r="R76" s="187">
        <v>983243</v>
      </c>
      <c r="S76" s="187">
        <v>1361001</v>
      </c>
      <c r="T76" s="187">
        <v>1882193</v>
      </c>
      <c r="U76" s="187">
        <v>1780088</v>
      </c>
      <c r="V76" s="214">
        <v>1541109</v>
      </c>
      <c r="W76" s="214">
        <v>1350079</v>
      </c>
      <c r="X76" s="81">
        <v>1134977</v>
      </c>
      <c r="Y76" s="214">
        <v>1299464</v>
      </c>
      <c r="Z76" s="214">
        <v>1190853</v>
      </c>
      <c r="AA76" s="214">
        <v>1200458</v>
      </c>
      <c r="AB76" s="214">
        <v>1077734</v>
      </c>
      <c r="AC76" s="214">
        <v>1230261</v>
      </c>
      <c r="AD76" s="214">
        <v>1314155</v>
      </c>
      <c r="AE76" s="214">
        <v>1697894</v>
      </c>
      <c r="AF76" s="214">
        <v>1948651</v>
      </c>
      <c r="AG76" s="214">
        <v>1764779</v>
      </c>
      <c r="AH76" s="214">
        <v>1970433</v>
      </c>
      <c r="AI76" s="214">
        <v>1444281</v>
      </c>
      <c r="AJ76" s="191">
        <v>1359096</v>
      </c>
      <c r="AK76" s="290">
        <v>1225382</v>
      </c>
      <c r="AL76" s="152">
        <v>1272811</v>
      </c>
      <c r="AM76" s="290">
        <v>1207172</v>
      </c>
      <c r="AN76" s="290">
        <v>1309771</v>
      </c>
      <c r="AO76" s="290">
        <v>1198914</v>
      </c>
      <c r="AP76" s="290">
        <v>1324360</v>
      </c>
      <c r="AQ76" s="158">
        <v>1648871</v>
      </c>
      <c r="AR76" s="290">
        <v>2154297</v>
      </c>
      <c r="AS76" s="290">
        <v>2369769</v>
      </c>
      <c r="AT76" s="290">
        <v>1847868</v>
      </c>
      <c r="AU76" s="290">
        <v>1334974</v>
      </c>
      <c r="AV76" s="441">
        <v>1377537</v>
      </c>
      <c r="AW76" s="290">
        <v>1351987</v>
      </c>
      <c r="AX76" s="152">
        <v>1272710</v>
      </c>
      <c r="AY76" s="290">
        <v>1318579</v>
      </c>
      <c r="AZ76" s="58">
        <v>1373470</v>
      </c>
      <c r="BA76" s="290">
        <v>1267366</v>
      </c>
      <c r="BB76" s="290">
        <v>1468928</v>
      </c>
      <c r="BC76" s="158">
        <v>1663655</v>
      </c>
      <c r="BD76" s="290">
        <v>1843666</v>
      </c>
      <c r="BE76" s="290"/>
      <c r="BF76" s="290"/>
      <c r="BG76" s="290"/>
      <c r="BH76" s="152"/>
      <c r="BI76" s="82">
        <f t="shared" si="270"/>
        <v>-100776</v>
      </c>
      <c r="BJ76" s="83">
        <f t="shared" si="270"/>
        <v>-98570</v>
      </c>
      <c r="BK76" s="83">
        <f t="shared" si="270"/>
        <v>-263740</v>
      </c>
      <c r="BL76" s="83">
        <f t="shared" si="270"/>
        <v>-460016</v>
      </c>
      <c r="BM76" s="83">
        <f t="shared" si="270"/>
        <v>-227851</v>
      </c>
      <c r="BN76" s="83">
        <f t="shared" si="270"/>
        <v>-415514</v>
      </c>
      <c r="BO76" s="83">
        <f t="shared" si="270"/>
        <v>-289030</v>
      </c>
      <c r="BP76" s="83">
        <f t="shared" si="270"/>
        <v>-35591</v>
      </c>
      <c r="BQ76" s="83">
        <f t="shared" si="270"/>
        <v>51001</v>
      </c>
      <c r="BR76" s="403">
        <f t="shared" si="270"/>
        <v>-149642</v>
      </c>
      <c r="BS76" s="426">
        <f t="shared" si="271"/>
        <v>-569302</v>
      </c>
      <c r="BT76" s="83">
        <f t="shared" si="271"/>
        <v>239965</v>
      </c>
      <c r="BU76" s="83">
        <f t="shared" si="271"/>
        <v>584</v>
      </c>
      <c r="BV76" s="83">
        <f t="shared" si="271"/>
        <v>-91421</v>
      </c>
      <c r="BW76" s="83">
        <f t="shared" si="271"/>
        <v>181679</v>
      </c>
      <c r="BX76" s="240">
        <f t="shared" si="271"/>
        <v>330912</v>
      </c>
      <c r="BY76" s="240">
        <f t="shared" si="271"/>
        <v>336893</v>
      </c>
      <c r="BZ76" s="240">
        <f t="shared" si="271"/>
        <v>66458</v>
      </c>
      <c r="CA76" s="266">
        <f t="shared" si="271"/>
        <v>-15309</v>
      </c>
      <c r="CB76" s="266">
        <f t="shared" si="271"/>
        <v>429324</v>
      </c>
      <c r="CC76" s="266">
        <f t="shared" si="272"/>
        <v>94202</v>
      </c>
      <c r="CD76" s="383">
        <f t="shared" si="272"/>
        <v>224119</v>
      </c>
      <c r="CE76" s="352">
        <f t="shared" si="272"/>
        <v>-74082</v>
      </c>
      <c r="CF76" s="266">
        <f t="shared" si="272"/>
        <v>81958</v>
      </c>
      <c r="CG76" s="266">
        <f t="shared" si="272"/>
        <v>6714</v>
      </c>
      <c r="CH76" s="266">
        <f t="shared" si="272"/>
        <v>232037</v>
      </c>
      <c r="CI76" s="266">
        <f t="shared" si="272"/>
        <v>-31347</v>
      </c>
      <c r="CJ76" s="266">
        <f t="shared" si="272"/>
        <v>10205</v>
      </c>
      <c r="CK76" s="266">
        <f t="shared" si="272"/>
        <v>-49023</v>
      </c>
      <c r="CL76" s="266">
        <f t="shared" si="272"/>
        <v>205646</v>
      </c>
      <c r="CM76" s="266">
        <f t="shared" si="273"/>
        <v>604990</v>
      </c>
      <c r="CN76" s="266">
        <f t="shared" si="273"/>
        <v>-122565</v>
      </c>
      <c r="CO76" s="266">
        <f t="shared" si="273"/>
        <v>-109307</v>
      </c>
      <c r="CP76" s="383">
        <f t="shared" si="273"/>
        <v>18441</v>
      </c>
      <c r="CQ76" s="383">
        <f t="shared" si="273"/>
        <v>126605</v>
      </c>
      <c r="CR76" s="383">
        <f t="shared" si="273"/>
        <v>-101</v>
      </c>
      <c r="CS76" s="383">
        <f t="shared" si="273"/>
        <v>111407</v>
      </c>
      <c r="CT76" s="383">
        <f t="shared" si="273"/>
        <v>63699</v>
      </c>
      <c r="CU76" s="383">
        <f t="shared" si="273"/>
        <v>68452</v>
      </c>
      <c r="CV76" s="383">
        <f t="shared" si="273"/>
        <v>144568</v>
      </c>
      <c r="CW76" s="383">
        <f t="shared" si="273"/>
        <v>14784</v>
      </c>
      <c r="CX76" s="383">
        <f t="shared" si="273"/>
        <v>-310631</v>
      </c>
      <c r="CY76" s="345"/>
      <c r="CZ76" s="158" t="s">
        <v>211</v>
      </c>
    </row>
    <row r="77" spans="1:104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87">
        <v>-2284181</v>
      </c>
      <c r="P77" s="80">
        <v>2001093</v>
      </c>
      <c r="Q77" s="187">
        <v>3122907</v>
      </c>
      <c r="R77" s="187">
        <v>1087026</v>
      </c>
      <c r="S77" s="187">
        <v>1249553</v>
      </c>
      <c r="T77" s="187">
        <v>1261163</v>
      </c>
      <c r="U77" s="187">
        <v>1390015</v>
      </c>
      <c r="V77" s="214">
        <v>1098838</v>
      </c>
      <c r="W77" s="214">
        <v>1075518</v>
      </c>
      <c r="X77" s="81">
        <v>1154476</v>
      </c>
      <c r="Y77" s="214">
        <v>609487</v>
      </c>
      <c r="Z77" s="214">
        <v>1348468</v>
      </c>
      <c r="AA77" s="214">
        <v>1202429</v>
      </c>
      <c r="AB77" s="214">
        <v>757740</v>
      </c>
      <c r="AC77" s="214">
        <v>1000170</v>
      </c>
      <c r="AD77" s="214">
        <v>981600</v>
      </c>
      <c r="AE77" s="214">
        <v>1735098</v>
      </c>
      <c r="AF77" s="214">
        <v>1283009</v>
      </c>
      <c r="AG77" s="214">
        <v>1307382</v>
      </c>
      <c r="AH77" s="214">
        <v>1168423</v>
      </c>
      <c r="AI77" s="214">
        <v>1010434</v>
      </c>
      <c r="AJ77" s="191">
        <v>169767</v>
      </c>
      <c r="AK77" s="290">
        <v>1213865</v>
      </c>
      <c r="AL77" s="152">
        <v>749263</v>
      </c>
      <c r="AM77" s="290">
        <v>2020092</v>
      </c>
      <c r="AN77" s="290">
        <v>1059057</v>
      </c>
      <c r="AO77" s="290">
        <v>1007932</v>
      </c>
      <c r="AP77" s="290">
        <v>1068580</v>
      </c>
      <c r="AQ77" s="158">
        <v>1161527</v>
      </c>
      <c r="AR77" s="290">
        <v>1324860</v>
      </c>
      <c r="AS77" s="290">
        <v>1170050</v>
      </c>
      <c r="AT77" s="290">
        <v>1922785</v>
      </c>
      <c r="AU77" s="290">
        <v>1250510</v>
      </c>
      <c r="AV77" s="441">
        <v>1055541</v>
      </c>
      <c r="AW77" s="290">
        <v>1037471</v>
      </c>
      <c r="AX77" s="152">
        <v>1144596</v>
      </c>
      <c r="AY77" s="290">
        <v>1063155</v>
      </c>
      <c r="AZ77" s="58">
        <v>1018395</v>
      </c>
      <c r="BA77" s="290">
        <v>1250262</v>
      </c>
      <c r="BB77" s="290">
        <v>767331</v>
      </c>
      <c r="BC77" s="158">
        <v>1075074</v>
      </c>
      <c r="BD77" s="290">
        <v>1236288</v>
      </c>
      <c r="BE77" s="290"/>
      <c r="BF77" s="290"/>
      <c r="BG77" s="290"/>
      <c r="BH77" s="152"/>
      <c r="BI77" s="82">
        <f t="shared" si="270"/>
        <v>-3405398</v>
      </c>
      <c r="BJ77" s="83">
        <f t="shared" si="270"/>
        <v>975962</v>
      </c>
      <c r="BK77" s="83">
        <f t="shared" si="270"/>
        <v>1792595</v>
      </c>
      <c r="BL77" s="83">
        <f t="shared" si="270"/>
        <v>83908</v>
      </c>
      <c r="BM77" s="83">
        <f t="shared" si="270"/>
        <v>-158229</v>
      </c>
      <c r="BN77" s="83">
        <f t="shared" si="270"/>
        <v>-163337</v>
      </c>
      <c r="BO77" s="83">
        <f t="shared" si="270"/>
        <v>-79713</v>
      </c>
      <c r="BP77" s="83">
        <f t="shared" si="270"/>
        <v>-90463</v>
      </c>
      <c r="BQ77" s="83">
        <f t="shared" si="270"/>
        <v>68955</v>
      </c>
      <c r="BR77" s="403">
        <f t="shared" si="270"/>
        <v>106292</v>
      </c>
      <c r="BS77" s="426">
        <f t="shared" si="271"/>
        <v>291935</v>
      </c>
      <c r="BT77" s="83">
        <f t="shared" si="271"/>
        <v>-685379</v>
      </c>
      <c r="BU77" s="83">
        <f t="shared" si="271"/>
        <v>3486610</v>
      </c>
      <c r="BV77" s="83">
        <f t="shared" si="271"/>
        <v>-1243353</v>
      </c>
      <c r="BW77" s="83">
        <f t="shared" si="271"/>
        <v>-2122737</v>
      </c>
      <c r="BX77" s="240">
        <f t="shared" si="271"/>
        <v>-105426</v>
      </c>
      <c r="BY77" s="240">
        <f t="shared" si="271"/>
        <v>485545</v>
      </c>
      <c r="BZ77" s="240">
        <f t="shared" si="271"/>
        <v>21846</v>
      </c>
      <c r="CA77" s="266">
        <f t="shared" si="271"/>
        <v>-82633</v>
      </c>
      <c r="CB77" s="266">
        <f t="shared" si="271"/>
        <v>69585</v>
      </c>
      <c r="CC77" s="266">
        <f t="shared" si="272"/>
        <v>-65084</v>
      </c>
      <c r="CD77" s="383">
        <f t="shared" si="272"/>
        <v>-984709</v>
      </c>
      <c r="CE77" s="352">
        <f t="shared" si="272"/>
        <v>604378</v>
      </c>
      <c r="CF77" s="266">
        <f t="shared" si="272"/>
        <v>-599205</v>
      </c>
      <c r="CG77" s="266">
        <f t="shared" si="272"/>
        <v>817663</v>
      </c>
      <c r="CH77" s="266">
        <f t="shared" si="272"/>
        <v>301317</v>
      </c>
      <c r="CI77" s="266">
        <f t="shared" si="272"/>
        <v>7762</v>
      </c>
      <c r="CJ77" s="266">
        <f t="shared" si="272"/>
        <v>86980</v>
      </c>
      <c r="CK77" s="266">
        <f t="shared" si="272"/>
        <v>-573571</v>
      </c>
      <c r="CL77" s="266">
        <f t="shared" si="272"/>
        <v>41851</v>
      </c>
      <c r="CM77" s="266">
        <f t="shared" si="273"/>
        <v>-137332</v>
      </c>
      <c r="CN77" s="266">
        <f t="shared" si="273"/>
        <v>754362</v>
      </c>
      <c r="CO77" s="266">
        <f t="shared" si="273"/>
        <v>240076</v>
      </c>
      <c r="CP77" s="383">
        <f t="shared" si="273"/>
        <v>885774</v>
      </c>
      <c r="CQ77" s="383">
        <f t="shared" si="273"/>
        <v>-176394</v>
      </c>
      <c r="CR77" s="383">
        <f t="shared" si="273"/>
        <v>395333</v>
      </c>
      <c r="CS77" s="383">
        <f t="shared" si="273"/>
        <v>-956937</v>
      </c>
      <c r="CT77" s="383">
        <f t="shared" si="273"/>
        <v>-40662</v>
      </c>
      <c r="CU77" s="383">
        <f t="shared" si="273"/>
        <v>242330</v>
      </c>
      <c r="CV77" s="383">
        <f t="shared" si="273"/>
        <v>-301249</v>
      </c>
      <c r="CW77" s="383">
        <f t="shared" si="273"/>
        <v>-86453</v>
      </c>
      <c r="CX77" s="383">
        <f t="shared" si="273"/>
        <v>-88572</v>
      </c>
      <c r="CY77" s="345"/>
      <c r="CZ77" s="158" t="s">
        <v>211</v>
      </c>
    </row>
    <row r="78" spans="1:104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74">SUM(D73:D77)</f>
        <v>11728459</v>
      </c>
      <c r="E78" s="137">
        <f t="shared" si="274"/>
        <v>11249702</v>
      </c>
      <c r="F78" s="137">
        <f t="shared" si="274"/>
        <v>12099494</v>
      </c>
      <c r="G78" s="137">
        <f t="shared" si="274"/>
        <v>17298395</v>
      </c>
      <c r="H78" s="137">
        <f t="shared" si="274"/>
        <v>22325004</v>
      </c>
      <c r="I78" s="137">
        <f t="shared" si="274"/>
        <v>19693404</v>
      </c>
      <c r="J78" s="137">
        <f t="shared" si="274"/>
        <v>12512823</v>
      </c>
      <c r="K78" s="137">
        <f t="shared" si="274"/>
        <v>10911929</v>
      </c>
      <c r="L78" s="138">
        <f t="shared" si="274"/>
        <v>13226170</v>
      </c>
      <c r="M78" s="137">
        <f t="shared" si="274"/>
        <v>15130548</v>
      </c>
      <c r="N78" s="137">
        <f t="shared" si="274"/>
        <v>11944821</v>
      </c>
      <c r="O78" s="137">
        <f t="shared" si="274"/>
        <v>8779821</v>
      </c>
      <c r="P78" s="137">
        <f t="shared" si="274"/>
        <v>12665112</v>
      </c>
      <c r="Q78" s="137">
        <f t="shared" si="274"/>
        <v>12857276</v>
      </c>
      <c r="R78" s="137">
        <f t="shared" si="274"/>
        <v>11532261</v>
      </c>
      <c r="S78" s="137">
        <f t="shared" si="274"/>
        <v>16467012</v>
      </c>
      <c r="T78" s="137">
        <f t="shared" si="274"/>
        <v>22733303</v>
      </c>
      <c r="U78" s="137">
        <f t="shared" si="274"/>
        <v>19769132</v>
      </c>
      <c r="V78" s="137">
        <f t="shared" si="274"/>
        <v>14192295</v>
      </c>
      <c r="W78" s="137">
        <f t="shared" si="274"/>
        <v>12023114</v>
      </c>
      <c r="X78" s="138">
        <f t="shared" si="274"/>
        <v>13052167</v>
      </c>
      <c r="Y78" s="137">
        <f t="shared" si="274"/>
        <v>14035359</v>
      </c>
      <c r="Z78" s="137">
        <f t="shared" si="274"/>
        <v>14048544</v>
      </c>
      <c r="AA78" s="137">
        <f t="shared" si="274"/>
        <v>13736266</v>
      </c>
      <c r="AB78" s="137">
        <f t="shared" si="274"/>
        <v>11609895</v>
      </c>
      <c r="AC78" s="137">
        <f t="shared" si="274"/>
        <v>10826356</v>
      </c>
      <c r="AD78" s="137">
        <f t="shared" si="274"/>
        <v>13061628</v>
      </c>
      <c r="AE78" s="137">
        <f t="shared" si="274"/>
        <v>19209979</v>
      </c>
      <c r="AF78" s="137">
        <f t="shared" si="274"/>
        <v>22355820</v>
      </c>
      <c r="AG78" s="137">
        <f t="shared" si="274"/>
        <v>21103645</v>
      </c>
      <c r="AH78" s="137">
        <f t="shared" si="274"/>
        <v>15317619</v>
      </c>
      <c r="AI78" s="137">
        <f t="shared" si="274"/>
        <v>11788934</v>
      </c>
      <c r="AJ78" s="320">
        <f t="shared" si="274"/>
        <v>11761661</v>
      </c>
      <c r="AK78" s="84">
        <f t="shared" si="274"/>
        <v>13610692</v>
      </c>
      <c r="AL78" s="84">
        <f t="shared" ref="AL78:BD78" si="275">SUM(AL73:AL77)</f>
        <v>13964814</v>
      </c>
      <c r="AM78" s="84">
        <f t="shared" si="275"/>
        <v>14071952</v>
      </c>
      <c r="AN78" s="84">
        <f t="shared" si="275"/>
        <v>12457958</v>
      </c>
      <c r="AO78" s="84">
        <f t="shared" si="275"/>
        <v>11045471</v>
      </c>
      <c r="AP78" s="84">
        <f t="shared" si="275"/>
        <v>13212234</v>
      </c>
      <c r="AQ78" s="84">
        <f t="shared" si="275"/>
        <v>16690584</v>
      </c>
      <c r="AR78" s="84">
        <f t="shared" si="275"/>
        <v>24107551</v>
      </c>
      <c r="AS78" s="84">
        <f t="shared" si="275"/>
        <v>21730276</v>
      </c>
      <c r="AT78" s="84">
        <f t="shared" si="275"/>
        <v>15116548</v>
      </c>
      <c r="AU78" s="84">
        <f t="shared" si="275"/>
        <v>11928823</v>
      </c>
      <c r="AV78" s="308">
        <f t="shared" si="275"/>
        <v>12883613</v>
      </c>
      <c r="AW78" s="308">
        <f t="shared" si="275"/>
        <v>14256602</v>
      </c>
      <c r="AX78" s="308">
        <f t="shared" si="275"/>
        <v>12956375</v>
      </c>
      <c r="AY78" s="308">
        <f t="shared" si="275"/>
        <v>12830811</v>
      </c>
      <c r="AZ78" s="308">
        <f t="shared" si="275"/>
        <v>13308881</v>
      </c>
      <c r="BA78" s="308">
        <f t="shared" si="275"/>
        <v>11204549</v>
      </c>
      <c r="BB78" s="308">
        <f t="shared" si="275"/>
        <v>12898136</v>
      </c>
      <c r="BC78" s="308">
        <f t="shared" si="275"/>
        <v>18246784</v>
      </c>
      <c r="BD78" s="308">
        <f t="shared" si="275"/>
        <v>22407207</v>
      </c>
      <c r="BE78" s="84"/>
      <c r="BF78" s="84"/>
      <c r="BG78" s="84"/>
      <c r="BH78" s="84"/>
      <c r="BI78" s="84">
        <f t="shared" ref="BI78:CZ85" si="276">SUM(BI73:BI77)</f>
        <v>-4019941</v>
      </c>
      <c r="BJ78" s="139">
        <f t="shared" ref="BJ78:BL78" si="277">SUM(BJ73:BJ77)</f>
        <v>936653</v>
      </c>
      <c r="BK78" s="139">
        <f t="shared" si="277"/>
        <v>1607574</v>
      </c>
      <c r="BL78" s="139">
        <f t="shared" si="277"/>
        <v>-567233</v>
      </c>
      <c r="BM78" s="139">
        <f t="shared" ref="BM78" si="278">SUM(BM73:BM77)</f>
        <v>-831383</v>
      </c>
      <c r="BN78" s="139">
        <f t="shared" ref="BN78:BV78" si="279">SUM(BN73:BN77)</f>
        <v>408299</v>
      </c>
      <c r="BO78" s="139">
        <f t="shared" si="279"/>
        <v>75728</v>
      </c>
      <c r="BP78" s="139">
        <f t="shared" si="279"/>
        <v>1679472</v>
      </c>
      <c r="BQ78" s="139">
        <f t="shared" si="279"/>
        <v>1111185</v>
      </c>
      <c r="BR78" s="404">
        <f t="shared" si="279"/>
        <v>-174003</v>
      </c>
      <c r="BS78" s="427">
        <f t="shared" si="279"/>
        <v>-1095189</v>
      </c>
      <c r="BT78" s="139">
        <f t="shared" si="279"/>
        <v>2103723</v>
      </c>
      <c r="BU78" s="139">
        <f t="shared" si="279"/>
        <v>4956445</v>
      </c>
      <c r="BV78" s="139">
        <f t="shared" si="279"/>
        <v>-1055217</v>
      </c>
      <c r="BW78" s="139">
        <f t="shared" ref="BW78:BX78" si="280">SUM(BW73:BW77)</f>
        <v>-2030920</v>
      </c>
      <c r="BX78" s="241">
        <f t="shared" si="280"/>
        <v>1529367</v>
      </c>
      <c r="BY78" s="241">
        <f t="shared" ref="BY78" si="281">SUM(BY73:BY77)</f>
        <v>2742967</v>
      </c>
      <c r="BZ78" s="241">
        <f t="shared" ref="BZ78:CA78" si="282">SUM(BZ73:BZ77)</f>
        <v>-377483</v>
      </c>
      <c r="CA78" s="267">
        <f t="shared" si="282"/>
        <v>1334513</v>
      </c>
      <c r="CB78" s="267">
        <f t="shared" ref="CB78:CC78" si="283">SUM(CB73:CB77)</f>
        <v>1125324</v>
      </c>
      <c r="CC78" s="267">
        <f t="shared" si="283"/>
        <v>-234180</v>
      </c>
      <c r="CD78" s="384">
        <f t="shared" ref="CD78:CE78" si="284">SUM(CD73:CD77)</f>
        <v>-1290506</v>
      </c>
      <c r="CE78" s="353">
        <f t="shared" si="284"/>
        <v>-424667</v>
      </c>
      <c r="CF78" s="267">
        <f t="shared" ref="CF78" si="285">SUM(CF73:CF77)</f>
        <v>-83730</v>
      </c>
      <c r="CG78" s="267">
        <f t="shared" ref="CG78" si="286">SUM(CG73:CG77)</f>
        <v>335686</v>
      </c>
      <c r="CH78" s="267">
        <f t="shared" ref="CH78" si="287">SUM(CH73:CH77)</f>
        <v>848063</v>
      </c>
      <c r="CI78" s="267">
        <f t="shared" ref="CI78" si="288">SUM(CI73:CI77)</f>
        <v>219115</v>
      </c>
      <c r="CJ78" s="267">
        <f t="shared" ref="CJ78" si="289">SUM(CJ73:CJ77)</f>
        <v>150606</v>
      </c>
      <c r="CK78" s="267">
        <f t="shared" ref="CK78" si="290">SUM(CK73:CK77)</f>
        <v>-2519395</v>
      </c>
      <c r="CL78" s="267">
        <f t="shared" ref="CL78" si="291">SUM(CL73:CL77)</f>
        <v>1751731</v>
      </c>
      <c r="CM78" s="267">
        <f t="shared" ref="CM78" si="292">SUM(CM73:CM77)</f>
        <v>626631</v>
      </c>
      <c r="CN78" s="267">
        <f t="shared" ref="CN78" si="293">SUM(CN73:CN77)</f>
        <v>-201071</v>
      </c>
      <c r="CO78" s="267">
        <f t="shared" ref="CO78" si="294">SUM(CO73:CO77)</f>
        <v>139889</v>
      </c>
      <c r="CP78" s="384">
        <f t="shared" ref="CP78" si="295">SUM(CP73:CP77)</f>
        <v>1121952</v>
      </c>
      <c r="CQ78" s="384">
        <f t="shared" ref="CQ78" si="296">SUM(CQ73:CQ77)</f>
        <v>645910</v>
      </c>
      <c r="CR78" s="384">
        <f t="shared" ref="CR78" si="297">SUM(CR73:CR77)</f>
        <v>-1008439</v>
      </c>
      <c r="CS78" s="384">
        <f t="shared" ref="CS78" si="298">SUM(CS73:CS77)</f>
        <v>-1241141</v>
      </c>
      <c r="CT78" s="384">
        <f t="shared" ref="CT78" si="299">SUM(CT73:CT77)</f>
        <v>850923</v>
      </c>
      <c r="CU78" s="384">
        <f t="shared" ref="CU78" si="300">SUM(CU73:CU77)</f>
        <v>159078</v>
      </c>
      <c r="CV78" s="384">
        <f t="shared" ref="CV78" si="301">SUM(CV73:CV77)</f>
        <v>-314098</v>
      </c>
      <c r="CW78" s="384">
        <f t="shared" ref="CW78:CX78" si="302">SUM(CW73:CW77)</f>
        <v>1556200</v>
      </c>
      <c r="CX78" s="384">
        <f t="shared" si="302"/>
        <v>-1700344</v>
      </c>
      <c r="CY78" s="346"/>
      <c r="CZ78" s="84">
        <f t="shared" si="276"/>
        <v>0</v>
      </c>
    </row>
    <row r="79" spans="1:104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72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89"/>
      <c r="CX79" s="389"/>
      <c r="CY79" s="347"/>
      <c r="CZ79" s="49"/>
    </row>
    <row r="80" spans="1:104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303">D94-D87</f>
        <v>885026.44</v>
      </c>
      <c r="E80" s="97">
        <f t="shared" si="303"/>
        <v>948444.29999999993</v>
      </c>
      <c r="F80" s="97">
        <f t="shared" si="303"/>
        <v>835116.07999999984</v>
      </c>
      <c r="G80" s="97">
        <f t="shared" si="303"/>
        <v>1466563.31</v>
      </c>
      <c r="H80" s="97">
        <f t="shared" si="303"/>
        <v>1893474.63</v>
      </c>
      <c r="I80" s="97">
        <f t="shared" si="303"/>
        <v>1702039.5399999998</v>
      </c>
      <c r="J80" s="97">
        <f t="shared" si="303"/>
        <v>1308529.1100000001</v>
      </c>
      <c r="K80" s="97">
        <f t="shared" si="303"/>
        <v>676738.5</v>
      </c>
      <c r="L80" s="98">
        <f t="shared" si="303"/>
        <v>1202677.9499999997</v>
      </c>
      <c r="M80" s="97">
        <f t="shared" si="303"/>
        <v>1414476.54</v>
      </c>
      <c r="N80" s="97">
        <f t="shared" si="303"/>
        <v>1167237.93</v>
      </c>
      <c r="O80" s="97">
        <f t="shared" si="303"/>
        <v>1219451.52</v>
      </c>
      <c r="P80" s="97">
        <f t="shared" ref="P80:Q80" si="304">P94-P87</f>
        <v>1164026.48</v>
      </c>
      <c r="Q80" s="97">
        <f t="shared" si="304"/>
        <v>1084223.07</v>
      </c>
      <c r="R80" s="97">
        <f t="shared" ref="R80:S80" si="305">R94-R87</f>
        <v>1276079.83</v>
      </c>
      <c r="S80" s="97">
        <f t="shared" si="305"/>
        <v>1815272.53</v>
      </c>
      <c r="T80" s="97">
        <f t="shared" ref="T80:U80" si="306">T94-T87</f>
        <v>2915906.7299999995</v>
      </c>
      <c r="U80" s="97">
        <f t="shared" si="306"/>
        <v>1997871.1800000002</v>
      </c>
      <c r="V80" s="97">
        <f t="shared" ref="V80:W80" si="307">V94-V87</f>
        <v>1271814.76</v>
      </c>
      <c r="W80" s="97">
        <f t="shared" si="307"/>
        <v>2691744.79</v>
      </c>
      <c r="X80" s="98">
        <f t="shared" ref="X80:Y80" si="308">X94-X87</f>
        <v>1313424.4400000002</v>
      </c>
      <c r="Y80" s="97">
        <f t="shared" si="308"/>
        <v>1244614.6800000002</v>
      </c>
      <c r="Z80" s="97">
        <f t="shared" ref="Z80:AA80" si="309">Z94-Z87</f>
        <v>1514608.3</v>
      </c>
      <c r="AA80" s="97">
        <f t="shared" si="309"/>
        <v>1420137.31</v>
      </c>
      <c r="AB80" s="97">
        <f t="shared" ref="AB80:AC80" si="310">AB94-AB87</f>
        <v>1294680.4700000002</v>
      </c>
      <c r="AC80" s="97">
        <f t="shared" si="310"/>
        <v>1261112.74</v>
      </c>
      <c r="AD80" s="97">
        <f t="shared" ref="AD80:AE80" si="311">AD94-AD87</f>
        <v>1415946.35</v>
      </c>
      <c r="AE80" s="97">
        <f t="shared" si="311"/>
        <v>2017313.38</v>
      </c>
      <c r="AF80" s="97">
        <f t="shared" ref="AF80:AG80" si="312">AF94-AF87</f>
        <v>2449952.0099999998</v>
      </c>
      <c r="AG80" s="97">
        <f t="shared" si="312"/>
        <v>2581920.94</v>
      </c>
      <c r="AH80" s="205">
        <f t="shared" ref="AH80:AI80" si="313">AH94-AH87</f>
        <v>1551421.4</v>
      </c>
      <c r="AI80" s="205">
        <f t="shared" si="313"/>
        <v>1220489.04</v>
      </c>
      <c r="AJ80" s="192">
        <f t="shared" ref="AJ80:AK80" si="314">AJ94-AJ87</f>
        <v>1575297.52</v>
      </c>
      <c r="AK80" s="323">
        <f t="shared" si="314"/>
        <v>1574197.44</v>
      </c>
      <c r="AL80" s="323">
        <f t="shared" ref="AL80:AQ80" si="315">AL94-AL87</f>
        <v>1641335.35</v>
      </c>
      <c r="AM80" s="297">
        <f t="shared" si="315"/>
        <v>1328816.42</v>
      </c>
      <c r="AN80" s="297">
        <f t="shared" si="315"/>
        <v>1900791.54</v>
      </c>
      <c r="AO80" s="297">
        <f t="shared" si="315"/>
        <v>1219178.4100000001</v>
      </c>
      <c r="AP80" s="297">
        <f t="shared" si="315"/>
        <v>1666106.77</v>
      </c>
      <c r="AQ80" s="297">
        <f t="shared" si="315"/>
        <v>1607570.67</v>
      </c>
      <c r="AR80" s="297">
        <f t="shared" ref="AR80:AV80" si="316">AR94-AR87</f>
        <v>3136484.7800000003</v>
      </c>
      <c r="AS80" s="297">
        <f t="shared" si="316"/>
        <v>2357655.6</v>
      </c>
      <c r="AT80" s="297">
        <f t="shared" si="316"/>
        <v>1149259.8700000001</v>
      </c>
      <c r="AU80" s="297">
        <f t="shared" si="316"/>
        <v>52472.050000000047</v>
      </c>
      <c r="AV80" s="315">
        <f t="shared" si="316"/>
        <v>-292031.26</v>
      </c>
      <c r="AW80" s="297">
        <f t="shared" ref="AW80:BB80" si="317">AW94-AW87</f>
        <v>-273417.58999999997</v>
      </c>
      <c r="AX80" s="297">
        <f t="shared" si="317"/>
        <v>301532.20000000007</v>
      </c>
      <c r="AY80" s="297">
        <f t="shared" si="317"/>
        <v>1956686.98</v>
      </c>
      <c r="AZ80" s="297">
        <f t="shared" si="317"/>
        <v>1349891.98</v>
      </c>
      <c r="BA80" s="297">
        <f t="shared" si="317"/>
        <v>1463145.42</v>
      </c>
      <c r="BB80" s="297">
        <f t="shared" si="317"/>
        <v>1820540</v>
      </c>
      <c r="BC80" s="297">
        <f>BC94-BC87</f>
        <v>1977518.9500000002</v>
      </c>
      <c r="BD80" s="297">
        <f>BD94-BD87</f>
        <v>3312594.27</v>
      </c>
      <c r="BE80" s="297"/>
      <c r="BF80" s="297"/>
      <c r="BG80" s="297"/>
      <c r="BH80" s="297"/>
      <c r="BI80" s="34">
        <f t="shared" ref="BI80:BR84" si="318">O80-C80</f>
        <v>254999.71999999997</v>
      </c>
      <c r="BJ80" s="99">
        <f t="shared" si="318"/>
        <v>279000.04000000004</v>
      </c>
      <c r="BK80" s="99">
        <f t="shared" si="318"/>
        <v>135778.77000000014</v>
      </c>
      <c r="BL80" s="99">
        <f t="shared" si="318"/>
        <v>440963.75000000023</v>
      </c>
      <c r="BM80" s="99">
        <f t="shared" si="318"/>
        <v>348709.22</v>
      </c>
      <c r="BN80" s="99">
        <f t="shared" si="318"/>
        <v>1022432.0999999996</v>
      </c>
      <c r="BO80" s="99">
        <f t="shared" si="318"/>
        <v>295831.64000000036</v>
      </c>
      <c r="BP80" s="99">
        <f t="shared" si="318"/>
        <v>-36714.350000000093</v>
      </c>
      <c r="BQ80" s="99">
        <f t="shared" si="318"/>
        <v>2015006.29</v>
      </c>
      <c r="BR80" s="411">
        <f t="shared" si="318"/>
        <v>110746.49000000046</v>
      </c>
      <c r="BS80" s="434">
        <f t="shared" ref="BS80:CB84" si="319">Y80-M80</f>
        <v>-169861.85999999987</v>
      </c>
      <c r="BT80" s="99">
        <f t="shared" si="319"/>
        <v>347370.37000000011</v>
      </c>
      <c r="BU80" s="99">
        <f t="shared" si="319"/>
        <v>200685.79000000004</v>
      </c>
      <c r="BV80" s="99">
        <f t="shared" si="319"/>
        <v>130653.99000000022</v>
      </c>
      <c r="BW80" s="99">
        <f t="shared" si="319"/>
        <v>176889.66999999993</v>
      </c>
      <c r="BX80" s="248">
        <f t="shared" si="319"/>
        <v>139866.52000000002</v>
      </c>
      <c r="BY80" s="248">
        <f t="shared" si="319"/>
        <v>202040.84999999986</v>
      </c>
      <c r="BZ80" s="248">
        <f t="shared" si="319"/>
        <v>-465954.71999999974</v>
      </c>
      <c r="CA80" s="261">
        <f t="shared" si="319"/>
        <v>584049.75999999978</v>
      </c>
      <c r="CB80" s="261">
        <f t="shared" si="319"/>
        <v>279606.6399999999</v>
      </c>
      <c r="CC80" s="261">
        <f t="shared" ref="CC80:CL84" si="320">AI80-W80</f>
        <v>-1471255.75</v>
      </c>
      <c r="CD80" s="391">
        <f t="shared" si="320"/>
        <v>261873.07999999984</v>
      </c>
      <c r="CE80" s="360">
        <f t="shared" si="320"/>
        <v>329582.75999999978</v>
      </c>
      <c r="CF80" s="261">
        <f t="shared" si="320"/>
        <v>126727.05000000005</v>
      </c>
      <c r="CG80" s="261">
        <f t="shared" si="320"/>
        <v>-91320.89000000013</v>
      </c>
      <c r="CH80" s="261">
        <f t="shared" si="320"/>
        <v>606111.06999999983</v>
      </c>
      <c r="CI80" s="261">
        <f t="shared" si="320"/>
        <v>-41934.329999999842</v>
      </c>
      <c r="CJ80" s="261">
        <f t="shared" si="320"/>
        <v>250160.41999999993</v>
      </c>
      <c r="CK80" s="261">
        <f t="shared" si="320"/>
        <v>-409742.70999999996</v>
      </c>
      <c r="CL80" s="261">
        <f t="shared" si="320"/>
        <v>686532.77000000048</v>
      </c>
      <c r="CM80" s="261">
        <f t="shared" ref="CM80:CX84" si="321">AS80-AG80</f>
        <v>-224265.33999999985</v>
      </c>
      <c r="CN80" s="261">
        <f t="shared" si="321"/>
        <v>-402161.5299999998</v>
      </c>
      <c r="CO80" s="261">
        <f t="shared" si="321"/>
        <v>-1168016.99</v>
      </c>
      <c r="CP80" s="391">
        <f t="shared" si="321"/>
        <v>-1867328.78</v>
      </c>
      <c r="CQ80" s="391">
        <f t="shared" si="321"/>
        <v>-1847615.0299999998</v>
      </c>
      <c r="CR80" s="391">
        <f t="shared" si="321"/>
        <v>-1339803.1499999999</v>
      </c>
      <c r="CS80" s="391">
        <f t="shared" si="321"/>
        <v>627870.56000000006</v>
      </c>
      <c r="CT80" s="391">
        <f t="shared" si="321"/>
        <v>-550899.56000000006</v>
      </c>
      <c r="CU80" s="391">
        <f t="shared" si="321"/>
        <v>243967.00999999978</v>
      </c>
      <c r="CV80" s="391">
        <f t="shared" si="321"/>
        <v>154433.22999999998</v>
      </c>
      <c r="CW80" s="391">
        <f t="shared" si="321"/>
        <v>369948.28000000026</v>
      </c>
      <c r="CX80" s="391">
        <f t="shared" si="321"/>
        <v>176109.48999999976</v>
      </c>
      <c r="CY80" s="347"/>
      <c r="CZ80" s="158" t="s">
        <v>211</v>
      </c>
    </row>
    <row r="81" spans="1:104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322">D95-D88</f>
        <v>6604.09</v>
      </c>
      <c r="E81" s="97">
        <f t="shared" si="322"/>
        <v>5384.420000000001</v>
      </c>
      <c r="F81" s="97">
        <f t="shared" si="322"/>
        <v>5096.2700000000004</v>
      </c>
      <c r="G81" s="97">
        <f t="shared" si="322"/>
        <v>7189.4100000000008</v>
      </c>
      <c r="H81" s="97">
        <f t="shared" si="322"/>
        <v>6721.7900000000009</v>
      </c>
      <c r="I81" s="97">
        <f t="shared" si="322"/>
        <v>9196.2099999999991</v>
      </c>
      <c r="J81" s="97">
        <f t="shared" si="322"/>
        <v>7587.8400000000011</v>
      </c>
      <c r="K81" s="97">
        <f t="shared" si="322"/>
        <v>4667.67</v>
      </c>
      <c r="L81" s="98">
        <f t="shared" si="322"/>
        <v>8488.41</v>
      </c>
      <c r="M81" s="97">
        <f t="shared" si="322"/>
        <v>8359.7199999999993</v>
      </c>
      <c r="N81" s="97">
        <f t="shared" si="322"/>
        <v>9210.69</v>
      </c>
      <c r="O81" s="97">
        <f t="shared" si="322"/>
        <v>10604.369999999999</v>
      </c>
      <c r="P81" s="97">
        <f t="shared" si="322"/>
        <v>6465.8500000000022</v>
      </c>
      <c r="Q81" s="97">
        <f t="shared" si="322"/>
        <v>6698.8799999999992</v>
      </c>
      <c r="R81" s="97">
        <f t="shared" si="322"/>
        <v>6275.02</v>
      </c>
      <c r="S81" s="97">
        <f t="shared" si="322"/>
        <v>7746.9</v>
      </c>
      <c r="T81" s="97">
        <f t="shared" si="322"/>
        <v>7874.42</v>
      </c>
      <c r="U81" s="97">
        <f t="shared" si="322"/>
        <v>6662.43</v>
      </c>
      <c r="V81" s="97">
        <f t="shared" si="322"/>
        <v>3860.5200000000004</v>
      </c>
      <c r="W81" s="97">
        <f t="shared" si="322"/>
        <v>9418.9299999999985</v>
      </c>
      <c r="X81" s="98">
        <f t="shared" si="322"/>
        <v>8586.8200000000015</v>
      </c>
      <c r="Y81" s="97">
        <f t="shared" si="322"/>
        <v>8526.34</v>
      </c>
      <c r="Z81" s="97">
        <f t="shared" ref="Z81:AA81" si="323">Z95-Z88</f>
        <v>22782.559999999998</v>
      </c>
      <c r="AA81" s="97">
        <f t="shared" si="323"/>
        <v>13598.45</v>
      </c>
      <c r="AB81" s="97">
        <f t="shared" ref="AB81:AC81" si="324">AB95-AB88</f>
        <v>10447.09</v>
      </c>
      <c r="AC81" s="97">
        <f t="shared" si="324"/>
        <v>11775.46</v>
      </c>
      <c r="AD81" s="97">
        <f t="shared" ref="AD81:AE81" si="325">AD95-AD88</f>
        <v>10505.419999999998</v>
      </c>
      <c r="AE81" s="97">
        <f t="shared" si="325"/>
        <v>7890.8600000000006</v>
      </c>
      <c r="AF81" s="97">
        <f t="shared" ref="AF81:AG81" si="326">AF95-AF88</f>
        <v>7569.7200000000012</v>
      </c>
      <c r="AG81" s="97">
        <f t="shared" si="326"/>
        <v>7961.8900000000012</v>
      </c>
      <c r="AH81" s="205">
        <f t="shared" ref="AH81:AI81" si="327">AH95-AH88</f>
        <v>9674.94</v>
      </c>
      <c r="AI81" s="205">
        <f t="shared" si="327"/>
        <v>11856.13</v>
      </c>
      <c r="AJ81" s="192">
        <f t="shared" ref="AJ81:AK81" si="328">AJ95-AJ88</f>
        <v>6516.2100000000009</v>
      </c>
      <c r="AK81" s="323">
        <f t="shared" si="328"/>
        <v>8828.3799999999992</v>
      </c>
      <c r="AL81" s="323">
        <f t="shared" ref="AL81:AM81" si="329">AL95-AL88</f>
        <v>10448.849999999999</v>
      </c>
      <c r="AM81" s="297">
        <f t="shared" si="329"/>
        <v>12415.26</v>
      </c>
      <c r="AN81" s="297">
        <f t="shared" ref="AN81:AO81" si="330">AN95-AN88</f>
        <v>17605.25</v>
      </c>
      <c r="AO81" s="297">
        <f t="shared" si="330"/>
        <v>10218.61</v>
      </c>
      <c r="AP81" s="297">
        <f t="shared" ref="AP81:AQ81" si="331">AP95-AP88</f>
        <v>6682.9399999999987</v>
      </c>
      <c r="AQ81" s="297">
        <f t="shared" si="331"/>
        <v>5852.04</v>
      </c>
      <c r="AR81" s="297">
        <f t="shared" ref="AR81" si="332">AR95-AR88</f>
        <v>6935.3600000000006</v>
      </c>
      <c r="AS81" s="297">
        <f t="shared" ref="AS81:AT81" si="333">AS95-AS88</f>
        <v>7934.5400000000009</v>
      </c>
      <c r="AT81" s="297">
        <f t="shared" si="333"/>
        <v>3126.8999999999996</v>
      </c>
      <c r="AU81" s="297">
        <f t="shared" ref="AU81:AV81" si="334">AU95-AU88</f>
        <v>-3570.4400000000005</v>
      </c>
      <c r="AV81" s="315">
        <f t="shared" si="334"/>
        <v>-3158.1500000000015</v>
      </c>
      <c r="AW81" s="297">
        <f t="shared" ref="AW81:AX81" si="335">AW95-AW88</f>
        <v>-2230.42</v>
      </c>
      <c r="AX81" s="297">
        <f t="shared" si="335"/>
        <v>-1884.6100000000006</v>
      </c>
      <c r="AY81" s="297">
        <f t="shared" ref="AY81:AZ81" si="336">AY95-AY88</f>
        <v>19449.419999999998</v>
      </c>
      <c r="AZ81" s="297">
        <f t="shared" si="336"/>
        <v>12259.42</v>
      </c>
      <c r="BA81" s="297">
        <f t="shared" ref="BA81:BB81" si="337">BA95-BA88</f>
        <v>12659.99</v>
      </c>
      <c r="BB81" s="297">
        <f t="shared" si="337"/>
        <v>7227.77</v>
      </c>
      <c r="BC81" s="297">
        <f t="shared" ref="BC81:BD81" si="338">BC95-BC88</f>
        <v>8549.76</v>
      </c>
      <c r="BD81" s="297">
        <f t="shared" ref="BD81" si="339">BD95-BD88</f>
        <v>11688.07</v>
      </c>
      <c r="BE81" s="297"/>
      <c r="BF81" s="297"/>
      <c r="BG81" s="297"/>
      <c r="BH81" s="297"/>
      <c r="BI81" s="34">
        <f t="shared" si="318"/>
        <v>4529.08</v>
      </c>
      <c r="BJ81" s="99">
        <f t="shared" si="318"/>
        <v>-138.23999999999796</v>
      </c>
      <c r="BK81" s="99">
        <f t="shared" si="318"/>
        <v>1314.4599999999982</v>
      </c>
      <c r="BL81" s="99">
        <f t="shared" si="318"/>
        <v>1178.75</v>
      </c>
      <c r="BM81" s="99">
        <f t="shared" si="318"/>
        <v>557.48999999999887</v>
      </c>
      <c r="BN81" s="99">
        <f t="shared" si="318"/>
        <v>1152.6299999999992</v>
      </c>
      <c r="BO81" s="99">
        <f t="shared" si="318"/>
        <v>-2533.7799999999988</v>
      </c>
      <c r="BP81" s="99">
        <f t="shared" si="318"/>
        <v>-3727.3200000000006</v>
      </c>
      <c r="BQ81" s="99">
        <f t="shared" si="318"/>
        <v>4751.2599999999984</v>
      </c>
      <c r="BR81" s="411">
        <f t="shared" si="318"/>
        <v>98.410000000001673</v>
      </c>
      <c r="BS81" s="434">
        <f t="shared" si="319"/>
        <v>166.6200000000008</v>
      </c>
      <c r="BT81" s="99">
        <f t="shared" si="319"/>
        <v>13571.869999999997</v>
      </c>
      <c r="BU81" s="99">
        <f t="shared" si="319"/>
        <v>2994.0800000000017</v>
      </c>
      <c r="BV81" s="99">
        <f t="shared" si="319"/>
        <v>3981.239999999998</v>
      </c>
      <c r="BW81" s="99">
        <f t="shared" si="319"/>
        <v>5076.58</v>
      </c>
      <c r="BX81" s="248">
        <f t="shared" si="319"/>
        <v>4230.3999999999978</v>
      </c>
      <c r="BY81" s="248">
        <f t="shared" si="319"/>
        <v>143.96000000000095</v>
      </c>
      <c r="BZ81" s="248">
        <f t="shared" si="319"/>
        <v>-304.69999999999891</v>
      </c>
      <c r="CA81" s="261">
        <f t="shared" si="319"/>
        <v>1299.4600000000009</v>
      </c>
      <c r="CB81" s="261">
        <f t="shared" si="319"/>
        <v>5814.42</v>
      </c>
      <c r="CC81" s="261">
        <f t="shared" si="320"/>
        <v>2437.2000000000007</v>
      </c>
      <c r="CD81" s="391">
        <f t="shared" si="320"/>
        <v>-2070.6100000000006</v>
      </c>
      <c r="CE81" s="360">
        <f t="shared" si="320"/>
        <v>302.03999999999905</v>
      </c>
      <c r="CF81" s="261">
        <f t="shared" si="320"/>
        <v>-12333.71</v>
      </c>
      <c r="CG81" s="261">
        <f t="shared" si="320"/>
        <v>-1183.1900000000005</v>
      </c>
      <c r="CH81" s="261">
        <f t="shared" si="320"/>
        <v>7158.16</v>
      </c>
      <c r="CI81" s="261">
        <f t="shared" si="320"/>
        <v>-1556.8499999999985</v>
      </c>
      <c r="CJ81" s="261">
        <f t="shared" si="320"/>
        <v>-3822.4799999999996</v>
      </c>
      <c r="CK81" s="261">
        <f t="shared" si="320"/>
        <v>-2038.8200000000006</v>
      </c>
      <c r="CL81" s="261">
        <f t="shared" si="320"/>
        <v>-634.36000000000058</v>
      </c>
      <c r="CM81" s="261">
        <f t="shared" si="321"/>
        <v>-27.350000000000364</v>
      </c>
      <c r="CN81" s="261">
        <f t="shared" si="321"/>
        <v>-6548.0400000000009</v>
      </c>
      <c r="CO81" s="261">
        <f t="shared" si="321"/>
        <v>-15426.57</v>
      </c>
      <c r="CP81" s="391">
        <f t="shared" si="321"/>
        <v>-9674.3600000000024</v>
      </c>
      <c r="CQ81" s="391">
        <f t="shared" si="321"/>
        <v>-11058.8</v>
      </c>
      <c r="CR81" s="391">
        <f t="shared" si="321"/>
        <v>-12333.46</v>
      </c>
      <c r="CS81" s="391">
        <f t="shared" si="321"/>
        <v>7034.159999999998</v>
      </c>
      <c r="CT81" s="391">
        <f t="shared" si="321"/>
        <v>-5345.83</v>
      </c>
      <c r="CU81" s="391">
        <f t="shared" si="321"/>
        <v>2441.3799999999992</v>
      </c>
      <c r="CV81" s="391">
        <f t="shared" si="321"/>
        <v>544.83000000000175</v>
      </c>
      <c r="CW81" s="391">
        <f t="shared" si="321"/>
        <v>2697.7200000000003</v>
      </c>
      <c r="CX81" s="391">
        <f t="shared" si="321"/>
        <v>4752.7099999999991</v>
      </c>
      <c r="CY81" s="347"/>
      <c r="CZ81" s="158" t="s">
        <v>211</v>
      </c>
    </row>
    <row r="82" spans="1:104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340">D96-D89</f>
        <v>205151.00999999998</v>
      </c>
      <c r="E82" s="97">
        <f t="shared" si="340"/>
        <v>258335.22999999998</v>
      </c>
      <c r="F82" s="97">
        <f t="shared" si="340"/>
        <v>180172.31</v>
      </c>
      <c r="G82" s="97">
        <f t="shared" si="340"/>
        <v>272120.43000000005</v>
      </c>
      <c r="H82" s="97">
        <f t="shared" si="340"/>
        <v>367742.00000000006</v>
      </c>
      <c r="I82" s="97">
        <f t="shared" si="340"/>
        <v>392423.19</v>
      </c>
      <c r="J82" s="97">
        <f t="shared" si="340"/>
        <v>413064.33999999997</v>
      </c>
      <c r="K82" s="97">
        <f t="shared" si="340"/>
        <v>101573.44999999998</v>
      </c>
      <c r="L82" s="98">
        <f t="shared" si="340"/>
        <v>237082.69</v>
      </c>
      <c r="M82" s="97">
        <f t="shared" si="340"/>
        <v>307601.40000000002</v>
      </c>
      <c r="N82" s="97">
        <f t="shared" si="340"/>
        <v>197535.07999999996</v>
      </c>
      <c r="O82" s="97">
        <f t="shared" si="340"/>
        <v>252377.46</v>
      </c>
      <c r="P82" s="97">
        <f t="shared" si="340"/>
        <v>236680.09000000003</v>
      </c>
      <c r="Q82" s="97">
        <f t="shared" si="340"/>
        <v>230146.65000000002</v>
      </c>
      <c r="R82" s="97">
        <f t="shared" si="340"/>
        <v>225553.39</v>
      </c>
      <c r="S82" s="97">
        <f t="shared" si="340"/>
        <v>285300.95</v>
      </c>
      <c r="T82" s="97">
        <f t="shared" si="340"/>
        <v>532906.09</v>
      </c>
      <c r="U82" s="97">
        <f t="shared" si="340"/>
        <v>439941.17000000004</v>
      </c>
      <c r="V82" s="97">
        <f t="shared" si="340"/>
        <v>271877.57</v>
      </c>
      <c r="W82" s="97">
        <f t="shared" si="340"/>
        <v>587113.84000000008</v>
      </c>
      <c r="X82" s="98">
        <f t="shared" si="340"/>
        <v>242740.48000000004</v>
      </c>
      <c r="Y82" s="97">
        <f t="shared" si="340"/>
        <v>240240.7</v>
      </c>
      <c r="Z82" s="97">
        <f t="shared" ref="Z82:AA82" si="341">Z96-Z89</f>
        <v>281576.91000000003</v>
      </c>
      <c r="AA82" s="97">
        <f t="shared" si="341"/>
        <v>281691.27</v>
      </c>
      <c r="AB82" s="97">
        <f t="shared" ref="AB82:AC82" si="342">AB96-AB89</f>
        <v>277542.07999999996</v>
      </c>
      <c r="AC82" s="97">
        <f t="shared" si="342"/>
        <v>271220.38</v>
      </c>
      <c r="AD82" s="97">
        <f t="shared" ref="AD82:AE82" si="343">AD96-AD89</f>
        <v>299374.23</v>
      </c>
      <c r="AE82" s="97">
        <f t="shared" si="343"/>
        <v>413801.77</v>
      </c>
      <c r="AF82" s="97">
        <f t="shared" ref="AF82:AG82" si="344">AF96-AF89</f>
        <v>497330.06000000006</v>
      </c>
      <c r="AG82" s="97">
        <f t="shared" si="344"/>
        <v>594980.16</v>
      </c>
      <c r="AH82" s="205">
        <f t="shared" ref="AH82:AI82" si="345">AH96-AH89</f>
        <v>351257.38</v>
      </c>
      <c r="AI82" s="205">
        <f t="shared" si="345"/>
        <v>311290.42000000004</v>
      </c>
      <c r="AJ82" s="192">
        <f t="shared" ref="AJ82:AK82" si="346">AJ96-AJ89</f>
        <v>366944.47</v>
      </c>
      <c r="AK82" s="323">
        <f t="shared" si="346"/>
        <v>318149.52</v>
      </c>
      <c r="AL82" s="323">
        <f t="shared" ref="AL82:AM82" si="347">AL96-AL89</f>
        <v>366305.87</v>
      </c>
      <c r="AM82" s="297">
        <f t="shared" si="347"/>
        <v>258628.84000000003</v>
      </c>
      <c r="AN82" s="297">
        <f t="shared" ref="AN82:AO82" si="348">AN96-AN89</f>
        <v>387779.75</v>
      </c>
      <c r="AO82" s="297">
        <f t="shared" si="348"/>
        <v>270094.68000000005</v>
      </c>
      <c r="AP82" s="297">
        <f t="shared" ref="AP82:AQ82" si="349">AP96-AP89</f>
        <v>391985.83999999997</v>
      </c>
      <c r="AQ82" s="297">
        <f t="shared" si="349"/>
        <v>248613.53</v>
      </c>
      <c r="AR82" s="297">
        <f t="shared" ref="AR82" si="350">AR96-AR89</f>
        <v>628410.07999999996</v>
      </c>
      <c r="AS82" s="297">
        <f t="shared" ref="AS82:AT82" si="351">AS96-AS89</f>
        <v>546687.97</v>
      </c>
      <c r="AT82" s="297">
        <f t="shared" si="351"/>
        <v>216238.58000000002</v>
      </c>
      <c r="AU82" s="297">
        <f t="shared" ref="AU82:AV82" si="352">AU96-AU89</f>
        <v>138994.6</v>
      </c>
      <c r="AV82" s="315">
        <f t="shared" si="352"/>
        <v>60305.130000000005</v>
      </c>
      <c r="AW82" s="297">
        <f t="shared" ref="AW82:AX82" si="353">AW96-AW89</f>
        <v>90423.989999999991</v>
      </c>
      <c r="AX82" s="297">
        <f t="shared" si="353"/>
        <v>267237.02</v>
      </c>
      <c r="AY82" s="297">
        <f t="shared" ref="AY82:AZ82" si="354">AY96-AY89</f>
        <v>437559.5</v>
      </c>
      <c r="AZ82" s="297">
        <f t="shared" si="354"/>
        <v>191172.5</v>
      </c>
      <c r="BA82" s="297">
        <f t="shared" ref="BA82:BB82" si="355">BA96-BA89</f>
        <v>330348.48</v>
      </c>
      <c r="BB82" s="297">
        <f t="shared" si="355"/>
        <v>443015.12</v>
      </c>
      <c r="BC82" s="297">
        <f t="shared" ref="BC82:BD82" si="356">BC96-BC89</f>
        <v>289128.37</v>
      </c>
      <c r="BD82" s="297">
        <f t="shared" ref="BD82" si="357">BD96-BD89</f>
        <v>654783.92999999993</v>
      </c>
      <c r="BE82" s="297"/>
      <c r="BF82" s="297"/>
      <c r="BG82" s="297"/>
      <c r="BH82" s="297"/>
      <c r="BI82" s="34">
        <f t="shared" si="318"/>
        <v>36748.78999999995</v>
      </c>
      <c r="BJ82" s="99">
        <f t="shared" si="318"/>
        <v>31529.080000000045</v>
      </c>
      <c r="BK82" s="99">
        <f t="shared" si="318"/>
        <v>-28188.579999999958</v>
      </c>
      <c r="BL82" s="99">
        <f t="shared" si="318"/>
        <v>45381.080000000016</v>
      </c>
      <c r="BM82" s="99">
        <f t="shared" si="318"/>
        <v>13180.51999999996</v>
      </c>
      <c r="BN82" s="99">
        <f t="shared" si="318"/>
        <v>165164.08999999991</v>
      </c>
      <c r="BO82" s="99">
        <f t="shared" si="318"/>
        <v>47517.98000000004</v>
      </c>
      <c r="BP82" s="99">
        <f t="shared" si="318"/>
        <v>-141186.76999999996</v>
      </c>
      <c r="BQ82" s="99">
        <f t="shared" si="318"/>
        <v>485540.39000000013</v>
      </c>
      <c r="BR82" s="411">
        <f t="shared" si="318"/>
        <v>5657.7900000000373</v>
      </c>
      <c r="BS82" s="434">
        <f t="shared" si="319"/>
        <v>-67360.700000000012</v>
      </c>
      <c r="BT82" s="99">
        <f t="shared" si="319"/>
        <v>84041.830000000075</v>
      </c>
      <c r="BU82" s="99">
        <f t="shared" si="319"/>
        <v>29313.810000000027</v>
      </c>
      <c r="BV82" s="99">
        <f t="shared" si="319"/>
        <v>40861.989999999932</v>
      </c>
      <c r="BW82" s="99">
        <f t="shared" si="319"/>
        <v>41073.729999999981</v>
      </c>
      <c r="BX82" s="248">
        <f t="shared" si="319"/>
        <v>73820.839999999967</v>
      </c>
      <c r="BY82" s="248">
        <f t="shared" si="319"/>
        <v>128500.82</v>
      </c>
      <c r="BZ82" s="248">
        <f t="shared" si="319"/>
        <v>-35576.029999999912</v>
      </c>
      <c r="CA82" s="261">
        <f t="shared" si="319"/>
        <v>155038.99</v>
      </c>
      <c r="CB82" s="261">
        <f t="shared" si="319"/>
        <v>79379.81</v>
      </c>
      <c r="CC82" s="261">
        <f t="shared" si="320"/>
        <v>-275823.42000000004</v>
      </c>
      <c r="CD82" s="391">
        <f t="shared" si="320"/>
        <v>124203.98999999993</v>
      </c>
      <c r="CE82" s="360">
        <f t="shared" si="320"/>
        <v>77908.820000000007</v>
      </c>
      <c r="CF82" s="261">
        <f t="shared" si="320"/>
        <v>84728.959999999963</v>
      </c>
      <c r="CG82" s="261">
        <f t="shared" si="320"/>
        <v>-23062.429999999993</v>
      </c>
      <c r="CH82" s="261">
        <f t="shared" si="320"/>
        <v>110237.67000000004</v>
      </c>
      <c r="CI82" s="261">
        <f t="shared" si="320"/>
        <v>-1125.6999999999534</v>
      </c>
      <c r="CJ82" s="261">
        <f t="shared" si="320"/>
        <v>92611.609999999986</v>
      </c>
      <c r="CK82" s="261">
        <f t="shared" si="320"/>
        <v>-165188.24000000002</v>
      </c>
      <c r="CL82" s="261">
        <f t="shared" si="320"/>
        <v>131080.0199999999</v>
      </c>
      <c r="CM82" s="261">
        <f t="shared" si="321"/>
        <v>-48292.190000000061</v>
      </c>
      <c r="CN82" s="261">
        <f t="shared" si="321"/>
        <v>-135018.79999999999</v>
      </c>
      <c r="CO82" s="261">
        <f t="shared" si="321"/>
        <v>-172295.82000000004</v>
      </c>
      <c r="CP82" s="391">
        <f t="shared" si="321"/>
        <v>-306639.33999999997</v>
      </c>
      <c r="CQ82" s="391">
        <f t="shared" si="321"/>
        <v>-227725.53000000003</v>
      </c>
      <c r="CR82" s="391">
        <f t="shared" si="321"/>
        <v>-99068.849999999977</v>
      </c>
      <c r="CS82" s="391">
        <f t="shared" si="321"/>
        <v>178930.65999999997</v>
      </c>
      <c r="CT82" s="391">
        <f t="shared" si="321"/>
        <v>-196607.25</v>
      </c>
      <c r="CU82" s="391">
        <f t="shared" si="321"/>
        <v>60253.79999999993</v>
      </c>
      <c r="CV82" s="391">
        <f t="shared" si="321"/>
        <v>51029.280000000028</v>
      </c>
      <c r="CW82" s="391">
        <f t="shared" si="321"/>
        <v>40514.839999999997</v>
      </c>
      <c r="CX82" s="391">
        <f t="shared" si="321"/>
        <v>26373.849999999977</v>
      </c>
      <c r="CY82" s="347"/>
      <c r="CZ82" s="158" t="s">
        <v>211</v>
      </c>
    </row>
    <row r="83" spans="1:104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358">D97-D90</f>
        <v>162344.28000000003</v>
      </c>
      <c r="E83" s="97">
        <f t="shared" si="358"/>
        <v>228531.37</v>
      </c>
      <c r="F83" s="97">
        <f t="shared" si="358"/>
        <v>123834.63</v>
      </c>
      <c r="G83" s="97">
        <f t="shared" si="358"/>
        <v>231944.08</v>
      </c>
      <c r="H83" s="97">
        <f t="shared" si="358"/>
        <v>294203.90000000002</v>
      </c>
      <c r="I83" s="97">
        <f t="shared" si="358"/>
        <v>299208.37</v>
      </c>
      <c r="J83" s="97">
        <f t="shared" si="358"/>
        <v>355074.23</v>
      </c>
      <c r="K83" s="97">
        <f t="shared" si="358"/>
        <v>109477.86</v>
      </c>
      <c r="L83" s="98">
        <f t="shared" si="358"/>
        <v>175913.55000000002</v>
      </c>
      <c r="M83" s="97">
        <f t="shared" si="358"/>
        <v>297886.72000000003</v>
      </c>
      <c r="N83" s="97">
        <f t="shared" si="358"/>
        <v>116462.27</v>
      </c>
      <c r="O83" s="97">
        <f t="shared" si="358"/>
        <v>149773.39000000001</v>
      </c>
      <c r="P83" s="97">
        <f t="shared" si="358"/>
        <v>189099.84000000003</v>
      </c>
      <c r="Q83" s="97">
        <f t="shared" si="358"/>
        <v>188049.06000000003</v>
      </c>
      <c r="R83" s="97">
        <f t="shared" si="358"/>
        <v>153783.88</v>
      </c>
      <c r="S83" s="97">
        <f t="shared" si="358"/>
        <v>194697.02000000002</v>
      </c>
      <c r="T83" s="97">
        <f t="shared" si="358"/>
        <v>450360.02000000008</v>
      </c>
      <c r="U83" s="97">
        <f t="shared" si="358"/>
        <v>286514.07999999996</v>
      </c>
      <c r="V83" s="97">
        <f t="shared" si="358"/>
        <v>282919.76</v>
      </c>
      <c r="W83" s="97">
        <f t="shared" si="358"/>
        <v>363963.08999999997</v>
      </c>
      <c r="X83" s="98">
        <f t="shared" si="358"/>
        <v>184644.2</v>
      </c>
      <c r="Y83" s="97">
        <f t="shared" si="358"/>
        <v>149274.71000000002</v>
      </c>
      <c r="Z83" s="97">
        <f t="shared" ref="Z83:AA83" si="359">Z97-Z90</f>
        <v>202344.07</v>
      </c>
      <c r="AA83" s="97">
        <f t="shared" si="359"/>
        <v>161323.66000000003</v>
      </c>
      <c r="AB83" s="97">
        <f t="shared" ref="AB83:AC83" si="360">AB97-AB90</f>
        <v>155594.02000000002</v>
      </c>
      <c r="AC83" s="97">
        <f t="shared" si="360"/>
        <v>267446.28999999998</v>
      </c>
      <c r="AD83" s="97">
        <f t="shared" ref="AD83:AE83" si="361">AD97-AD90</f>
        <v>221494.58000000002</v>
      </c>
      <c r="AE83" s="97">
        <f t="shared" si="361"/>
        <v>256542.87</v>
      </c>
      <c r="AF83" s="97">
        <f t="shared" ref="AF83:AG83" si="362">AF97-AF90</f>
        <v>373060.93000000005</v>
      </c>
      <c r="AG83" s="97">
        <f t="shared" si="362"/>
        <v>458412.64</v>
      </c>
      <c r="AH83" s="205">
        <f t="shared" ref="AH83:AI83" si="363">AH97-AH90</f>
        <v>273595.16000000003</v>
      </c>
      <c r="AI83" s="205">
        <f t="shared" si="363"/>
        <v>317312.73</v>
      </c>
      <c r="AJ83" s="192">
        <f t="shared" ref="AJ83:AK83" si="364">AJ97-AJ90</f>
        <v>377101.98</v>
      </c>
      <c r="AK83" s="323">
        <f t="shared" si="364"/>
        <v>245802.49</v>
      </c>
      <c r="AL83" s="323">
        <f t="shared" ref="AL83:AM83" si="365">AL97-AL90</f>
        <v>213353.91</v>
      </c>
      <c r="AM83" s="297">
        <f t="shared" si="365"/>
        <v>121110.35</v>
      </c>
      <c r="AN83" s="297">
        <f t="shared" ref="AN83:AO83" si="366">AN97-AN90</f>
        <v>250948.54</v>
      </c>
      <c r="AO83" s="297">
        <f t="shared" si="366"/>
        <v>216011.52000000002</v>
      </c>
      <c r="AP83" s="297">
        <f t="shared" ref="AP83:AQ83" si="367">AP97-AP90</f>
        <v>276099.09999999998</v>
      </c>
      <c r="AQ83" s="297">
        <f t="shared" si="367"/>
        <v>169141.12</v>
      </c>
      <c r="AR83" s="297">
        <f t="shared" ref="AR83" si="368">AR97-AR90</f>
        <v>506900.05</v>
      </c>
      <c r="AS83" s="297">
        <f t="shared" ref="AS83:AT83" si="369">AS97-AS90</f>
        <v>431368.96000000002</v>
      </c>
      <c r="AT83" s="297">
        <f t="shared" si="369"/>
        <v>310075.16000000003</v>
      </c>
      <c r="AU83" s="297">
        <f t="shared" ref="AU83:AV83" si="370">AU97-AU90</f>
        <v>111217.48999999999</v>
      </c>
      <c r="AV83" s="315">
        <f t="shared" si="370"/>
        <v>-68743.049999999988</v>
      </c>
      <c r="AW83" s="297">
        <f t="shared" ref="AW83:AX83" si="371">AW97-AW90</f>
        <v>43731.729999999996</v>
      </c>
      <c r="AX83" s="297">
        <f t="shared" si="371"/>
        <v>150374.32</v>
      </c>
      <c r="AY83" s="297">
        <f t="shared" ref="AY83:AZ83" si="372">AY97-AY90</f>
        <v>254129.87</v>
      </c>
      <c r="AZ83" s="297">
        <f t="shared" si="372"/>
        <v>59273.869999999995</v>
      </c>
      <c r="BA83" s="297">
        <f t="shared" ref="BA83:BB83" si="373">BA97-BA90</f>
        <v>295168.44</v>
      </c>
      <c r="BB83" s="297">
        <f t="shared" si="373"/>
        <v>341924.9</v>
      </c>
      <c r="BC83" s="297">
        <f t="shared" ref="BC83:BD83" si="374">BC97-BC90</f>
        <v>189098.78</v>
      </c>
      <c r="BD83" s="297">
        <f t="shared" ref="BD83" si="375">BD97-BD90</f>
        <v>494848.59</v>
      </c>
      <c r="BE83" s="297"/>
      <c r="BF83" s="297"/>
      <c r="BG83" s="297"/>
      <c r="BH83" s="297"/>
      <c r="BI83" s="34">
        <f t="shared" si="318"/>
        <v>968.53000000002794</v>
      </c>
      <c r="BJ83" s="99">
        <f t="shared" si="318"/>
        <v>26755.559999999998</v>
      </c>
      <c r="BK83" s="99">
        <f t="shared" si="318"/>
        <v>-40482.309999999969</v>
      </c>
      <c r="BL83" s="99">
        <f t="shared" si="318"/>
        <v>29949.25</v>
      </c>
      <c r="BM83" s="99">
        <f t="shared" si="318"/>
        <v>-37247.059999999969</v>
      </c>
      <c r="BN83" s="99">
        <f t="shared" si="318"/>
        <v>156156.12000000005</v>
      </c>
      <c r="BO83" s="99">
        <f t="shared" si="318"/>
        <v>-12694.290000000037</v>
      </c>
      <c r="BP83" s="99">
        <f t="shared" si="318"/>
        <v>-72154.469999999972</v>
      </c>
      <c r="BQ83" s="99">
        <f t="shared" si="318"/>
        <v>254485.22999999998</v>
      </c>
      <c r="BR83" s="411">
        <f t="shared" si="318"/>
        <v>8730.6499999999942</v>
      </c>
      <c r="BS83" s="434">
        <f t="shared" si="319"/>
        <v>-148612.01</v>
      </c>
      <c r="BT83" s="99">
        <f t="shared" si="319"/>
        <v>85881.8</v>
      </c>
      <c r="BU83" s="99">
        <f t="shared" si="319"/>
        <v>11550.270000000019</v>
      </c>
      <c r="BV83" s="99">
        <f t="shared" si="319"/>
        <v>-33505.820000000007</v>
      </c>
      <c r="BW83" s="99">
        <f t="shared" si="319"/>
        <v>79397.229999999952</v>
      </c>
      <c r="BX83" s="248">
        <f t="shared" si="319"/>
        <v>67710.700000000012</v>
      </c>
      <c r="BY83" s="248">
        <f t="shared" si="319"/>
        <v>61845.849999999977</v>
      </c>
      <c r="BZ83" s="248">
        <f t="shared" si="319"/>
        <v>-77299.090000000026</v>
      </c>
      <c r="CA83" s="261">
        <f t="shared" si="319"/>
        <v>171898.56000000006</v>
      </c>
      <c r="CB83" s="261">
        <f t="shared" si="319"/>
        <v>-9324.5999999999767</v>
      </c>
      <c r="CC83" s="261">
        <f t="shared" si="320"/>
        <v>-46650.359999999986</v>
      </c>
      <c r="CD83" s="391">
        <f t="shared" si="320"/>
        <v>192457.77999999997</v>
      </c>
      <c r="CE83" s="360">
        <f t="shared" si="320"/>
        <v>96527.77999999997</v>
      </c>
      <c r="CF83" s="261">
        <f t="shared" si="320"/>
        <v>11009.839999999997</v>
      </c>
      <c r="CG83" s="261">
        <f t="shared" si="320"/>
        <v>-40213.310000000027</v>
      </c>
      <c r="CH83" s="261">
        <f t="shared" si="320"/>
        <v>95354.51999999999</v>
      </c>
      <c r="CI83" s="261">
        <f t="shared" si="320"/>
        <v>-51434.76999999996</v>
      </c>
      <c r="CJ83" s="261">
        <f t="shared" si="320"/>
        <v>54604.51999999996</v>
      </c>
      <c r="CK83" s="261">
        <f t="shared" si="320"/>
        <v>-87401.75</v>
      </c>
      <c r="CL83" s="261">
        <f t="shared" si="320"/>
        <v>133839.11999999994</v>
      </c>
      <c r="CM83" s="261">
        <f t="shared" si="321"/>
        <v>-27043.679999999993</v>
      </c>
      <c r="CN83" s="261">
        <f t="shared" si="321"/>
        <v>36480</v>
      </c>
      <c r="CO83" s="261">
        <f t="shared" si="321"/>
        <v>-206095.24</v>
      </c>
      <c r="CP83" s="391">
        <f t="shared" si="321"/>
        <v>-445845.02999999997</v>
      </c>
      <c r="CQ83" s="391">
        <f t="shared" si="321"/>
        <v>-202070.76</v>
      </c>
      <c r="CR83" s="391">
        <f t="shared" si="321"/>
        <v>-62979.59</v>
      </c>
      <c r="CS83" s="391">
        <f t="shared" si="321"/>
        <v>133019.51999999999</v>
      </c>
      <c r="CT83" s="391">
        <f t="shared" si="321"/>
        <v>-191674.67</v>
      </c>
      <c r="CU83" s="391">
        <f t="shared" si="321"/>
        <v>79156.919999999984</v>
      </c>
      <c r="CV83" s="391">
        <f t="shared" si="321"/>
        <v>65825.800000000047</v>
      </c>
      <c r="CW83" s="391">
        <f t="shared" si="321"/>
        <v>19957.660000000003</v>
      </c>
      <c r="CX83" s="391">
        <f t="shared" si="321"/>
        <v>-12051.459999999963</v>
      </c>
      <c r="CY83" s="347"/>
      <c r="CZ83" s="158" t="s">
        <v>211</v>
      </c>
    </row>
    <row r="84" spans="1:104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76">D98-D91</f>
        <v>118159.67999999999</v>
      </c>
      <c r="E84" s="97">
        <f t="shared" si="376"/>
        <v>81548.820000000007</v>
      </c>
      <c r="F84" s="97">
        <f t="shared" si="376"/>
        <v>163324.87</v>
      </c>
      <c r="G84" s="97">
        <f t="shared" si="376"/>
        <v>206573.68</v>
      </c>
      <c r="H84" s="97">
        <f t="shared" si="376"/>
        <v>100782.94999999998</v>
      </c>
      <c r="I84" s="97">
        <f t="shared" si="376"/>
        <v>210289.96000000002</v>
      </c>
      <c r="J84" s="97">
        <f t="shared" si="376"/>
        <v>193114.78999999998</v>
      </c>
      <c r="K84" s="97">
        <f t="shared" si="376"/>
        <v>144717.44</v>
      </c>
      <c r="L84" s="98">
        <f t="shared" si="376"/>
        <v>70354.26999999999</v>
      </c>
      <c r="M84" s="97">
        <f t="shared" si="376"/>
        <v>218347.75</v>
      </c>
      <c r="N84" s="97">
        <f t="shared" si="376"/>
        <v>119420.98000000001</v>
      </c>
      <c r="O84" s="97">
        <f t="shared" si="376"/>
        <v>339086.6</v>
      </c>
      <c r="P84" s="97">
        <f t="shared" si="376"/>
        <v>134944.85999999999</v>
      </c>
      <c r="Q84" s="97">
        <f t="shared" si="376"/>
        <v>115099.03999999998</v>
      </c>
      <c r="R84" s="97">
        <f t="shared" si="376"/>
        <v>176298.05000000002</v>
      </c>
      <c r="S84" s="97">
        <f t="shared" si="376"/>
        <v>154752.01999999999</v>
      </c>
      <c r="T84" s="97">
        <f t="shared" si="376"/>
        <v>207420.03999999998</v>
      </c>
      <c r="U84" s="97">
        <f t="shared" si="376"/>
        <v>183981.81000000003</v>
      </c>
      <c r="V84" s="97">
        <f t="shared" si="376"/>
        <v>187723.76</v>
      </c>
      <c r="W84" s="97">
        <f t="shared" si="376"/>
        <v>212469.02000000002</v>
      </c>
      <c r="X84" s="98">
        <f t="shared" si="376"/>
        <v>141491.82</v>
      </c>
      <c r="Y84" s="97">
        <f t="shared" si="376"/>
        <v>157529.85999999999</v>
      </c>
      <c r="Z84" s="97">
        <f t="shared" ref="Z84:AA84" si="377">Z98-Z91</f>
        <v>187055.2</v>
      </c>
      <c r="AA84" s="97">
        <f t="shared" si="377"/>
        <v>136143.13</v>
      </c>
      <c r="AB84" s="97">
        <f t="shared" ref="AB84:AC84" si="378">AB98-AB91</f>
        <v>155764.03</v>
      </c>
      <c r="AC84" s="97">
        <f t="shared" si="378"/>
        <v>143879.66999999998</v>
      </c>
      <c r="AD84" s="97">
        <f t="shared" ref="AD84:AE84" si="379">AD98-AD91</f>
        <v>127357.66</v>
      </c>
      <c r="AE84" s="97">
        <f t="shared" si="379"/>
        <v>276653.94</v>
      </c>
      <c r="AF84" s="97">
        <f t="shared" ref="AF84:AG84" si="380">AF98-AF91</f>
        <v>217492.71000000002</v>
      </c>
      <c r="AG84" s="97">
        <f t="shared" si="380"/>
        <v>114794.21</v>
      </c>
      <c r="AH84" s="205">
        <f t="shared" ref="AH84:AI84" si="381">AH98-AH91</f>
        <v>156490.22</v>
      </c>
      <c r="AI84" s="205">
        <f t="shared" si="381"/>
        <v>135561.70000000001</v>
      </c>
      <c r="AJ84" s="192">
        <f t="shared" ref="AJ84:AK84" si="382">AJ98-AJ91</f>
        <v>276135.82</v>
      </c>
      <c r="AK84" s="323">
        <f t="shared" si="382"/>
        <v>174117.66999999998</v>
      </c>
      <c r="AL84" s="323">
        <f t="shared" ref="AL84:AM84" si="383">AL98-AL91</f>
        <v>134499.88</v>
      </c>
      <c r="AM84" s="297">
        <f t="shared" si="383"/>
        <v>329300.76</v>
      </c>
      <c r="AN84" s="297">
        <f t="shared" ref="AN84:AO84" si="384">AN98-AN91</f>
        <v>203476</v>
      </c>
      <c r="AO84" s="297">
        <f t="shared" si="384"/>
        <v>120700.84</v>
      </c>
      <c r="AP84" s="297">
        <f t="shared" ref="AP84:AQ84" si="385">AP98-AP91</f>
        <v>181597.21000000002</v>
      </c>
      <c r="AQ84" s="297">
        <f t="shared" si="385"/>
        <v>107373.59</v>
      </c>
      <c r="AR84" s="297">
        <f t="shared" ref="AR84" si="386">AR98-AR91</f>
        <v>200783.06</v>
      </c>
      <c r="AS84" s="297">
        <f t="shared" ref="AS84:AT84" si="387">AS98-AS91</f>
        <v>190946.86</v>
      </c>
      <c r="AT84" s="297">
        <f t="shared" si="387"/>
        <v>370114.23</v>
      </c>
      <c r="AU84" s="297">
        <f t="shared" ref="AU84:AV84" si="388">AU98-AU91</f>
        <v>-95407.18</v>
      </c>
      <c r="AV84" s="315">
        <f t="shared" si="388"/>
        <v>-74671.820000000007</v>
      </c>
      <c r="AW84" s="297">
        <f t="shared" ref="AW84:AX84" si="389">AW98-AW91</f>
        <v>4635803.05</v>
      </c>
      <c r="AX84" s="297">
        <f t="shared" si="389"/>
        <v>-98019.5</v>
      </c>
      <c r="AY84" s="297">
        <f t="shared" ref="AY84:AZ84" si="390">AY98-AY91</f>
        <v>140139.52000000002</v>
      </c>
      <c r="AZ84" s="297">
        <f t="shared" si="390"/>
        <v>130655.52</v>
      </c>
      <c r="BA84" s="297">
        <f t="shared" ref="BA84:BB84" si="391">BA98-BA91</f>
        <v>213011.74</v>
      </c>
      <c r="BB84" s="297">
        <f t="shared" si="391"/>
        <v>156911.39000000001</v>
      </c>
      <c r="BC84" s="297">
        <f t="shared" ref="BC84:BD84" si="392">BC98-BC91</f>
        <v>116715.3</v>
      </c>
      <c r="BD84" s="297">
        <f t="shared" ref="BD84" si="393">BD98-BD91</f>
        <v>205509.99</v>
      </c>
      <c r="BE84" s="297"/>
      <c r="BF84" s="297"/>
      <c r="BG84" s="297"/>
      <c r="BH84" s="297"/>
      <c r="BI84" s="34">
        <f t="shared" si="318"/>
        <v>294230.20999999996</v>
      </c>
      <c r="BJ84" s="99">
        <f t="shared" si="318"/>
        <v>16785.179999999993</v>
      </c>
      <c r="BK84" s="99">
        <f t="shared" si="318"/>
        <v>33550.219999999972</v>
      </c>
      <c r="BL84" s="99">
        <f t="shared" si="318"/>
        <v>12973.180000000022</v>
      </c>
      <c r="BM84" s="99">
        <f t="shared" si="318"/>
        <v>-51821.66</v>
      </c>
      <c r="BN84" s="99">
        <f t="shared" si="318"/>
        <v>106637.09</v>
      </c>
      <c r="BO84" s="99">
        <f t="shared" si="318"/>
        <v>-26308.149999999994</v>
      </c>
      <c r="BP84" s="99">
        <f t="shared" si="318"/>
        <v>-5391.0299999999697</v>
      </c>
      <c r="BQ84" s="99">
        <f t="shared" si="318"/>
        <v>67751.580000000016</v>
      </c>
      <c r="BR84" s="411">
        <f t="shared" si="318"/>
        <v>71137.550000000017</v>
      </c>
      <c r="BS84" s="434">
        <f t="shared" si="319"/>
        <v>-60817.890000000014</v>
      </c>
      <c r="BT84" s="99">
        <f t="shared" si="319"/>
        <v>67634.22</v>
      </c>
      <c r="BU84" s="99">
        <f t="shared" si="319"/>
        <v>-202943.46999999997</v>
      </c>
      <c r="BV84" s="99">
        <f t="shared" si="319"/>
        <v>20819.170000000013</v>
      </c>
      <c r="BW84" s="99">
        <f t="shared" si="319"/>
        <v>28780.630000000005</v>
      </c>
      <c r="BX84" s="248">
        <f t="shared" si="319"/>
        <v>-48940.390000000014</v>
      </c>
      <c r="BY84" s="248">
        <f t="shared" si="319"/>
        <v>121901.92000000001</v>
      </c>
      <c r="BZ84" s="248">
        <f t="shared" si="319"/>
        <v>10072.670000000042</v>
      </c>
      <c r="CA84" s="261">
        <f t="shared" si="319"/>
        <v>-69187.60000000002</v>
      </c>
      <c r="CB84" s="261">
        <f t="shared" si="319"/>
        <v>-31233.540000000008</v>
      </c>
      <c r="CC84" s="261">
        <f t="shared" si="320"/>
        <v>-76907.320000000007</v>
      </c>
      <c r="CD84" s="391">
        <f t="shared" si="320"/>
        <v>134644</v>
      </c>
      <c r="CE84" s="360">
        <f t="shared" si="320"/>
        <v>16587.809999999998</v>
      </c>
      <c r="CF84" s="261">
        <f t="shared" si="320"/>
        <v>-52555.320000000007</v>
      </c>
      <c r="CG84" s="261">
        <f t="shared" si="320"/>
        <v>193157.63</v>
      </c>
      <c r="CH84" s="261">
        <f t="shared" si="320"/>
        <v>47711.97</v>
      </c>
      <c r="CI84" s="261">
        <f t="shared" si="320"/>
        <v>-23178.829999999987</v>
      </c>
      <c r="CJ84" s="261">
        <f t="shared" si="320"/>
        <v>54239.550000000017</v>
      </c>
      <c r="CK84" s="261">
        <f t="shared" si="320"/>
        <v>-169280.35</v>
      </c>
      <c r="CL84" s="261">
        <f t="shared" si="320"/>
        <v>-16709.650000000023</v>
      </c>
      <c r="CM84" s="261">
        <f t="shared" si="321"/>
        <v>76152.64999999998</v>
      </c>
      <c r="CN84" s="261">
        <f t="shared" si="321"/>
        <v>213624.00999999998</v>
      </c>
      <c r="CO84" s="261">
        <f t="shared" si="321"/>
        <v>-230968.88</v>
      </c>
      <c r="CP84" s="391">
        <f t="shared" si="321"/>
        <v>-350807.64</v>
      </c>
      <c r="CQ84" s="391">
        <f t="shared" si="321"/>
        <v>4461685.38</v>
      </c>
      <c r="CR84" s="391">
        <f t="shared" si="321"/>
        <v>-232519.38</v>
      </c>
      <c r="CS84" s="391">
        <f t="shared" si="321"/>
        <v>-189161.24</v>
      </c>
      <c r="CT84" s="391">
        <f t="shared" si="321"/>
        <v>-72820.479999999996</v>
      </c>
      <c r="CU84" s="391">
        <f t="shared" si="321"/>
        <v>92310.9</v>
      </c>
      <c r="CV84" s="391">
        <f t="shared" si="321"/>
        <v>-24685.820000000007</v>
      </c>
      <c r="CW84" s="391">
        <f t="shared" si="321"/>
        <v>9341.7100000000064</v>
      </c>
      <c r="CX84" s="391">
        <f t="shared" si="321"/>
        <v>4726.929999999993</v>
      </c>
      <c r="CY84" s="347"/>
      <c r="CZ84" s="158" t="s">
        <v>211</v>
      </c>
    </row>
    <row r="85" spans="1:104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94">SUM(D80:D84)</f>
        <v>1377285.4999999998</v>
      </c>
      <c r="E85" s="132">
        <f t="shared" si="394"/>
        <v>1522244.14</v>
      </c>
      <c r="F85" s="132">
        <f t="shared" si="394"/>
        <v>1307544.1600000001</v>
      </c>
      <c r="G85" s="132">
        <f t="shared" si="394"/>
        <v>2184390.91</v>
      </c>
      <c r="H85" s="132">
        <f t="shared" si="394"/>
        <v>2662925.27</v>
      </c>
      <c r="I85" s="132">
        <f t="shared" si="394"/>
        <v>2613157.27</v>
      </c>
      <c r="J85" s="132">
        <f t="shared" si="394"/>
        <v>2277370.31</v>
      </c>
      <c r="K85" s="132">
        <f t="shared" si="394"/>
        <v>1037174.9199999999</v>
      </c>
      <c r="L85" s="134">
        <f t="shared" si="394"/>
        <v>1694516.8699999996</v>
      </c>
      <c r="M85" s="132">
        <f t="shared" si="394"/>
        <v>2246672.13</v>
      </c>
      <c r="N85" s="132">
        <f t="shared" si="394"/>
        <v>1609866.9499999997</v>
      </c>
      <c r="O85" s="132">
        <f t="shared" si="394"/>
        <v>1971293.3400000003</v>
      </c>
      <c r="P85" s="132">
        <f t="shared" si="394"/>
        <v>1731217.12</v>
      </c>
      <c r="Q85" s="132">
        <f t="shared" ref="Q85:R85" si="395">SUM(Q80:Q84)</f>
        <v>1624216.7000000002</v>
      </c>
      <c r="R85" s="132">
        <f t="shared" si="395"/>
        <v>1837990.1700000002</v>
      </c>
      <c r="S85" s="132">
        <f t="shared" ref="S85:T85" si="396">SUM(S80:S84)</f>
        <v>2457769.42</v>
      </c>
      <c r="T85" s="132">
        <f t="shared" si="396"/>
        <v>4114467.2999999993</v>
      </c>
      <c r="U85" s="132">
        <f t="shared" ref="U85:V85" si="397">SUM(U80:U84)</f>
        <v>2914970.6700000004</v>
      </c>
      <c r="V85" s="132">
        <f t="shared" si="397"/>
        <v>2018196.37</v>
      </c>
      <c r="W85" s="132">
        <f t="shared" ref="W85:X85" si="398">SUM(W80:W84)</f>
        <v>3864709.6700000004</v>
      </c>
      <c r="X85" s="134">
        <f t="shared" si="398"/>
        <v>1890887.7600000002</v>
      </c>
      <c r="Y85" s="132">
        <f t="shared" ref="Y85:Z85" si="399">SUM(Y80:Y84)</f>
        <v>1800186.29</v>
      </c>
      <c r="Z85" s="132">
        <f t="shared" si="399"/>
        <v>2208367.04</v>
      </c>
      <c r="AA85" s="132">
        <f t="shared" ref="AA85:AB85" si="400">SUM(AA80:AA84)</f>
        <v>2012893.8199999998</v>
      </c>
      <c r="AB85" s="132">
        <f t="shared" si="400"/>
        <v>1894027.6900000002</v>
      </c>
      <c r="AC85" s="132">
        <f t="shared" ref="AC85:AD85" si="401">SUM(AC80:AC84)</f>
        <v>1955434.54</v>
      </c>
      <c r="AD85" s="132">
        <f t="shared" si="401"/>
        <v>2074678.24</v>
      </c>
      <c r="AE85" s="132">
        <f t="shared" ref="AE85:AF85" si="402">SUM(AE80:AE84)</f>
        <v>2972202.82</v>
      </c>
      <c r="AF85" s="132">
        <f t="shared" si="402"/>
        <v>3545405.43</v>
      </c>
      <c r="AG85" s="132">
        <f t="shared" ref="AG85:AH85" si="403">SUM(AG80:AG84)</f>
        <v>3758069.8400000003</v>
      </c>
      <c r="AH85" s="281">
        <f t="shared" si="403"/>
        <v>2342439.1</v>
      </c>
      <c r="AI85" s="281">
        <f t="shared" ref="AI85" si="404">SUM(AI80:AI84)</f>
        <v>1996510.0199999998</v>
      </c>
      <c r="AJ85" s="134">
        <f t="shared" ref="AJ85:AK85" si="405">SUM(AJ80:AJ84)</f>
        <v>2601995.9999999995</v>
      </c>
      <c r="AK85" s="45">
        <f t="shared" si="405"/>
        <v>2321095.5</v>
      </c>
      <c r="AL85" s="45">
        <f t="shared" ref="AL85:AM85" si="406">SUM(AL80:AL84)</f>
        <v>2365943.8600000003</v>
      </c>
      <c r="AM85" s="298">
        <f t="shared" si="406"/>
        <v>2050271.6300000001</v>
      </c>
      <c r="AN85" s="298">
        <f t="shared" ref="AN85:AO85" si="407">SUM(AN80:AN84)</f>
        <v>2760601.08</v>
      </c>
      <c r="AO85" s="298">
        <f t="shared" si="407"/>
        <v>1836204.0600000003</v>
      </c>
      <c r="AP85" s="298">
        <f t="shared" ref="AP85:AQ85" si="408">SUM(AP80:AP84)</f>
        <v>2522471.86</v>
      </c>
      <c r="AQ85" s="298">
        <f t="shared" si="408"/>
        <v>2138550.9499999997</v>
      </c>
      <c r="AR85" s="298">
        <f t="shared" ref="AR85" si="409">SUM(AR80:AR84)</f>
        <v>4479513.33</v>
      </c>
      <c r="AS85" s="298">
        <f t="shared" ref="AS85:AT85" si="410">SUM(AS80:AS84)</f>
        <v>3534593.93</v>
      </c>
      <c r="AT85" s="298">
        <f t="shared" si="410"/>
        <v>2048814.7400000002</v>
      </c>
      <c r="AU85" s="298">
        <f t="shared" ref="AU85:AV85" si="411">SUM(AU80:AU84)</f>
        <v>203706.52000000008</v>
      </c>
      <c r="AV85" s="316">
        <f t="shared" si="411"/>
        <v>-378299.15</v>
      </c>
      <c r="AW85" s="298">
        <f t="shared" ref="AW85:AX85" si="412">SUM(AW80:AW84)</f>
        <v>4494310.76</v>
      </c>
      <c r="AX85" s="298">
        <f t="shared" si="412"/>
        <v>619239.43000000017</v>
      </c>
      <c r="AY85" s="298">
        <f t="shared" ref="AY85:AZ85" si="413">SUM(AY80:AY84)</f>
        <v>2807965.29</v>
      </c>
      <c r="AZ85" s="298">
        <f t="shared" si="413"/>
        <v>1743253.29</v>
      </c>
      <c r="BA85" s="298">
        <f t="shared" ref="BA85:BB85" si="414">SUM(BA80:BA84)</f>
        <v>2314334.0700000003</v>
      </c>
      <c r="BB85" s="298">
        <f t="shared" si="414"/>
        <v>2769619.18</v>
      </c>
      <c r="BC85" s="298">
        <f t="shared" ref="BC85:BD85" si="415">SUM(BC80:BC84)</f>
        <v>2581011.1599999997</v>
      </c>
      <c r="BD85" s="298">
        <f t="shared" ref="BD85" si="416">SUM(BD80:BD84)</f>
        <v>4679424.8499999996</v>
      </c>
      <c r="BE85" s="298"/>
      <c r="BF85" s="298"/>
      <c r="BG85" s="298"/>
      <c r="BH85" s="298"/>
      <c r="BI85" s="133">
        <f t="shared" si="276"/>
        <v>591476.32999999984</v>
      </c>
      <c r="BJ85" s="135">
        <f t="shared" ref="BJ85:BL85" si="417">SUM(BJ80:BJ84)</f>
        <v>353931.62000000011</v>
      </c>
      <c r="BK85" s="135">
        <f t="shared" si="417"/>
        <v>101972.56000000017</v>
      </c>
      <c r="BL85" s="135">
        <f t="shared" si="417"/>
        <v>530446.01000000024</v>
      </c>
      <c r="BM85" s="135">
        <f t="shared" ref="BM85" si="418">SUM(BM80:BM84)</f>
        <v>273378.50999999989</v>
      </c>
      <c r="BN85" s="135">
        <f t="shared" ref="BN85:BV85" si="419">SUM(BN80:BN84)</f>
        <v>1451542.0299999998</v>
      </c>
      <c r="BO85" s="135">
        <f t="shared" si="419"/>
        <v>301813.40000000037</v>
      </c>
      <c r="BP85" s="135">
        <f t="shared" si="419"/>
        <v>-259173.94</v>
      </c>
      <c r="BQ85" s="135">
        <f t="shared" si="419"/>
        <v>2827534.7500000005</v>
      </c>
      <c r="BR85" s="412">
        <f t="shared" si="419"/>
        <v>196370.89000000051</v>
      </c>
      <c r="BS85" s="435">
        <f t="shared" si="419"/>
        <v>-446485.83999999991</v>
      </c>
      <c r="BT85" s="135">
        <f t="shared" si="419"/>
        <v>598500.0900000002</v>
      </c>
      <c r="BU85" s="135">
        <f t="shared" si="419"/>
        <v>41600.480000000127</v>
      </c>
      <c r="BV85" s="135">
        <f t="shared" si="419"/>
        <v>162810.57000000015</v>
      </c>
      <c r="BW85" s="135">
        <f t="shared" ref="BW85:BX85" si="420">SUM(BW80:BW84)</f>
        <v>331217.83999999985</v>
      </c>
      <c r="BX85" s="249">
        <f t="shared" si="420"/>
        <v>236688.06999999995</v>
      </c>
      <c r="BY85" s="249">
        <f t="shared" ref="BY85" si="421">SUM(BY80:BY84)</f>
        <v>514433.39999999991</v>
      </c>
      <c r="BZ85" s="249">
        <f t="shared" ref="BZ85:CA85" si="422">SUM(BZ80:BZ84)</f>
        <v>-569061.86999999965</v>
      </c>
      <c r="CA85" s="274">
        <f t="shared" si="422"/>
        <v>843099.16999999981</v>
      </c>
      <c r="CB85" s="274">
        <f t="shared" ref="CB85:CC85" si="423">SUM(CB80:CB84)</f>
        <v>324242.72999999986</v>
      </c>
      <c r="CC85" s="274">
        <f t="shared" si="423"/>
        <v>-1868199.6500000001</v>
      </c>
      <c r="CD85" s="392">
        <f t="shared" ref="CD85:CE85" si="424">SUM(CD80:CD84)</f>
        <v>711108.23999999976</v>
      </c>
      <c r="CE85" s="361">
        <f t="shared" si="424"/>
        <v>520909.20999999973</v>
      </c>
      <c r="CF85" s="274">
        <f t="shared" ref="CF85" si="425">SUM(CF80:CF84)</f>
        <v>157576.82</v>
      </c>
      <c r="CG85" s="274">
        <f t="shared" ref="CG85" si="426">SUM(CG80:CG84)</f>
        <v>37377.809999999852</v>
      </c>
      <c r="CH85" s="274">
        <f t="shared" ref="CH85" si="427">SUM(CH80:CH84)</f>
        <v>866573.3899999999</v>
      </c>
      <c r="CI85" s="274">
        <f t="shared" ref="CI85" si="428">SUM(CI80:CI84)</f>
        <v>-119230.47999999975</v>
      </c>
      <c r="CJ85" s="274">
        <f t="shared" ref="CJ85" si="429">SUM(CJ80:CJ84)</f>
        <v>447793.61999999988</v>
      </c>
      <c r="CK85" s="274">
        <f t="shared" ref="CK85" si="430">SUM(CK80:CK84)</f>
        <v>-833651.87</v>
      </c>
      <c r="CL85" s="274">
        <f t="shared" ref="CL85" si="431">SUM(CL80:CL84)</f>
        <v>934107.90000000026</v>
      </c>
      <c r="CM85" s="274">
        <f t="shared" ref="CM85" si="432">SUM(CM80:CM84)</f>
        <v>-223475.90999999992</v>
      </c>
      <c r="CN85" s="274">
        <f t="shared" ref="CN85" si="433">SUM(CN80:CN84)</f>
        <v>-293624.35999999975</v>
      </c>
      <c r="CO85" s="274">
        <f t="shared" ref="CO85" si="434">SUM(CO80:CO84)</f>
        <v>-1792803.5</v>
      </c>
      <c r="CP85" s="392">
        <f t="shared" ref="CP85" si="435">SUM(CP80:CP84)</f>
        <v>-2980295.15</v>
      </c>
      <c r="CQ85" s="392">
        <f t="shared" ref="CQ85" si="436">SUM(CQ80:CQ84)</f>
        <v>2173215.2599999998</v>
      </c>
      <c r="CR85" s="392">
        <f t="shared" ref="CR85" si="437">SUM(CR80:CR84)</f>
        <v>-1746704.4300000002</v>
      </c>
      <c r="CS85" s="392">
        <f t="shared" ref="CS85" si="438">SUM(CS80:CS84)</f>
        <v>757693.66000000015</v>
      </c>
      <c r="CT85" s="392">
        <f t="shared" ref="CT85" si="439">SUM(CT80:CT84)</f>
        <v>-1017347.79</v>
      </c>
      <c r="CU85" s="392">
        <f t="shared" ref="CU85" si="440">SUM(CU80:CU84)</f>
        <v>478130.00999999966</v>
      </c>
      <c r="CV85" s="392">
        <f t="shared" ref="CV85" si="441">SUM(CV80:CV84)</f>
        <v>247147.32000000007</v>
      </c>
      <c r="CW85" s="392">
        <f t="shared" ref="CW85:CX85" si="442">SUM(CW80:CW84)</f>
        <v>442460.21000000025</v>
      </c>
      <c r="CX85" s="392">
        <f t="shared" si="442"/>
        <v>199911.51999999976</v>
      </c>
      <c r="CY85" s="348"/>
      <c r="CZ85" s="133">
        <f t="shared" si="276"/>
        <v>0</v>
      </c>
    </row>
    <row r="86" spans="1:104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72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89"/>
      <c r="CX86" s="389"/>
      <c r="CY86" s="347"/>
      <c r="CZ86" s="49"/>
    </row>
    <row r="87" spans="1:104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1">
        <v>1700737.49</v>
      </c>
      <c r="U87" s="232">
        <v>1359611.65</v>
      </c>
      <c r="V87" s="230">
        <v>865744.24</v>
      </c>
      <c r="W87" s="230">
        <v>665738.04</v>
      </c>
      <c r="X87" s="98">
        <v>853865.53</v>
      </c>
      <c r="Y87" s="230">
        <v>863692.32</v>
      </c>
      <c r="Z87" s="230">
        <v>939387.7</v>
      </c>
      <c r="AA87" s="230">
        <v>921168.55999999994</v>
      </c>
      <c r="AB87" s="230">
        <v>788608.14999999991</v>
      </c>
      <c r="AC87" s="230">
        <v>686774.26</v>
      </c>
      <c r="AD87" s="230">
        <v>885369.75</v>
      </c>
      <c r="AE87" s="230">
        <v>1300402.6200000001</v>
      </c>
      <c r="AF87" s="230">
        <v>1568457.5799999998</v>
      </c>
      <c r="AG87" s="230">
        <v>1639061.06</v>
      </c>
      <c r="AH87" s="230">
        <v>773634.6</v>
      </c>
      <c r="AI87" s="230">
        <v>715913.96</v>
      </c>
      <c r="AJ87" s="192">
        <v>892193.48</v>
      </c>
      <c r="AK87" s="205">
        <v>883104.56</v>
      </c>
      <c r="AL87" s="205">
        <v>910936.65</v>
      </c>
      <c r="AM87" s="205">
        <v>695604.58000000007</v>
      </c>
      <c r="AN87" s="205">
        <v>207280.46</v>
      </c>
      <c r="AO87" s="205">
        <v>693143.59</v>
      </c>
      <c r="AP87" s="205">
        <v>1026117.23</v>
      </c>
      <c r="AQ87" s="158">
        <v>978218.33000000007</v>
      </c>
      <c r="AR87" s="205">
        <v>1995007.22</v>
      </c>
      <c r="AS87" s="205">
        <v>1448938.4</v>
      </c>
      <c r="AT87" s="205">
        <v>832690.13</v>
      </c>
      <c r="AU87" s="205">
        <v>542150.94999999995</v>
      </c>
      <c r="AV87" s="41">
        <v>965631.26</v>
      </c>
      <c r="AW87" s="297">
        <v>957228.59</v>
      </c>
      <c r="AX87" s="205">
        <v>726098.79999999993</v>
      </c>
      <c r="AY87" s="205">
        <v>944714.02</v>
      </c>
      <c r="AZ87" s="290">
        <v>944714.02</v>
      </c>
      <c r="BA87" s="205">
        <v>685081.58</v>
      </c>
      <c r="BB87" s="205">
        <v>1005237</v>
      </c>
      <c r="BC87" s="158">
        <v>1121965.0499999998</v>
      </c>
      <c r="BD87" s="205">
        <v>1821454.73</v>
      </c>
      <c r="BE87" s="205"/>
      <c r="BF87" s="205"/>
      <c r="BG87" s="205"/>
      <c r="BH87" s="98"/>
      <c r="BI87" s="34">
        <f t="shared" ref="BI87:BR91" si="443">O87-C87</f>
        <v>-60551.930000000051</v>
      </c>
      <c r="BJ87" s="99">
        <f t="shared" si="443"/>
        <v>9638.4399999999441</v>
      </c>
      <c r="BK87" s="99">
        <f t="shared" si="443"/>
        <v>-76438.180000000051</v>
      </c>
      <c r="BL87" s="99">
        <f t="shared" si="443"/>
        <v>142382.12</v>
      </c>
      <c r="BM87" s="99">
        <f t="shared" si="443"/>
        <v>55760.729999999749</v>
      </c>
      <c r="BN87" s="99">
        <f t="shared" si="443"/>
        <v>404974.49</v>
      </c>
      <c r="BO87" s="99">
        <f t="shared" si="443"/>
        <v>267785.05999999982</v>
      </c>
      <c r="BP87" s="99">
        <f t="shared" si="443"/>
        <v>72206.729999999981</v>
      </c>
      <c r="BQ87" s="99">
        <f t="shared" si="443"/>
        <v>233271.14000000007</v>
      </c>
      <c r="BR87" s="411">
        <f t="shared" si="443"/>
        <v>111921.57999999996</v>
      </c>
      <c r="BS87" s="434">
        <f t="shared" ref="BS87:CB91" si="444">Y87-M87</f>
        <v>13248.020000000019</v>
      </c>
      <c r="BT87" s="99">
        <f t="shared" si="444"/>
        <v>328408.15999999992</v>
      </c>
      <c r="BU87" s="99">
        <f t="shared" si="444"/>
        <v>266224.46999999997</v>
      </c>
      <c r="BV87" s="99">
        <f t="shared" si="444"/>
        <v>137200.86999999988</v>
      </c>
      <c r="BW87" s="99">
        <f t="shared" si="444"/>
        <v>87979.270000000019</v>
      </c>
      <c r="BX87" s="248">
        <f t="shared" si="444"/>
        <v>178467.57999999996</v>
      </c>
      <c r="BY87" s="248">
        <f t="shared" si="444"/>
        <v>236670.58000000031</v>
      </c>
      <c r="BZ87" s="248">
        <f t="shared" si="444"/>
        <v>-132279.91000000015</v>
      </c>
      <c r="CA87" s="261">
        <f t="shared" si="444"/>
        <v>279449.41000000015</v>
      </c>
      <c r="CB87" s="261">
        <f t="shared" si="444"/>
        <v>-92109.640000000014</v>
      </c>
      <c r="CC87" s="261">
        <f t="shared" ref="CC87:CL91" si="445">AI87-W87</f>
        <v>50175.919999999925</v>
      </c>
      <c r="CD87" s="391">
        <f t="shared" si="445"/>
        <v>38327.949999999953</v>
      </c>
      <c r="CE87" s="360">
        <f t="shared" si="445"/>
        <v>19412.240000000107</v>
      </c>
      <c r="CF87" s="261">
        <f t="shared" si="445"/>
        <v>-28451.04999999993</v>
      </c>
      <c r="CG87" s="261">
        <f t="shared" si="445"/>
        <v>-225563.97999999986</v>
      </c>
      <c r="CH87" s="261">
        <f t="shared" si="445"/>
        <v>-581327.68999999994</v>
      </c>
      <c r="CI87" s="261">
        <f t="shared" si="445"/>
        <v>6369.3299999999581</v>
      </c>
      <c r="CJ87" s="261">
        <f t="shared" si="445"/>
        <v>140747.47999999998</v>
      </c>
      <c r="CK87" s="261">
        <f t="shared" si="445"/>
        <v>-322184.29000000004</v>
      </c>
      <c r="CL87" s="261">
        <f t="shared" si="445"/>
        <v>426549.64000000013</v>
      </c>
      <c r="CM87" s="261">
        <f t="shared" ref="CM87:CX91" si="446">AS87-AG87</f>
        <v>-190122.66000000015</v>
      </c>
      <c r="CN87" s="261">
        <f t="shared" si="446"/>
        <v>59055.530000000028</v>
      </c>
      <c r="CO87" s="261">
        <f t="shared" si="446"/>
        <v>-173763.01</v>
      </c>
      <c r="CP87" s="391">
        <f t="shared" si="446"/>
        <v>73437.780000000028</v>
      </c>
      <c r="CQ87" s="391">
        <f t="shared" si="446"/>
        <v>74124.029999999912</v>
      </c>
      <c r="CR87" s="391">
        <f t="shared" si="446"/>
        <v>-184837.85000000009</v>
      </c>
      <c r="CS87" s="391">
        <f t="shared" si="446"/>
        <v>249109.43999999994</v>
      </c>
      <c r="CT87" s="391">
        <f t="shared" si="446"/>
        <v>737433.56</v>
      </c>
      <c r="CU87" s="391">
        <f t="shared" si="446"/>
        <v>-8062.0100000000093</v>
      </c>
      <c r="CV87" s="391">
        <f t="shared" si="446"/>
        <v>-20880.229999999981</v>
      </c>
      <c r="CW87" s="391">
        <f t="shared" si="446"/>
        <v>143746.71999999974</v>
      </c>
      <c r="CX87" s="391">
        <f t="shared" si="446"/>
        <v>-173552.49</v>
      </c>
      <c r="CY87" s="347"/>
      <c r="CZ87" s="158" t="s">
        <v>211</v>
      </c>
    </row>
    <row r="88" spans="1:104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1">
        <v>10864.4</v>
      </c>
      <c r="U88" s="232">
        <v>10753.849999999999</v>
      </c>
      <c r="V88" s="230">
        <v>8772.48</v>
      </c>
      <c r="W88" s="230">
        <v>7997.35</v>
      </c>
      <c r="X88" s="98">
        <v>11693.56</v>
      </c>
      <c r="Y88" s="230">
        <v>14691.66</v>
      </c>
      <c r="Z88" s="230">
        <v>14243.44</v>
      </c>
      <c r="AA88" s="230">
        <v>16161.43</v>
      </c>
      <c r="AB88" s="230">
        <v>13200.55</v>
      </c>
      <c r="AC88" s="230">
        <v>11235.54</v>
      </c>
      <c r="AD88" s="230">
        <v>10570.09</v>
      </c>
      <c r="AE88" s="230">
        <v>12830.14</v>
      </c>
      <c r="AF88" s="230">
        <v>12273.34</v>
      </c>
      <c r="AG88" s="230">
        <v>12392.109999999999</v>
      </c>
      <c r="AH88" s="230">
        <v>9025.06</v>
      </c>
      <c r="AI88" s="230">
        <v>8522.8700000000008</v>
      </c>
      <c r="AJ88" s="192">
        <v>11259.789999999999</v>
      </c>
      <c r="AK88" s="205">
        <v>12249.62</v>
      </c>
      <c r="AL88" s="205">
        <v>14352.150000000001</v>
      </c>
      <c r="AM88" s="205">
        <v>11864.74</v>
      </c>
      <c r="AN88" s="205">
        <v>1298.75</v>
      </c>
      <c r="AO88" s="205">
        <v>8775.39</v>
      </c>
      <c r="AP88" s="205">
        <v>8701.0600000000013</v>
      </c>
      <c r="AQ88" s="158">
        <v>7838.96</v>
      </c>
      <c r="AR88" s="205">
        <v>10426.64</v>
      </c>
      <c r="AS88" s="205">
        <v>10118.459999999999</v>
      </c>
      <c r="AT88" s="205">
        <v>8798.1</v>
      </c>
      <c r="AU88" s="205">
        <v>6551.4400000000005</v>
      </c>
      <c r="AV88" s="98">
        <v>11906.150000000001</v>
      </c>
      <c r="AW88" s="205">
        <v>12227.42</v>
      </c>
      <c r="AX88" s="205">
        <v>11204.61</v>
      </c>
      <c r="AY88" s="205">
        <v>11164.58</v>
      </c>
      <c r="AZ88" s="290">
        <v>11164.58</v>
      </c>
      <c r="BA88" s="205">
        <v>7474.01</v>
      </c>
      <c r="BB88" s="205">
        <v>7180.23</v>
      </c>
      <c r="BC88" s="158">
        <v>8189.24</v>
      </c>
      <c r="BD88" s="205">
        <v>9163.93</v>
      </c>
      <c r="BE88" s="205"/>
      <c r="BF88" s="205"/>
      <c r="BG88" s="205"/>
      <c r="BH88" s="98"/>
      <c r="BI88" s="34">
        <f t="shared" si="443"/>
        <v>-1409.92</v>
      </c>
      <c r="BJ88" s="99">
        <f t="shared" si="443"/>
        <v>337.64999999999964</v>
      </c>
      <c r="BK88" s="99">
        <f t="shared" si="443"/>
        <v>209.64000000000033</v>
      </c>
      <c r="BL88" s="99">
        <f t="shared" si="443"/>
        <v>1196.8500000000004</v>
      </c>
      <c r="BM88" s="99">
        <f t="shared" si="443"/>
        <v>925.46</v>
      </c>
      <c r="BN88" s="99">
        <f t="shared" si="443"/>
        <v>2796.91</v>
      </c>
      <c r="BO88" s="99">
        <f t="shared" si="443"/>
        <v>4620.0499999999984</v>
      </c>
      <c r="BP88" s="99">
        <f t="shared" si="443"/>
        <v>2351.2799999999997</v>
      </c>
      <c r="BQ88" s="99">
        <f t="shared" si="443"/>
        <v>1458.9300000000003</v>
      </c>
      <c r="BR88" s="411">
        <f t="shared" si="443"/>
        <v>2289.2600000000002</v>
      </c>
      <c r="BS88" s="434">
        <f t="shared" si="444"/>
        <v>3539.3500000000004</v>
      </c>
      <c r="BT88" s="99">
        <f t="shared" si="444"/>
        <v>4441.130000000001</v>
      </c>
      <c r="BU88" s="99">
        <f t="shared" si="444"/>
        <v>6859.84</v>
      </c>
      <c r="BV88" s="99">
        <f t="shared" si="444"/>
        <v>3281.09</v>
      </c>
      <c r="BW88" s="99">
        <f t="shared" si="444"/>
        <v>3360.1200000000008</v>
      </c>
      <c r="BX88" s="248">
        <f t="shared" si="444"/>
        <v>3349.91</v>
      </c>
      <c r="BY88" s="248">
        <f t="shared" si="444"/>
        <v>4723.1499999999996</v>
      </c>
      <c r="BZ88" s="248">
        <f t="shared" si="444"/>
        <v>1408.9400000000005</v>
      </c>
      <c r="CA88" s="261">
        <f t="shared" si="444"/>
        <v>1638.2600000000002</v>
      </c>
      <c r="CB88" s="261">
        <f t="shared" si="444"/>
        <v>252.57999999999993</v>
      </c>
      <c r="CC88" s="261">
        <f t="shared" si="445"/>
        <v>525.52000000000044</v>
      </c>
      <c r="CD88" s="391">
        <f t="shared" si="445"/>
        <v>-433.77000000000044</v>
      </c>
      <c r="CE88" s="360">
        <f t="shared" si="445"/>
        <v>-2442.0399999999991</v>
      </c>
      <c r="CF88" s="261">
        <f t="shared" si="445"/>
        <v>108.71000000000095</v>
      </c>
      <c r="CG88" s="261">
        <f t="shared" si="445"/>
        <v>-4296.6900000000005</v>
      </c>
      <c r="CH88" s="261">
        <f t="shared" si="445"/>
        <v>-11901.8</v>
      </c>
      <c r="CI88" s="261">
        <f t="shared" si="445"/>
        <v>-2460.1500000000015</v>
      </c>
      <c r="CJ88" s="261">
        <f t="shared" si="445"/>
        <v>-1869.0299999999988</v>
      </c>
      <c r="CK88" s="261">
        <f t="shared" si="445"/>
        <v>-4991.1799999999994</v>
      </c>
      <c r="CL88" s="261">
        <f t="shared" si="445"/>
        <v>-1846.7000000000007</v>
      </c>
      <c r="CM88" s="261">
        <f t="shared" si="446"/>
        <v>-2273.6499999999996</v>
      </c>
      <c r="CN88" s="261">
        <f t="shared" si="446"/>
        <v>-226.95999999999913</v>
      </c>
      <c r="CO88" s="261">
        <f t="shared" si="446"/>
        <v>-1971.4300000000003</v>
      </c>
      <c r="CP88" s="391">
        <f t="shared" si="446"/>
        <v>646.3600000000024</v>
      </c>
      <c r="CQ88" s="391">
        <f t="shared" si="446"/>
        <v>-22.200000000000728</v>
      </c>
      <c r="CR88" s="391">
        <f t="shared" si="446"/>
        <v>-3147.5400000000009</v>
      </c>
      <c r="CS88" s="391">
        <f t="shared" si="446"/>
        <v>-700.15999999999985</v>
      </c>
      <c r="CT88" s="391">
        <f t="shared" si="446"/>
        <v>9865.83</v>
      </c>
      <c r="CU88" s="391">
        <f t="shared" si="446"/>
        <v>-1301.3799999999992</v>
      </c>
      <c r="CV88" s="391">
        <f t="shared" si="446"/>
        <v>-1520.8300000000017</v>
      </c>
      <c r="CW88" s="391">
        <f t="shared" si="446"/>
        <v>350.27999999999975</v>
      </c>
      <c r="CX88" s="391">
        <f t="shared" si="446"/>
        <v>-1262.7099999999991</v>
      </c>
      <c r="CY88" s="347"/>
      <c r="CZ88" s="158" t="s">
        <v>211</v>
      </c>
    </row>
    <row r="89" spans="1:104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1">
        <v>299298.01</v>
      </c>
      <c r="U89" s="232">
        <v>260122.11</v>
      </c>
      <c r="V89" s="230">
        <v>174240.43</v>
      </c>
      <c r="W89" s="230">
        <v>112949.44</v>
      </c>
      <c r="X89" s="98">
        <v>165633.29999999999</v>
      </c>
      <c r="Y89" s="230">
        <v>155279.29999999999</v>
      </c>
      <c r="Z89" s="230">
        <v>169683.09</v>
      </c>
      <c r="AA89" s="230">
        <v>175401.47</v>
      </c>
      <c r="AB89" s="230">
        <v>162585.97</v>
      </c>
      <c r="AC89" s="230">
        <v>145971.62</v>
      </c>
      <c r="AD89" s="230">
        <v>172302.16</v>
      </c>
      <c r="AE89" s="230">
        <v>233914.22999999998</v>
      </c>
      <c r="AF89" s="230">
        <v>282406.59999999998</v>
      </c>
      <c r="AG89" s="230">
        <v>334209.83999999997</v>
      </c>
      <c r="AH89" s="230">
        <v>150061.62000000002</v>
      </c>
      <c r="AI89" s="230">
        <v>159186.57999999999</v>
      </c>
      <c r="AJ89" s="192">
        <v>192765.53</v>
      </c>
      <c r="AK89" s="205">
        <v>165967.48000000001</v>
      </c>
      <c r="AL89" s="205">
        <v>179415.13</v>
      </c>
      <c r="AM89" s="205">
        <v>128207.15999999999</v>
      </c>
      <c r="AN89" s="205">
        <v>68562.25</v>
      </c>
      <c r="AO89" s="205">
        <v>159795.31999999998</v>
      </c>
      <c r="AP89" s="205">
        <v>236315.16</v>
      </c>
      <c r="AQ89" s="158">
        <v>146889.47</v>
      </c>
      <c r="AR89" s="205">
        <v>366255.92000000004</v>
      </c>
      <c r="AS89" s="205">
        <v>298974.03000000003</v>
      </c>
      <c r="AT89" s="205">
        <v>172865.41999999998</v>
      </c>
      <c r="AU89" s="205">
        <v>88036.4</v>
      </c>
      <c r="AV89" s="98">
        <v>206781.87</v>
      </c>
      <c r="AW89" s="205">
        <v>184357.01</v>
      </c>
      <c r="AX89" s="205">
        <v>129680.98</v>
      </c>
      <c r="AY89" s="205">
        <v>219089.5</v>
      </c>
      <c r="AZ89" s="290">
        <v>219089.5</v>
      </c>
      <c r="BA89" s="205">
        <v>157255.51999999999</v>
      </c>
      <c r="BB89" s="205">
        <v>243165.87999999998</v>
      </c>
      <c r="BC89" s="158">
        <v>164827.63</v>
      </c>
      <c r="BD89" s="205">
        <v>362009.07</v>
      </c>
      <c r="BE89" s="205"/>
      <c r="BF89" s="205"/>
      <c r="BG89" s="205"/>
      <c r="BH89" s="98"/>
      <c r="BI89" s="34">
        <f t="shared" si="443"/>
        <v>-1467.0599999999686</v>
      </c>
      <c r="BJ89" s="99">
        <f t="shared" si="443"/>
        <v>-16961.110000000015</v>
      </c>
      <c r="BK89" s="99">
        <f t="shared" si="443"/>
        <v>-63101.720000000016</v>
      </c>
      <c r="BL89" s="99">
        <f t="shared" si="443"/>
        <v>2962.6800000000076</v>
      </c>
      <c r="BM89" s="99">
        <f t="shared" si="443"/>
        <v>-33059.129999999976</v>
      </c>
      <c r="BN89" s="99">
        <f t="shared" si="443"/>
        <v>32732.360000000044</v>
      </c>
      <c r="BO89" s="99">
        <f t="shared" si="443"/>
        <v>5236.789999999979</v>
      </c>
      <c r="BP89" s="99">
        <f t="shared" si="443"/>
        <v>-55711.179999999993</v>
      </c>
      <c r="BQ89" s="99">
        <f t="shared" si="443"/>
        <v>48318.78</v>
      </c>
      <c r="BR89" s="411">
        <f t="shared" si="443"/>
        <v>14203.979999999981</v>
      </c>
      <c r="BS89" s="434">
        <f t="shared" si="444"/>
        <v>-35714.130000000034</v>
      </c>
      <c r="BT89" s="99">
        <f t="shared" si="444"/>
        <v>59568.369999999981</v>
      </c>
      <c r="BU89" s="99">
        <f t="shared" si="444"/>
        <v>31776.679999999993</v>
      </c>
      <c r="BV89" s="99">
        <f t="shared" si="444"/>
        <v>43162.47</v>
      </c>
      <c r="BW89" s="99">
        <f t="shared" si="444"/>
        <v>37796.319999999992</v>
      </c>
      <c r="BX89" s="248">
        <f t="shared" si="444"/>
        <v>57433.740000000005</v>
      </c>
      <c r="BY89" s="248">
        <f t="shared" si="444"/>
        <v>71478.469999999972</v>
      </c>
      <c r="BZ89" s="248">
        <f t="shared" si="444"/>
        <v>-16891.410000000033</v>
      </c>
      <c r="CA89" s="261">
        <f t="shared" si="444"/>
        <v>74087.729999999981</v>
      </c>
      <c r="CB89" s="261">
        <f t="shared" si="444"/>
        <v>-24178.809999999969</v>
      </c>
      <c r="CC89" s="261">
        <f t="shared" si="445"/>
        <v>46237.139999999985</v>
      </c>
      <c r="CD89" s="391">
        <f t="shared" si="445"/>
        <v>27132.23000000001</v>
      </c>
      <c r="CE89" s="360">
        <f t="shared" si="445"/>
        <v>10688.180000000022</v>
      </c>
      <c r="CF89" s="261">
        <f t="shared" si="445"/>
        <v>9732.0400000000081</v>
      </c>
      <c r="CG89" s="261">
        <f t="shared" si="445"/>
        <v>-47194.310000000012</v>
      </c>
      <c r="CH89" s="261">
        <f t="shared" si="445"/>
        <v>-94023.72</v>
      </c>
      <c r="CI89" s="261">
        <f t="shared" si="445"/>
        <v>13823.699999999983</v>
      </c>
      <c r="CJ89" s="261">
        <f t="shared" si="445"/>
        <v>64013</v>
      </c>
      <c r="CK89" s="261">
        <f t="shared" si="445"/>
        <v>-87024.75999999998</v>
      </c>
      <c r="CL89" s="261">
        <f t="shared" si="445"/>
        <v>83849.320000000065</v>
      </c>
      <c r="CM89" s="261">
        <f t="shared" si="446"/>
        <v>-35235.809999999939</v>
      </c>
      <c r="CN89" s="261">
        <f t="shared" si="446"/>
        <v>22803.799999999959</v>
      </c>
      <c r="CO89" s="261">
        <f t="shared" si="446"/>
        <v>-71150.179999999993</v>
      </c>
      <c r="CP89" s="391">
        <f t="shared" si="446"/>
        <v>14016.339999999997</v>
      </c>
      <c r="CQ89" s="391">
        <f t="shared" si="446"/>
        <v>18389.53</v>
      </c>
      <c r="CR89" s="391">
        <f t="shared" si="446"/>
        <v>-49734.150000000009</v>
      </c>
      <c r="CS89" s="391">
        <f t="shared" si="446"/>
        <v>90882.340000000011</v>
      </c>
      <c r="CT89" s="391">
        <f t="shared" si="446"/>
        <v>150527.25</v>
      </c>
      <c r="CU89" s="391">
        <f t="shared" si="446"/>
        <v>-2539.7999999999884</v>
      </c>
      <c r="CV89" s="391">
        <f t="shared" si="446"/>
        <v>6850.7199999999721</v>
      </c>
      <c r="CW89" s="391">
        <f t="shared" si="446"/>
        <v>17938.160000000003</v>
      </c>
      <c r="CX89" s="391">
        <f t="shared" si="446"/>
        <v>-4246.8500000000349</v>
      </c>
      <c r="CY89" s="347"/>
      <c r="CZ89" s="158" t="s">
        <v>211</v>
      </c>
    </row>
    <row r="90" spans="1:104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1">
        <v>216493.15999999997</v>
      </c>
      <c r="U90" s="232">
        <v>167612.79</v>
      </c>
      <c r="V90" s="230">
        <v>127280.23999999999</v>
      </c>
      <c r="W90" s="230">
        <v>90163.78</v>
      </c>
      <c r="X90" s="98">
        <v>100499.83</v>
      </c>
      <c r="Y90" s="230">
        <v>65949.289999999994</v>
      </c>
      <c r="Z90" s="230">
        <v>94518.93</v>
      </c>
      <c r="AA90" s="230">
        <v>99229.969999999987</v>
      </c>
      <c r="AB90" s="230">
        <v>84562.8</v>
      </c>
      <c r="AC90" s="230">
        <v>106381.71</v>
      </c>
      <c r="AD90" s="230">
        <v>114378.48</v>
      </c>
      <c r="AE90" s="230">
        <v>149758.13</v>
      </c>
      <c r="AF90" s="230">
        <v>173250.13</v>
      </c>
      <c r="AG90" s="230">
        <v>237076.36</v>
      </c>
      <c r="AH90" s="230">
        <v>97520.84</v>
      </c>
      <c r="AI90" s="230">
        <v>127231.27</v>
      </c>
      <c r="AJ90" s="192">
        <v>153810.02000000002</v>
      </c>
      <c r="AK90" s="205">
        <v>101616.51000000001</v>
      </c>
      <c r="AL90" s="205">
        <v>110113.09</v>
      </c>
      <c r="AM90" s="205">
        <v>73040.649999999994</v>
      </c>
      <c r="AN90" s="205">
        <v>44485.46</v>
      </c>
      <c r="AO90" s="205">
        <v>111361.48</v>
      </c>
      <c r="AP90" s="205">
        <v>183040.9</v>
      </c>
      <c r="AQ90" s="158">
        <v>96265.88</v>
      </c>
      <c r="AR90" s="205">
        <v>286643.95</v>
      </c>
      <c r="AS90" s="205">
        <v>206286.03999999998</v>
      </c>
      <c r="AT90" s="205">
        <v>153805.84</v>
      </c>
      <c r="AU90" s="205">
        <v>61416.51</v>
      </c>
      <c r="AV90" s="98">
        <v>175667.05</v>
      </c>
      <c r="AW90" s="205">
        <v>122599.27</v>
      </c>
      <c r="AX90" s="205">
        <v>89419.68</v>
      </c>
      <c r="AY90" s="205">
        <v>167344.13</v>
      </c>
      <c r="AZ90" s="290">
        <v>167344.13</v>
      </c>
      <c r="BA90" s="205">
        <v>114947.56</v>
      </c>
      <c r="BB90" s="205">
        <v>191400.1</v>
      </c>
      <c r="BC90" s="158">
        <v>105800.22</v>
      </c>
      <c r="BD90" s="205">
        <v>261401.40999999997</v>
      </c>
      <c r="BE90" s="205"/>
      <c r="BF90" s="205"/>
      <c r="BG90" s="205"/>
      <c r="BH90" s="98"/>
      <c r="BI90" s="34">
        <f t="shared" si="443"/>
        <v>-7595.4900000000052</v>
      </c>
      <c r="BJ90" s="99">
        <f t="shared" si="443"/>
        <v>-14979.449999999997</v>
      </c>
      <c r="BK90" s="99">
        <f t="shared" si="443"/>
        <v>-69054.579999999987</v>
      </c>
      <c r="BL90" s="99">
        <f t="shared" si="443"/>
        <v>3767.5299999999843</v>
      </c>
      <c r="BM90" s="99">
        <f t="shared" si="443"/>
        <v>-17825.490000000005</v>
      </c>
      <c r="BN90" s="99">
        <f t="shared" si="443"/>
        <v>37639.479999999952</v>
      </c>
      <c r="BO90" s="99">
        <f t="shared" si="443"/>
        <v>169.05000000001746</v>
      </c>
      <c r="BP90" s="99">
        <f t="shared" si="443"/>
        <v>-58022.91</v>
      </c>
      <c r="BQ90" s="99">
        <f t="shared" si="443"/>
        <v>46189.86</v>
      </c>
      <c r="BR90" s="411">
        <f t="shared" si="443"/>
        <v>2551.1100000000006</v>
      </c>
      <c r="BS90" s="434">
        <f t="shared" si="444"/>
        <v>-80104.45</v>
      </c>
      <c r="BT90" s="99">
        <f t="shared" si="444"/>
        <v>27088.42</v>
      </c>
      <c r="BU90" s="99">
        <f t="shared" si="444"/>
        <v>5722.9599999999919</v>
      </c>
      <c r="BV90" s="99">
        <f t="shared" si="444"/>
        <v>-1494.5</v>
      </c>
      <c r="BW90" s="99">
        <f t="shared" si="444"/>
        <v>26474.12000000001</v>
      </c>
      <c r="BX90" s="248">
        <f t="shared" si="444"/>
        <v>39242.94</v>
      </c>
      <c r="BY90" s="248">
        <f t="shared" si="444"/>
        <v>35882.150000000009</v>
      </c>
      <c r="BZ90" s="248">
        <f t="shared" si="444"/>
        <v>-43243.02999999997</v>
      </c>
      <c r="CA90" s="261">
        <f t="shared" si="444"/>
        <v>69463.569999999978</v>
      </c>
      <c r="CB90" s="261">
        <f t="shared" si="444"/>
        <v>-29759.399999999994</v>
      </c>
      <c r="CC90" s="261">
        <f t="shared" si="445"/>
        <v>37067.490000000005</v>
      </c>
      <c r="CD90" s="391">
        <f t="shared" si="445"/>
        <v>53310.190000000017</v>
      </c>
      <c r="CE90" s="360">
        <f t="shared" si="445"/>
        <v>35667.220000000016</v>
      </c>
      <c r="CF90" s="261">
        <f t="shared" si="445"/>
        <v>15594.160000000003</v>
      </c>
      <c r="CG90" s="261">
        <f t="shared" si="445"/>
        <v>-26189.319999999992</v>
      </c>
      <c r="CH90" s="261">
        <f t="shared" si="445"/>
        <v>-40077.340000000004</v>
      </c>
      <c r="CI90" s="261">
        <f t="shared" si="445"/>
        <v>4979.7699999999895</v>
      </c>
      <c r="CJ90" s="261">
        <f t="shared" si="445"/>
        <v>68662.42</v>
      </c>
      <c r="CK90" s="261">
        <f t="shared" si="445"/>
        <v>-53492.25</v>
      </c>
      <c r="CL90" s="261">
        <f t="shared" si="445"/>
        <v>113393.82</v>
      </c>
      <c r="CM90" s="261">
        <f t="shared" si="446"/>
        <v>-30790.320000000007</v>
      </c>
      <c r="CN90" s="261">
        <f t="shared" si="446"/>
        <v>56285</v>
      </c>
      <c r="CO90" s="261">
        <f t="shared" si="446"/>
        <v>-65814.760000000009</v>
      </c>
      <c r="CP90" s="391">
        <f t="shared" si="446"/>
        <v>21857.02999999997</v>
      </c>
      <c r="CQ90" s="391">
        <f t="shared" si="446"/>
        <v>20982.759999999995</v>
      </c>
      <c r="CR90" s="391">
        <f t="shared" si="446"/>
        <v>-20693.410000000003</v>
      </c>
      <c r="CS90" s="391">
        <f t="shared" si="446"/>
        <v>94303.48000000001</v>
      </c>
      <c r="CT90" s="391">
        <f t="shared" si="446"/>
        <v>122858.67000000001</v>
      </c>
      <c r="CU90" s="391">
        <f t="shared" si="446"/>
        <v>3586.0800000000017</v>
      </c>
      <c r="CV90" s="391">
        <f t="shared" si="446"/>
        <v>8359.2000000000116</v>
      </c>
      <c r="CW90" s="391">
        <f t="shared" si="446"/>
        <v>9534.3399999999965</v>
      </c>
      <c r="CX90" s="391">
        <f t="shared" si="446"/>
        <v>-25242.540000000037</v>
      </c>
      <c r="CY90" s="347"/>
      <c r="CZ90" s="158" t="s">
        <v>211</v>
      </c>
    </row>
    <row r="91" spans="1:104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1">
        <v>122852.63</v>
      </c>
      <c r="U91" s="232">
        <v>132001.78</v>
      </c>
      <c r="V91" s="230">
        <v>105182.24</v>
      </c>
      <c r="W91" s="230">
        <v>103514.57</v>
      </c>
      <c r="X91" s="98">
        <v>85064.88</v>
      </c>
      <c r="Y91" s="230">
        <v>49705.14</v>
      </c>
      <c r="Z91" s="230">
        <v>99547.8</v>
      </c>
      <c r="AA91" s="230">
        <v>95188.01</v>
      </c>
      <c r="AB91" s="230">
        <v>55252.51</v>
      </c>
      <c r="AC91" s="230">
        <v>75039.33</v>
      </c>
      <c r="AD91" s="230">
        <v>73722.37</v>
      </c>
      <c r="AE91" s="230">
        <v>111925.06</v>
      </c>
      <c r="AF91" s="230">
        <v>92368.12</v>
      </c>
      <c r="AG91" s="230">
        <v>92193.79</v>
      </c>
      <c r="AH91" s="230">
        <v>86750.78</v>
      </c>
      <c r="AI91" s="230">
        <v>75112.3</v>
      </c>
      <c r="AJ91" s="192">
        <v>17010.18</v>
      </c>
      <c r="AK91" s="205">
        <v>97894.33</v>
      </c>
      <c r="AL91" s="205">
        <v>66094.12</v>
      </c>
      <c r="AM91" s="205">
        <v>126610.24000000001</v>
      </c>
      <c r="AN91" s="205">
        <v>0</v>
      </c>
      <c r="AO91" s="205">
        <v>74241.16</v>
      </c>
      <c r="AP91" s="205">
        <v>76445.789999999994</v>
      </c>
      <c r="AQ91" s="158">
        <v>84627.41</v>
      </c>
      <c r="AR91" s="205">
        <v>101123.94</v>
      </c>
      <c r="AS91" s="205">
        <v>104211.14</v>
      </c>
      <c r="AT91" s="205">
        <v>130033.77</v>
      </c>
      <c r="AU91" s="205">
        <v>95407.18</v>
      </c>
      <c r="AV91" s="98">
        <v>74671.820000000007</v>
      </c>
      <c r="AW91" s="297">
        <v>75825.95</v>
      </c>
      <c r="AX91" s="205">
        <v>98019.5</v>
      </c>
      <c r="AY91" s="205">
        <v>110339.48</v>
      </c>
      <c r="AZ91" s="290">
        <v>110339.48</v>
      </c>
      <c r="BA91" s="205">
        <v>131122.26</v>
      </c>
      <c r="BB91" s="205">
        <v>79275.61</v>
      </c>
      <c r="BC91" s="158">
        <v>116814.7</v>
      </c>
      <c r="BD91" s="205">
        <v>134690.01</v>
      </c>
      <c r="BE91" s="205"/>
      <c r="BF91" s="205"/>
      <c r="BG91" s="205"/>
      <c r="BH91" s="98"/>
      <c r="BI91" s="34">
        <f t="shared" si="443"/>
        <v>-260763.13</v>
      </c>
      <c r="BJ91" s="99">
        <f t="shared" si="443"/>
        <v>113622.07</v>
      </c>
      <c r="BK91" s="99">
        <f t="shared" si="443"/>
        <v>149064.6</v>
      </c>
      <c r="BL91" s="99">
        <f t="shared" si="443"/>
        <v>2895.9799999999959</v>
      </c>
      <c r="BM91" s="99">
        <f t="shared" si="443"/>
        <v>-3727.5400000000081</v>
      </c>
      <c r="BN91" s="99">
        <f t="shared" si="443"/>
        <v>-3344.1900000000023</v>
      </c>
      <c r="BO91" s="99">
        <f t="shared" si="443"/>
        <v>1534.8500000000058</v>
      </c>
      <c r="BP91" s="99">
        <f t="shared" si="443"/>
        <v>546.18000000000757</v>
      </c>
      <c r="BQ91" s="99">
        <f t="shared" si="443"/>
        <v>16815.840000000011</v>
      </c>
      <c r="BR91" s="411">
        <f t="shared" si="443"/>
        <v>-11884.429999999993</v>
      </c>
      <c r="BS91" s="434">
        <f t="shared" si="444"/>
        <v>20252.57</v>
      </c>
      <c r="BT91" s="99">
        <f t="shared" si="444"/>
        <v>-88140.099999999991</v>
      </c>
      <c r="BU91" s="99">
        <f t="shared" si="444"/>
        <v>263829.96999999997</v>
      </c>
      <c r="BV91" s="99">
        <f t="shared" si="444"/>
        <v>-144480.68</v>
      </c>
      <c r="BW91" s="99">
        <f t="shared" si="444"/>
        <v>-180066.87</v>
      </c>
      <c r="BX91" s="248">
        <f t="shared" si="444"/>
        <v>-31199.410000000003</v>
      </c>
      <c r="BY91" s="248">
        <f t="shared" si="444"/>
        <v>-9486.7799999999988</v>
      </c>
      <c r="BZ91" s="248">
        <f t="shared" si="444"/>
        <v>-30484.510000000009</v>
      </c>
      <c r="CA91" s="261">
        <f t="shared" si="444"/>
        <v>-39807.990000000005</v>
      </c>
      <c r="CB91" s="261">
        <f t="shared" si="444"/>
        <v>-18431.460000000006</v>
      </c>
      <c r="CC91" s="261">
        <f t="shared" si="445"/>
        <v>-28402.270000000004</v>
      </c>
      <c r="CD91" s="391">
        <f t="shared" si="445"/>
        <v>-68054.700000000012</v>
      </c>
      <c r="CE91" s="360">
        <f t="shared" si="445"/>
        <v>48189.19</v>
      </c>
      <c r="CF91" s="261">
        <f t="shared" si="445"/>
        <v>-33453.680000000008</v>
      </c>
      <c r="CG91" s="261">
        <f t="shared" si="445"/>
        <v>31422.23000000001</v>
      </c>
      <c r="CH91" s="261">
        <f t="shared" si="445"/>
        <v>-55252.51</v>
      </c>
      <c r="CI91" s="261">
        <f t="shared" si="445"/>
        <v>-798.16999999999825</v>
      </c>
      <c r="CJ91" s="261">
        <f t="shared" si="445"/>
        <v>2723.4199999999983</v>
      </c>
      <c r="CK91" s="261">
        <f t="shared" si="445"/>
        <v>-27297.649999999994</v>
      </c>
      <c r="CL91" s="261">
        <f t="shared" si="445"/>
        <v>8755.820000000007</v>
      </c>
      <c r="CM91" s="261">
        <f t="shared" si="446"/>
        <v>12017.350000000006</v>
      </c>
      <c r="CN91" s="261">
        <f t="shared" si="446"/>
        <v>43282.990000000005</v>
      </c>
      <c r="CO91" s="261">
        <f t="shared" si="446"/>
        <v>20294.87999999999</v>
      </c>
      <c r="CP91" s="391">
        <f t="shared" si="446"/>
        <v>57661.640000000007</v>
      </c>
      <c r="CQ91" s="391">
        <f t="shared" si="446"/>
        <v>-22068.380000000005</v>
      </c>
      <c r="CR91" s="391">
        <f t="shared" si="446"/>
        <v>31925.380000000005</v>
      </c>
      <c r="CS91" s="391">
        <f t="shared" si="446"/>
        <v>-16270.760000000009</v>
      </c>
      <c r="CT91" s="391">
        <f t="shared" si="446"/>
        <v>110339.48</v>
      </c>
      <c r="CU91" s="391">
        <f t="shared" si="446"/>
        <v>56881.100000000006</v>
      </c>
      <c r="CV91" s="391">
        <f t="shared" si="446"/>
        <v>2829.820000000007</v>
      </c>
      <c r="CW91" s="391">
        <f t="shared" si="446"/>
        <v>32187.289999999994</v>
      </c>
      <c r="CX91" s="391">
        <f t="shared" si="446"/>
        <v>33566.070000000007</v>
      </c>
      <c r="CY91" s="347"/>
      <c r="CZ91" s="158" t="s">
        <v>211</v>
      </c>
    </row>
    <row r="92" spans="1:104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Z106" si="447">SUM(D87:D91)</f>
        <v>974883.13000000012</v>
      </c>
      <c r="E92" s="132">
        <f t="shared" si="447"/>
        <v>1109179.7400000002</v>
      </c>
      <c r="F92" s="132">
        <f t="shared" si="447"/>
        <v>855842.93</v>
      </c>
      <c r="G92" s="132">
        <f t="shared" si="447"/>
        <v>1467488.58</v>
      </c>
      <c r="H92" s="132">
        <f t="shared" si="447"/>
        <v>1875446.64</v>
      </c>
      <c r="I92" s="132">
        <f t="shared" si="447"/>
        <v>1650756.3800000001</v>
      </c>
      <c r="J92" s="132">
        <f t="shared" si="447"/>
        <v>1319849.53</v>
      </c>
      <c r="K92" s="132">
        <f t="shared" si="447"/>
        <v>634308.63</v>
      </c>
      <c r="L92" s="134">
        <f t="shared" si="447"/>
        <v>1097675.6000000001</v>
      </c>
      <c r="M92" s="132">
        <f t="shared" si="447"/>
        <v>1228096.3500000001</v>
      </c>
      <c r="N92" s="132">
        <f t="shared" si="447"/>
        <v>986014.9800000001</v>
      </c>
      <c r="O92" s="132">
        <f t="shared" si="447"/>
        <v>732735.52</v>
      </c>
      <c r="P92" s="132">
        <f t="shared" si="447"/>
        <v>1066540.73</v>
      </c>
      <c r="Q92" s="132">
        <f t="shared" si="447"/>
        <v>1049859.5</v>
      </c>
      <c r="R92" s="132">
        <f t="shared" si="447"/>
        <v>1009048.0900000002</v>
      </c>
      <c r="S92" s="132">
        <f t="shared" si="447"/>
        <v>1469562.6099999999</v>
      </c>
      <c r="T92" s="132">
        <f t="shared" si="447"/>
        <v>2350245.69</v>
      </c>
      <c r="U92" s="178">
        <f t="shared" si="447"/>
        <v>1930102.18</v>
      </c>
      <c r="V92" s="178">
        <f t="shared" si="447"/>
        <v>1281219.6299999999</v>
      </c>
      <c r="W92" s="178">
        <f t="shared" si="447"/>
        <v>980363.18000000017</v>
      </c>
      <c r="X92" s="134">
        <f t="shared" si="447"/>
        <v>1216757.1000000001</v>
      </c>
      <c r="Y92" s="178">
        <f t="shared" si="447"/>
        <v>1149317.71</v>
      </c>
      <c r="Z92" s="178">
        <f t="shared" si="447"/>
        <v>1317380.96</v>
      </c>
      <c r="AA92" s="178">
        <f t="shared" si="447"/>
        <v>1307149.44</v>
      </c>
      <c r="AB92" s="178">
        <f t="shared" si="447"/>
        <v>1104209.98</v>
      </c>
      <c r="AC92" s="178">
        <f t="shared" si="447"/>
        <v>1025402.46</v>
      </c>
      <c r="AD92" s="178">
        <f t="shared" si="447"/>
        <v>1256342.8500000001</v>
      </c>
      <c r="AE92" s="178">
        <f t="shared" si="447"/>
        <v>1808830.1800000002</v>
      </c>
      <c r="AF92" s="178">
        <f t="shared" si="447"/>
        <v>2128755.77</v>
      </c>
      <c r="AG92" s="178">
        <f t="shared" si="447"/>
        <v>2314933.16</v>
      </c>
      <c r="AH92" s="178">
        <f t="shared" si="447"/>
        <v>1116992.8999999999</v>
      </c>
      <c r="AI92" s="178">
        <f t="shared" si="447"/>
        <v>1085966.98</v>
      </c>
      <c r="AJ92" s="321">
        <f t="shared" si="447"/>
        <v>1267039</v>
      </c>
      <c r="AK92" s="188">
        <f t="shared" si="447"/>
        <v>1260832.5000000002</v>
      </c>
      <c r="AL92" s="188">
        <f t="shared" si="447"/>
        <v>1280911.1400000001</v>
      </c>
      <c r="AM92" s="298">
        <f t="shared" si="447"/>
        <v>1035327.3700000001</v>
      </c>
      <c r="AN92" s="298">
        <f t="shared" si="447"/>
        <v>321626.92</v>
      </c>
      <c r="AO92" s="298">
        <f t="shared" si="447"/>
        <v>1047316.94</v>
      </c>
      <c r="AP92" s="298">
        <f t="shared" si="447"/>
        <v>1530620.14</v>
      </c>
      <c r="AQ92" s="298">
        <f t="shared" si="447"/>
        <v>1313840.05</v>
      </c>
      <c r="AR92" s="298">
        <f t="shared" si="447"/>
        <v>2759457.67</v>
      </c>
      <c r="AS92" s="298">
        <f t="shared" si="447"/>
        <v>2068528.0699999998</v>
      </c>
      <c r="AT92" s="298">
        <f t="shared" si="447"/>
        <v>1298193.26</v>
      </c>
      <c r="AU92" s="298">
        <f t="shared" si="447"/>
        <v>793562.48</v>
      </c>
      <c r="AV92" s="312">
        <f t="shared" si="447"/>
        <v>1434658.1500000001</v>
      </c>
      <c r="AW92" s="295">
        <f t="shared" si="447"/>
        <v>1352238.24</v>
      </c>
      <c r="AX92" s="295">
        <f t="shared" si="447"/>
        <v>1054423.5699999998</v>
      </c>
      <c r="AY92" s="295">
        <f t="shared" si="447"/>
        <v>1452651.71</v>
      </c>
      <c r="AZ92" s="308">
        <f>SUM(AZ87:AZ91)</f>
        <v>1452651.71</v>
      </c>
      <c r="BA92" s="308">
        <f>SUM(BA87:BA91)</f>
        <v>1095880.93</v>
      </c>
      <c r="BB92" s="308">
        <f>SUM(BB87:BB91)</f>
        <v>1526258.82</v>
      </c>
      <c r="BC92" s="308">
        <f>SUM(BC87:BC91)</f>
        <v>1517596.8399999999</v>
      </c>
      <c r="BD92" s="308">
        <f>SUM(BD87:BD91)</f>
        <v>2588719.1500000004</v>
      </c>
      <c r="BE92" s="298"/>
      <c r="BF92" s="298"/>
      <c r="BG92" s="298"/>
      <c r="BH92" s="298"/>
      <c r="BI92" s="133">
        <f t="shared" si="447"/>
        <v>-331787.53000000003</v>
      </c>
      <c r="BJ92" s="135">
        <f t="shared" ref="BJ92:BL92" si="448">SUM(BJ87:BJ91)</f>
        <v>91657.599999999948</v>
      </c>
      <c r="BK92" s="135">
        <f t="shared" si="448"/>
        <v>-59320.240000000049</v>
      </c>
      <c r="BL92" s="135">
        <f t="shared" si="448"/>
        <v>153205.15999999997</v>
      </c>
      <c r="BM92" s="135">
        <f t="shared" ref="BM92" si="449">SUM(BM87:BM91)</f>
        <v>2074.0299999997587</v>
      </c>
      <c r="BN92" s="135">
        <f t="shared" ref="BN92:BV92" si="450">SUM(BN87:BN91)</f>
        <v>474799.05</v>
      </c>
      <c r="BO92" s="135">
        <f t="shared" si="450"/>
        <v>279345.79999999981</v>
      </c>
      <c r="BP92" s="135">
        <f t="shared" si="450"/>
        <v>-38629.900000000009</v>
      </c>
      <c r="BQ92" s="135">
        <f t="shared" si="450"/>
        <v>346054.5500000001</v>
      </c>
      <c r="BR92" s="412">
        <f t="shared" si="450"/>
        <v>119081.49999999994</v>
      </c>
      <c r="BS92" s="435">
        <f t="shared" si="450"/>
        <v>-78778.640000000014</v>
      </c>
      <c r="BT92" s="135">
        <f t="shared" si="450"/>
        <v>331365.97999999992</v>
      </c>
      <c r="BU92" s="135">
        <f t="shared" si="450"/>
        <v>574413.91999999993</v>
      </c>
      <c r="BV92" s="135">
        <f t="shared" si="450"/>
        <v>37669.249999999884</v>
      </c>
      <c r="BW92" s="135">
        <f t="shared" ref="BW92:BX92" si="451">SUM(BW87:BW91)</f>
        <v>-24457.039999999979</v>
      </c>
      <c r="BX92" s="249">
        <f t="shared" si="451"/>
        <v>247294.75999999998</v>
      </c>
      <c r="BY92" s="249">
        <f t="shared" ref="BY92" si="452">SUM(BY87:BY91)</f>
        <v>339267.5700000003</v>
      </c>
      <c r="BZ92" s="249">
        <f t="shared" ref="BZ92:CA92" si="453">SUM(BZ87:BZ91)</f>
        <v>-221489.92000000016</v>
      </c>
      <c r="CA92" s="274">
        <f t="shared" si="453"/>
        <v>384830.9800000001</v>
      </c>
      <c r="CB92" s="274">
        <f t="shared" ref="CB92:CC92" si="454">SUM(CB87:CB91)</f>
        <v>-164226.72999999998</v>
      </c>
      <c r="CC92" s="274">
        <f t="shared" si="454"/>
        <v>105603.79999999992</v>
      </c>
      <c r="CD92" s="392">
        <f t="shared" ref="CD92:CE92" si="455">SUM(CD87:CD91)</f>
        <v>50281.899999999965</v>
      </c>
      <c r="CE92" s="361">
        <f t="shared" si="455"/>
        <v>111514.79000000015</v>
      </c>
      <c r="CF92" s="274">
        <f t="shared" ref="CF92" si="456">SUM(CF87:CF91)</f>
        <v>-36469.819999999927</v>
      </c>
      <c r="CG92" s="274">
        <f t="shared" ref="CG92" si="457">SUM(CG87:CG91)</f>
        <v>-271822.06999999983</v>
      </c>
      <c r="CH92" s="274">
        <f t="shared" ref="CH92" si="458">SUM(CH87:CH91)</f>
        <v>-782583.05999999994</v>
      </c>
      <c r="CI92" s="274">
        <f t="shared" ref="CI92" si="459">SUM(CI87:CI91)</f>
        <v>21914.47999999993</v>
      </c>
      <c r="CJ92" s="274">
        <f t="shared" ref="CJ92" si="460">SUM(CJ87:CJ91)</f>
        <v>274277.28999999998</v>
      </c>
      <c r="CK92" s="274">
        <f t="shared" ref="CK92" si="461">SUM(CK87:CK91)</f>
        <v>-494990.13</v>
      </c>
      <c r="CL92" s="274">
        <f t="shared" ref="CL92" si="462">SUM(CL87:CL91)</f>
        <v>630701.90000000014</v>
      </c>
      <c r="CM92" s="274">
        <f t="shared" ref="CM92" si="463">SUM(CM87:CM91)</f>
        <v>-246405.09000000008</v>
      </c>
      <c r="CN92" s="274">
        <f t="shared" ref="CN92" si="464">SUM(CN87:CN91)</f>
        <v>181200.36</v>
      </c>
      <c r="CO92" s="274">
        <f t="shared" ref="CO92" si="465">SUM(CO87:CO91)</f>
        <v>-292404.5</v>
      </c>
      <c r="CP92" s="392">
        <f t="shared" ref="CP92" si="466">SUM(CP87:CP91)</f>
        <v>167619.15</v>
      </c>
      <c r="CQ92" s="392">
        <f t="shared" ref="CQ92" si="467">SUM(CQ87:CQ91)</f>
        <v>91405.739999999903</v>
      </c>
      <c r="CR92" s="392">
        <f t="shared" ref="CR92" si="468">SUM(CR87:CR91)</f>
        <v>-226487.57000000009</v>
      </c>
      <c r="CS92" s="392">
        <f t="shared" ref="CS92" si="469">SUM(CS87:CS91)</f>
        <v>417324.33999999997</v>
      </c>
      <c r="CT92" s="392">
        <f t="shared" ref="CT92" si="470">SUM(CT87:CT91)</f>
        <v>1131024.79</v>
      </c>
      <c r="CU92" s="392">
        <f t="shared" ref="CU92" si="471">SUM(CU87:CU91)</f>
        <v>48563.990000000013</v>
      </c>
      <c r="CV92" s="392">
        <f t="shared" ref="CV92" si="472">SUM(CV87:CV91)</f>
        <v>-4361.3199999999924</v>
      </c>
      <c r="CW92" s="392">
        <f t="shared" ref="CW92:CX92" si="473">SUM(CW87:CW91)</f>
        <v>203756.78999999975</v>
      </c>
      <c r="CX92" s="392">
        <f t="shared" si="473"/>
        <v>-170738.52000000005</v>
      </c>
      <c r="CY92" s="348"/>
      <c r="CZ92" s="133">
        <f t="shared" si="447"/>
        <v>0</v>
      </c>
    </row>
    <row r="93" spans="1:104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72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89"/>
      <c r="CX93" s="389"/>
      <c r="CY93" s="347"/>
      <c r="CZ93" s="49"/>
    </row>
    <row r="94" spans="1:104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5">
        <v>3357482.83</v>
      </c>
      <c r="V94" s="205">
        <v>2137559</v>
      </c>
      <c r="W94" s="205">
        <v>3357482.83</v>
      </c>
      <c r="X94" s="98">
        <v>2167289.9700000002</v>
      </c>
      <c r="Y94" s="205">
        <v>2108307</v>
      </c>
      <c r="Z94" s="205">
        <v>2453996</v>
      </c>
      <c r="AA94" s="205">
        <v>2341305.87</v>
      </c>
      <c r="AB94" s="205">
        <v>2083288.62</v>
      </c>
      <c r="AC94" s="205">
        <v>1947887</v>
      </c>
      <c r="AD94" s="205">
        <v>2301316.1</v>
      </c>
      <c r="AE94" s="205">
        <v>3317716</v>
      </c>
      <c r="AF94" s="205">
        <v>4018409.59</v>
      </c>
      <c r="AG94" s="205">
        <v>4220982</v>
      </c>
      <c r="AH94" s="205">
        <v>2325056</v>
      </c>
      <c r="AI94" s="205">
        <v>1936403</v>
      </c>
      <c r="AJ94" s="98">
        <v>2467491</v>
      </c>
      <c r="AK94" s="297">
        <v>2457302</v>
      </c>
      <c r="AL94" s="297">
        <v>2552272</v>
      </c>
      <c r="AM94" s="297">
        <v>2024421</v>
      </c>
      <c r="AN94" s="297">
        <v>2108072</v>
      </c>
      <c r="AO94" s="297">
        <v>1912322</v>
      </c>
      <c r="AP94" s="297">
        <v>2692224</v>
      </c>
      <c r="AQ94" s="63">
        <v>2585789</v>
      </c>
      <c r="AR94" s="297">
        <v>5131492</v>
      </c>
      <c r="AS94" s="297">
        <v>3806594</v>
      </c>
      <c r="AT94" s="297">
        <v>1981950</v>
      </c>
      <c r="AU94" s="297">
        <v>594623</v>
      </c>
      <c r="AV94" s="311">
        <v>673600</v>
      </c>
      <c r="AW94" s="297">
        <v>683811</v>
      </c>
      <c r="AX94" s="297">
        <v>1027631</v>
      </c>
      <c r="AY94" s="297">
        <v>2901401</v>
      </c>
      <c r="AZ94" s="297">
        <v>2294606</v>
      </c>
      <c r="BA94" s="297">
        <v>2148227</v>
      </c>
      <c r="BB94" s="297">
        <v>2825777</v>
      </c>
      <c r="BC94" s="63">
        <v>3099484</v>
      </c>
      <c r="BD94" s="63">
        <v>5134049</v>
      </c>
      <c r="BE94" s="297"/>
      <c r="BF94" s="297"/>
      <c r="BG94" s="297"/>
      <c r="BH94" s="315"/>
      <c r="BI94" s="34">
        <f t="shared" ref="BI94:BR98" si="474">O94-C94</f>
        <v>194447.79000000004</v>
      </c>
      <c r="BJ94" s="99">
        <f t="shared" si="474"/>
        <v>288638.48</v>
      </c>
      <c r="BK94" s="99">
        <f t="shared" si="474"/>
        <v>59340.590000000084</v>
      </c>
      <c r="BL94" s="99">
        <f t="shared" si="474"/>
        <v>583345.87000000011</v>
      </c>
      <c r="BM94" s="99">
        <f t="shared" si="474"/>
        <v>404469.94999999972</v>
      </c>
      <c r="BN94" s="99">
        <f t="shared" si="474"/>
        <v>1427406.5899999999</v>
      </c>
      <c r="BO94" s="99">
        <f t="shared" si="474"/>
        <v>563616.70000000019</v>
      </c>
      <c r="BP94" s="99">
        <f t="shared" si="474"/>
        <v>35492.379999999888</v>
      </c>
      <c r="BQ94" s="99">
        <f t="shared" si="474"/>
        <v>2248277.4300000002</v>
      </c>
      <c r="BR94" s="411">
        <f t="shared" si="474"/>
        <v>222668.0700000003</v>
      </c>
      <c r="BS94" s="434">
        <f t="shared" ref="BS94:CB98" si="475">Y94-M94</f>
        <v>-156613.83999999985</v>
      </c>
      <c r="BT94" s="99">
        <f t="shared" si="475"/>
        <v>675778.53</v>
      </c>
      <c r="BU94" s="99">
        <f t="shared" si="475"/>
        <v>466910.26</v>
      </c>
      <c r="BV94" s="99">
        <f t="shared" si="475"/>
        <v>267854.8600000001</v>
      </c>
      <c r="BW94" s="99">
        <f t="shared" si="475"/>
        <v>264868.93999999994</v>
      </c>
      <c r="BX94" s="248">
        <f t="shared" si="475"/>
        <v>318334.10000000009</v>
      </c>
      <c r="BY94" s="248">
        <f t="shared" si="475"/>
        <v>438711.43000000017</v>
      </c>
      <c r="BZ94" s="248">
        <f t="shared" si="475"/>
        <v>-598234.62999999989</v>
      </c>
      <c r="CA94" s="261">
        <f t="shared" si="475"/>
        <v>863499.16999999993</v>
      </c>
      <c r="CB94" s="261">
        <f t="shared" si="475"/>
        <v>187497</v>
      </c>
      <c r="CC94" s="261">
        <f t="shared" ref="CC94:CL98" si="476">AI94-W94</f>
        <v>-1421079.83</v>
      </c>
      <c r="CD94" s="391">
        <f t="shared" si="476"/>
        <v>300201.0299999998</v>
      </c>
      <c r="CE94" s="360">
        <f t="shared" si="476"/>
        <v>348995</v>
      </c>
      <c r="CF94" s="261">
        <f t="shared" si="476"/>
        <v>98276</v>
      </c>
      <c r="CG94" s="261">
        <f t="shared" si="476"/>
        <v>-316884.87000000011</v>
      </c>
      <c r="CH94" s="261">
        <f t="shared" si="476"/>
        <v>24783.379999999888</v>
      </c>
      <c r="CI94" s="261">
        <f t="shared" si="476"/>
        <v>-35565</v>
      </c>
      <c r="CJ94" s="261">
        <f t="shared" si="476"/>
        <v>390907.89999999991</v>
      </c>
      <c r="CK94" s="261">
        <f t="shared" si="476"/>
        <v>-731927</v>
      </c>
      <c r="CL94" s="261">
        <f t="shared" si="476"/>
        <v>1113082.4100000001</v>
      </c>
      <c r="CM94" s="261">
        <f t="shared" ref="CM94:CX98" si="477">AS94-AG94</f>
        <v>-414388</v>
      </c>
      <c r="CN94" s="261">
        <f t="shared" si="477"/>
        <v>-343106</v>
      </c>
      <c r="CO94" s="261">
        <f t="shared" si="477"/>
        <v>-1341780</v>
      </c>
      <c r="CP94" s="391">
        <f t="shared" si="477"/>
        <v>-1793891</v>
      </c>
      <c r="CQ94" s="391">
        <f t="shared" si="477"/>
        <v>-1773491</v>
      </c>
      <c r="CR94" s="391">
        <f t="shared" si="477"/>
        <v>-1524641</v>
      </c>
      <c r="CS94" s="391">
        <f t="shared" si="477"/>
        <v>876980</v>
      </c>
      <c r="CT94" s="391">
        <f t="shared" si="477"/>
        <v>186534</v>
      </c>
      <c r="CU94" s="391">
        <f t="shared" si="477"/>
        <v>235905</v>
      </c>
      <c r="CV94" s="391">
        <f t="shared" si="477"/>
        <v>133553</v>
      </c>
      <c r="CW94" s="391">
        <f t="shared" si="477"/>
        <v>513695</v>
      </c>
      <c r="CX94" s="391">
        <f t="shared" si="477"/>
        <v>2557</v>
      </c>
      <c r="CY94" s="347"/>
      <c r="CZ94" s="63">
        <f>IF(ISERROR(GETPIVOTDATA("VALUE",'CSS WK pvt'!$I$2,"DT_FILE",CZ$8,"CD_CO",CZ$6,"TRIM_CAT",TRIM(B94),"TRIM_LINE",A93))=TRUE,0,GETPIVOTDATA("VALUE",'CSS WK pvt'!$I$2,"DT_FILE",CZ$8,"CD_CO",CZ$6,"TRIM_CAT",TRIM(B94),"TRIM_LINE",A93))</f>
        <v>5134049</v>
      </c>
    </row>
    <row r="95" spans="1:104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5">
        <v>17416.28</v>
      </c>
      <c r="V95" s="205">
        <v>12633</v>
      </c>
      <c r="W95" s="205">
        <v>17416.28</v>
      </c>
      <c r="X95" s="98">
        <v>20280.38</v>
      </c>
      <c r="Y95" s="205">
        <v>23218</v>
      </c>
      <c r="Z95" s="205">
        <v>37026</v>
      </c>
      <c r="AA95" s="205">
        <v>29759.88</v>
      </c>
      <c r="AB95" s="205">
        <v>23647.64</v>
      </c>
      <c r="AC95" s="205">
        <v>23011</v>
      </c>
      <c r="AD95" s="205">
        <v>21075.51</v>
      </c>
      <c r="AE95" s="205">
        <v>20721</v>
      </c>
      <c r="AF95" s="205">
        <v>19843.060000000001</v>
      </c>
      <c r="AG95" s="205">
        <v>20354</v>
      </c>
      <c r="AH95" s="205">
        <v>18700</v>
      </c>
      <c r="AI95" s="205">
        <v>20379</v>
      </c>
      <c r="AJ95" s="98">
        <v>17776</v>
      </c>
      <c r="AK95" s="297">
        <v>21078</v>
      </c>
      <c r="AL95" s="297">
        <v>24801</v>
      </c>
      <c r="AM95" s="297">
        <v>24280</v>
      </c>
      <c r="AN95" s="297">
        <v>18904</v>
      </c>
      <c r="AO95" s="297">
        <v>18994</v>
      </c>
      <c r="AP95" s="297">
        <v>15384</v>
      </c>
      <c r="AQ95" s="63">
        <v>13691</v>
      </c>
      <c r="AR95" s="297">
        <v>17362</v>
      </c>
      <c r="AS95" s="297">
        <v>18053</v>
      </c>
      <c r="AT95" s="297">
        <v>11925</v>
      </c>
      <c r="AU95" s="297">
        <v>2981</v>
      </c>
      <c r="AV95" s="311">
        <v>8748</v>
      </c>
      <c r="AW95" s="297">
        <v>9997</v>
      </c>
      <c r="AX95" s="297">
        <v>9320</v>
      </c>
      <c r="AY95" s="297">
        <v>30614</v>
      </c>
      <c r="AZ95" s="297">
        <v>23424</v>
      </c>
      <c r="BA95" s="297">
        <v>20134</v>
      </c>
      <c r="BB95" s="297">
        <v>14408</v>
      </c>
      <c r="BC95" s="63">
        <v>16739</v>
      </c>
      <c r="BD95" s="63">
        <v>20852</v>
      </c>
      <c r="BE95" s="297"/>
      <c r="BF95" s="297"/>
      <c r="BG95" s="297"/>
      <c r="BH95" s="315"/>
      <c r="BI95" s="34">
        <f t="shared" si="474"/>
        <v>3119.16</v>
      </c>
      <c r="BJ95" s="99">
        <f t="shared" si="474"/>
        <v>199.41000000000167</v>
      </c>
      <c r="BK95" s="99">
        <f t="shared" si="474"/>
        <v>1524.0999999999985</v>
      </c>
      <c r="BL95" s="99">
        <f t="shared" si="474"/>
        <v>2375.6000000000004</v>
      </c>
      <c r="BM95" s="99">
        <f t="shared" si="474"/>
        <v>1482.9499999999989</v>
      </c>
      <c r="BN95" s="99">
        <f t="shared" si="474"/>
        <v>3949.5399999999991</v>
      </c>
      <c r="BO95" s="99">
        <f t="shared" si="474"/>
        <v>2086.2699999999986</v>
      </c>
      <c r="BP95" s="99">
        <f t="shared" si="474"/>
        <v>-1376.0400000000009</v>
      </c>
      <c r="BQ95" s="99">
        <f t="shared" si="474"/>
        <v>6210.1899999999987</v>
      </c>
      <c r="BR95" s="411">
        <f t="shared" si="474"/>
        <v>2387.6700000000019</v>
      </c>
      <c r="BS95" s="434">
        <f t="shared" si="475"/>
        <v>3705.9700000000012</v>
      </c>
      <c r="BT95" s="99">
        <f t="shared" si="475"/>
        <v>18013</v>
      </c>
      <c r="BU95" s="99">
        <f t="shared" si="475"/>
        <v>9853.9200000000019</v>
      </c>
      <c r="BV95" s="99">
        <f t="shared" si="475"/>
        <v>7262.3299999999981</v>
      </c>
      <c r="BW95" s="99">
        <f t="shared" si="475"/>
        <v>8436.7000000000007</v>
      </c>
      <c r="BX95" s="248">
        <f t="shared" si="475"/>
        <v>7580.3099999999977</v>
      </c>
      <c r="BY95" s="248">
        <f t="shared" si="475"/>
        <v>4867.1100000000006</v>
      </c>
      <c r="BZ95" s="248">
        <f t="shared" si="475"/>
        <v>1104.2400000000016</v>
      </c>
      <c r="CA95" s="261">
        <f t="shared" si="475"/>
        <v>2937.7200000000012</v>
      </c>
      <c r="CB95" s="261">
        <f t="shared" si="475"/>
        <v>6067</v>
      </c>
      <c r="CC95" s="261">
        <f t="shared" si="476"/>
        <v>2962.7200000000012</v>
      </c>
      <c r="CD95" s="391">
        <f t="shared" si="476"/>
        <v>-2504.380000000001</v>
      </c>
      <c r="CE95" s="360">
        <f t="shared" si="476"/>
        <v>-2140</v>
      </c>
      <c r="CF95" s="261">
        <f t="shared" si="476"/>
        <v>-12225</v>
      </c>
      <c r="CG95" s="261">
        <f t="shared" si="476"/>
        <v>-5479.880000000001</v>
      </c>
      <c r="CH95" s="261">
        <f t="shared" si="476"/>
        <v>-4743.6399999999994</v>
      </c>
      <c r="CI95" s="261">
        <f t="shared" si="476"/>
        <v>-4017</v>
      </c>
      <c r="CJ95" s="261">
        <f t="shared" si="476"/>
        <v>-5691.5099999999984</v>
      </c>
      <c r="CK95" s="261">
        <f t="shared" si="476"/>
        <v>-7030</v>
      </c>
      <c r="CL95" s="261">
        <f t="shared" si="476"/>
        <v>-2481.0600000000013</v>
      </c>
      <c r="CM95" s="261">
        <f t="shared" si="477"/>
        <v>-2301</v>
      </c>
      <c r="CN95" s="261">
        <f t="shared" si="477"/>
        <v>-6775</v>
      </c>
      <c r="CO95" s="261">
        <f t="shared" si="477"/>
        <v>-17398</v>
      </c>
      <c r="CP95" s="391">
        <f t="shared" si="477"/>
        <v>-9028</v>
      </c>
      <c r="CQ95" s="391">
        <f t="shared" si="477"/>
        <v>-11081</v>
      </c>
      <c r="CR95" s="391">
        <f t="shared" si="477"/>
        <v>-15481</v>
      </c>
      <c r="CS95" s="391">
        <f t="shared" si="477"/>
        <v>6334</v>
      </c>
      <c r="CT95" s="391">
        <f t="shared" si="477"/>
        <v>4520</v>
      </c>
      <c r="CU95" s="391">
        <f t="shared" si="477"/>
        <v>1140</v>
      </c>
      <c r="CV95" s="391">
        <f t="shared" si="477"/>
        <v>-976</v>
      </c>
      <c r="CW95" s="391">
        <f t="shared" si="477"/>
        <v>3048</v>
      </c>
      <c r="CX95" s="391">
        <f t="shared" si="477"/>
        <v>3490</v>
      </c>
      <c r="CY95" s="347"/>
      <c r="CZ95" s="63">
        <f>IF(ISERROR(GETPIVOTDATA("VALUE",'CSS WK pvt'!$I$2,"DT_FILE",CZ$8,"CD_CO",CZ$6,"TRIM_CAT",TRIM(B95),"TRIM_LINE",A93))=TRUE,0,GETPIVOTDATA("VALUE",'CSS WK pvt'!$I$2,"DT_FILE",CZ$8,"CD_CO",CZ$6,"TRIM_CAT",TRIM(B95),"TRIM_LINE",A93))</f>
        <v>20852</v>
      </c>
    </row>
    <row r="96" spans="1:104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5">
        <v>700063.28</v>
      </c>
      <c r="V96" s="205">
        <v>446118</v>
      </c>
      <c r="W96" s="205">
        <v>700063.28</v>
      </c>
      <c r="X96" s="98">
        <v>408373.78</v>
      </c>
      <c r="Y96" s="205">
        <v>395520</v>
      </c>
      <c r="Z96" s="205">
        <v>451260</v>
      </c>
      <c r="AA96" s="205">
        <v>457092.74</v>
      </c>
      <c r="AB96" s="205">
        <v>440128.05</v>
      </c>
      <c r="AC96" s="205">
        <v>417192</v>
      </c>
      <c r="AD96" s="205">
        <v>471676.39</v>
      </c>
      <c r="AE96" s="205">
        <v>647716</v>
      </c>
      <c r="AF96" s="205">
        <v>779736.66</v>
      </c>
      <c r="AG96" s="205">
        <v>929190</v>
      </c>
      <c r="AH96" s="205">
        <v>501319</v>
      </c>
      <c r="AI96" s="205">
        <v>470477</v>
      </c>
      <c r="AJ96" s="98">
        <v>559710</v>
      </c>
      <c r="AK96" s="297">
        <v>484117</v>
      </c>
      <c r="AL96" s="297">
        <v>545721</v>
      </c>
      <c r="AM96" s="297">
        <v>386836</v>
      </c>
      <c r="AN96" s="297">
        <v>456342</v>
      </c>
      <c r="AO96" s="297">
        <v>429890</v>
      </c>
      <c r="AP96" s="297">
        <v>628301</v>
      </c>
      <c r="AQ96" s="63">
        <v>395503</v>
      </c>
      <c r="AR96" s="297">
        <v>994666</v>
      </c>
      <c r="AS96" s="297">
        <v>845662</v>
      </c>
      <c r="AT96" s="297">
        <v>389104</v>
      </c>
      <c r="AU96" s="297">
        <v>227031</v>
      </c>
      <c r="AV96" s="315">
        <v>267087</v>
      </c>
      <c r="AW96" s="297">
        <v>274781</v>
      </c>
      <c r="AX96" s="297">
        <v>396918</v>
      </c>
      <c r="AY96" s="297">
        <v>656649</v>
      </c>
      <c r="AZ96" s="297">
        <v>410262</v>
      </c>
      <c r="BA96" s="297">
        <v>487604</v>
      </c>
      <c r="BB96" s="297">
        <v>686181</v>
      </c>
      <c r="BC96" s="63">
        <v>453956</v>
      </c>
      <c r="BD96" s="63">
        <v>1016793</v>
      </c>
      <c r="BE96" s="297"/>
      <c r="BF96" s="297"/>
      <c r="BG96" s="297"/>
      <c r="BH96" s="315"/>
      <c r="BI96" s="34">
        <f t="shared" si="474"/>
        <v>35281.729999999981</v>
      </c>
      <c r="BJ96" s="99">
        <f t="shared" si="474"/>
        <v>14567.97000000003</v>
      </c>
      <c r="BK96" s="99">
        <f t="shared" si="474"/>
        <v>-91290.299999999988</v>
      </c>
      <c r="BL96" s="99">
        <f t="shared" si="474"/>
        <v>48343.760000000009</v>
      </c>
      <c r="BM96" s="99">
        <f t="shared" si="474"/>
        <v>-19878.609999999986</v>
      </c>
      <c r="BN96" s="99">
        <f t="shared" si="474"/>
        <v>197896.44999999995</v>
      </c>
      <c r="BO96" s="99">
        <f t="shared" si="474"/>
        <v>52754.770000000019</v>
      </c>
      <c r="BP96" s="99">
        <f t="shared" si="474"/>
        <v>-196897.94999999995</v>
      </c>
      <c r="BQ96" s="99">
        <f t="shared" si="474"/>
        <v>533859.17000000004</v>
      </c>
      <c r="BR96" s="411">
        <f t="shared" si="474"/>
        <v>19861.770000000019</v>
      </c>
      <c r="BS96" s="434">
        <f t="shared" si="475"/>
        <v>-103074.83000000002</v>
      </c>
      <c r="BT96" s="99">
        <f t="shared" si="475"/>
        <v>143610.20000000001</v>
      </c>
      <c r="BU96" s="99">
        <f t="shared" si="475"/>
        <v>61090.489999999991</v>
      </c>
      <c r="BV96" s="99">
        <f t="shared" si="475"/>
        <v>84024.459999999963</v>
      </c>
      <c r="BW96" s="99">
        <f t="shared" si="475"/>
        <v>78870.049999999988</v>
      </c>
      <c r="BX96" s="248">
        <f t="shared" si="475"/>
        <v>131254.58000000002</v>
      </c>
      <c r="BY96" s="248">
        <f t="shared" si="475"/>
        <v>199979.28999999998</v>
      </c>
      <c r="BZ96" s="248">
        <f t="shared" si="475"/>
        <v>-52467.439999999944</v>
      </c>
      <c r="CA96" s="261">
        <f t="shared" si="475"/>
        <v>229126.71999999997</v>
      </c>
      <c r="CB96" s="261">
        <f t="shared" si="475"/>
        <v>55201</v>
      </c>
      <c r="CC96" s="261">
        <f t="shared" si="476"/>
        <v>-229586.28000000003</v>
      </c>
      <c r="CD96" s="391">
        <f t="shared" si="476"/>
        <v>151336.21999999997</v>
      </c>
      <c r="CE96" s="360">
        <f t="shared" si="476"/>
        <v>88597</v>
      </c>
      <c r="CF96" s="261">
        <f t="shared" si="476"/>
        <v>94461</v>
      </c>
      <c r="CG96" s="261">
        <f t="shared" si="476"/>
        <v>-70256.739999999991</v>
      </c>
      <c r="CH96" s="261">
        <f t="shared" si="476"/>
        <v>16213.950000000012</v>
      </c>
      <c r="CI96" s="261">
        <f t="shared" si="476"/>
        <v>12698</v>
      </c>
      <c r="CJ96" s="261">
        <f t="shared" si="476"/>
        <v>156624.60999999999</v>
      </c>
      <c r="CK96" s="261">
        <f t="shared" si="476"/>
        <v>-252213</v>
      </c>
      <c r="CL96" s="261">
        <f t="shared" si="476"/>
        <v>214929.33999999997</v>
      </c>
      <c r="CM96" s="261">
        <f t="shared" si="477"/>
        <v>-83528</v>
      </c>
      <c r="CN96" s="261">
        <f t="shared" si="477"/>
        <v>-112215</v>
      </c>
      <c r="CO96" s="261">
        <f t="shared" si="477"/>
        <v>-243446</v>
      </c>
      <c r="CP96" s="391">
        <f t="shared" si="477"/>
        <v>-292623</v>
      </c>
      <c r="CQ96" s="391">
        <f t="shared" si="477"/>
        <v>-209336</v>
      </c>
      <c r="CR96" s="391">
        <f t="shared" si="477"/>
        <v>-148803</v>
      </c>
      <c r="CS96" s="391">
        <f t="shared" si="477"/>
        <v>269813</v>
      </c>
      <c r="CT96" s="391">
        <f t="shared" si="477"/>
        <v>-46080</v>
      </c>
      <c r="CU96" s="391">
        <f t="shared" si="477"/>
        <v>57714</v>
      </c>
      <c r="CV96" s="391">
        <f t="shared" si="477"/>
        <v>57880</v>
      </c>
      <c r="CW96" s="391">
        <f t="shared" si="477"/>
        <v>58453</v>
      </c>
      <c r="CX96" s="391">
        <f t="shared" si="477"/>
        <v>22127</v>
      </c>
      <c r="CY96" s="347"/>
      <c r="CZ96" s="63">
        <f>IF(ISERROR(GETPIVOTDATA("VALUE",'CSS WK pvt'!$I$2,"DT_FILE",CZ$8,"CD_CO",CZ$6,"TRIM_CAT",TRIM(B96),"TRIM_LINE",A93))=TRUE,0,GETPIVOTDATA("VALUE",'CSS WK pvt'!$I$2,"DT_FILE",CZ$8,"CD_CO",CZ$6,"TRIM_CAT",TRIM(B96),"TRIM_LINE",A93))</f>
        <v>1016793</v>
      </c>
    </row>
    <row r="97" spans="1:104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5">
        <v>454126.87</v>
      </c>
      <c r="V97" s="205">
        <v>410200</v>
      </c>
      <c r="W97" s="205">
        <v>454126.87</v>
      </c>
      <c r="X97" s="98">
        <v>285144.03000000003</v>
      </c>
      <c r="Y97" s="205">
        <v>215224</v>
      </c>
      <c r="Z97" s="205">
        <v>296863</v>
      </c>
      <c r="AA97" s="205">
        <v>260553.63</v>
      </c>
      <c r="AB97" s="205">
        <v>240156.82</v>
      </c>
      <c r="AC97" s="205">
        <v>373828</v>
      </c>
      <c r="AD97" s="205">
        <v>335873.06</v>
      </c>
      <c r="AE97" s="205">
        <v>406301</v>
      </c>
      <c r="AF97" s="205">
        <v>546311.06000000006</v>
      </c>
      <c r="AG97" s="205">
        <v>695489</v>
      </c>
      <c r="AH97" s="205">
        <v>371116</v>
      </c>
      <c r="AI97" s="205">
        <v>444544</v>
      </c>
      <c r="AJ97" s="98">
        <v>530912</v>
      </c>
      <c r="AK97" s="297">
        <v>347419</v>
      </c>
      <c r="AL97" s="297">
        <v>323467</v>
      </c>
      <c r="AM97" s="297">
        <v>194151</v>
      </c>
      <c r="AN97" s="297">
        <v>295434</v>
      </c>
      <c r="AO97" s="297">
        <v>327373</v>
      </c>
      <c r="AP97" s="297">
        <v>459140</v>
      </c>
      <c r="AQ97" s="63">
        <v>265407</v>
      </c>
      <c r="AR97" s="297">
        <v>793544</v>
      </c>
      <c r="AS97" s="297">
        <v>637655</v>
      </c>
      <c r="AT97" s="297">
        <v>463881</v>
      </c>
      <c r="AU97" s="297">
        <v>172634</v>
      </c>
      <c r="AV97" s="315">
        <v>106924</v>
      </c>
      <c r="AW97" s="297">
        <v>166331</v>
      </c>
      <c r="AX97" s="297">
        <v>239794</v>
      </c>
      <c r="AY97" s="297">
        <v>421474</v>
      </c>
      <c r="AZ97" s="297">
        <v>226618</v>
      </c>
      <c r="BA97" s="297">
        <v>410116</v>
      </c>
      <c r="BB97" s="297">
        <v>533325</v>
      </c>
      <c r="BC97" s="63">
        <v>294899</v>
      </c>
      <c r="BD97" s="63">
        <v>756250</v>
      </c>
      <c r="BE97" s="297"/>
      <c r="BF97" s="297"/>
      <c r="BG97" s="297"/>
      <c r="BH97" s="315"/>
      <c r="BI97" s="34">
        <f t="shared" si="474"/>
        <v>-6626.9599999999919</v>
      </c>
      <c r="BJ97" s="99">
        <f t="shared" si="474"/>
        <v>11776.109999999986</v>
      </c>
      <c r="BK97" s="99">
        <f t="shared" si="474"/>
        <v>-109536.88999999996</v>
      </c>
      <c r="BL97" s="99">
        <f t="shared" si="474"/>
        <v>33716.78</v>
      </c>
      <c r="BM97" s="99">
        <f t="shared" si="474"/>
        <v>-55072.549999999988</v>
      </c>
      <c r="BN97" s="99">
        <f t="shared" si="474"/>
        <v>193795.60000000003</v>
      </c>
      <c r="BO97" s="99">
        <f t="shared" si="474"/>
        <v>-12525.239999999991</v>
      </c>
      <c r="BP97" s="99">
        <f t="shared" si="474"/>
        <v>-130177.38</v>
      </c>
      <c r="BQ97" s="99">
        <f t="shared" si="474"/>
        <v>300675.08999999997</v>
      </c>
      <c r="BR97" s="411">
        <f t="shared" si="474"/>
        <v>11281.760000000009</v>
      </c>
      <c r="BS97" s="434">
        <f t="shared" si="475"/>
        <v>-228716.46000000002</v>
      </c>
      <c r="BT97" s="99">
        <f t="shared" si="475"/>
        <v>112970.22</v>
      </c>
      <c r="BU97" s="99">
        <f t="shared" si="475"/>
        <v>17273.23000000001</v>
      </c>
      <c r="BV97" s="99">
        <f t="shared" si="475"/>
        <v>-35000.320000000007</v>
      </c>
      <c r="BW97" s="99">
        <f t="shared" si="475"/>
        <v>105871.34999999998</v>
      </c>
      <c r="BX97" s="248">
        <f t="shared" si="475"/>
        <v>106953.63999999998</v>
      </c>
      <c r="BY97" s="248">
        <f t="shared" si="475"/>
        <v>97728</v>
      </c>
      <c r="BZ97" s="248">
        <f t="shared" si="475"/>
        <v>-120542.12</v>
      </c>
      <c r="CA97" s="261">
        <f t="shared" si="475"/>
        <v>241362.13</v>
      </c>
      <c r="CB97" s="261">
        <f t="shared" si="475"/>
        <v>-39084</v>
      </c>
      <c r="CC97" s="261">
        <f t="shared" si="476"/>
        <v>-9582.8699999999953</v>
      </c>
      <c r="CD97" s="391">
        <f t="shared" si="476"/>
        <v>245767.96999999997</v>
      </c>
      <c r="CE97" s="360">
        <f t="shared" si="476"/>
        <v>132195</v>
      </c>
      <c r="CF97" s="261">
        <f t="shared" si="476"/>
        <v>26604</v>
      </c>
      <c r="CG97" s="261">
        <f t="shared" si="476"/>
        <v>-66402.63</v>
      </c>
      <c r="CH97" s="261">
        <f t="shared" si="476"/>
        <v>55277.179999999993</v>
      </c>
      <c r="CI97" s="261">
        <f t="shared" si="476"/>
        <v>-46455</v>
      </c>
      <c r="CJ97" s="261">
        <f t="shared" si="476"/>
        <v>123266.94</v>
      </c>
      <c r="CK97" s="261">
        <f t="shared" si="476"/>
        <v>-140894</v>
      </c>
      <c r="CL97" s="261">
        <f t="shared" si="476"/>
        <v>247232.93999999994</v>
      </c>
      <c r="CM97" s="261">
        <f t="shared" si="477"/>
        <v>-57834</v>
      </c>
      <c r="CN97" s="261">
        <f t="shared" si="477"/>
        <v>92765</v>
      </c>
      <c r="CO97" s="261">
        <f t="shared" si="477"/>
        <v>-271910</v>
      </c>
      <c r="CP97" s="391">
        <f t="shared" si="477"/>
        <v>-423988</v>
      </c>
      <c r="CQ97" s="391">
        <f t="shared" si="477"/>
        <v>-181088</v>
      </c>
      <c r="CR97" s="391">
        <f t="shared" si="477"/>
        <v>-83673</v>
      </c>
      <c r="CS97" s="391">
        <f t="shared" si="477"/>
        <v>227323</v>
      </c>
      <c r="CT97" s="391">
        <f t="shared" si="477"/>
        <v>-68816</v>
      </c>
      <c r="CU97" s="391">
        <f t="shared" si="477"/>
        <v>82743</v>
      </c>
      <c r="CV97" s="391">
        <f t="shared" si="477"/>
        <v>74185</v>
      </c>
      <c r="CW97" s="391">
        <f t="shared" si="477"/>
        <v>29492</v>
      </c>
      <c r="CX97" s="391">
        <f t="shared" si="477"/>
        <v>-37294</v>
      </c>
      <c r="CY97" s="347"/>
      <c r="CZ97" s="63">
        <f>IF(ISERROR(GETPIVOTDATA("VALUE",'CSS WK pvt'!$I$2,"DT_FILE",CZ$8,"CD_CO",CZ$6,"TRIM_CAT",TRIM(B97),"TRIM_LINE",A93))=TRUE,0,GETPIVOTDATA("VALUE",'CSS WK pvt'!$I$2,"DT_FILE",CZ$8,"CD_CO",CZ$6,"TRIM_CAT",TRIM(B97),"TRIM_LINE",A93))</f>
        <v>756250</v>
      </c>
    </row>
    <row r="98" spans="1:104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5">
        <v>315983.59000000003</v>
      </c>
      <c r="V98" s="205">
        <v>292906</v>
      </c>
      <c r="W98" s="205">
        <v>315983.59000000003</v>
      </c>
      <c r="X98" s="98">
        <v>226556.7</v>
      </c>
      <c r="Y98" s="205">
        <v>207235</v>
      </c>
      <c r="Z98" s="205">
        <v>286603</v>
      </c>
      <c r="AA98" s="205">
        <v>231331.14</v>
      </c>
      <c r="AB98" s="205">
        <v>211016.54</v>
      </c>
      <c r="AC98" s="205">
        <v>218919</v>
      </c>
      <c r="AD98" s="205">
        <v>201080.03</v>
      </c>
      <c r="AE98" s="205">
        <v>388579</v>
      </c>
      <c r="AF98" s="205">
        <v>309860.83</v>
      </c>
      <c r="AG98" s="205">
        <v>206988</v>
      </c>
      <c r="AH98" s="205">
        <v>243241</v>
      </c>
      <c r="AI98" s="205">
        <v>210674</v>
      </c>
      <c r="AJ98" s="98">
        <v>293146</v>
      </c>
      <c r="AK98" s="297">
        <v>272012</v>
      </c>
      <c r="AL98" s="297">
        <v>200594</v>
      </c>
      <c r="AM98" s="297">
        <v>455911</v>
      </c>
      <c r="AN98" s="297">
        <v>203476</v>
      </c>
      <c r="AO98" s="297">
        <v>194942</v>
      </c>
      <c r="AP98" s="297">
        <v>258043</v>
      </c>
      <c r="AQ98" s="63">
        <v>192001</v>
      </c>
      <c r="AR98" s="297">
        <v>301907</v>
      </c>
      <c r="AS98" s="297">
        <v>295158</v>
      </c>
      <c r="AT98" s="297">
        <v>500148</v>
      </c>
      <c r="AU98" s="297">
        <v>0</v>
      </c>
      <c r="AV98" s="315">
        <v>0</v>
      </c>
      <c r="AW98" s="297">
        <v>4711629</v>
      </c>
      <c r="AX98" s="297">
        <v>0</v>
      </c>
      <c r="AY98" s="297">
        <v>250479</v>
      </c>
      <c r="AZ98" s="297">
        <v>240995</v>
      </c>
      <c r="BA98" s="297">
        <v>344134</v>
      </c>
      <c r="BB98" s="297">
        <v>236187</v>
      </c>
      <c r="BC98" s="63">
        <v>233530</v>
      </c>
      <c r="BD98" s="63">
        <v>340200</v>
      </c>
      <c r="BE98" s="297"/>
      <c r="BF98" s="297"/>
      <c r="BG98" s="297"/>
      <c r="BH98" s="315"/>
      <c r="BI98" s="34">
        <f t="shared" si="474"/>
        <v>33467.080000000016</v>
      </c>
      <c r="BJ98" s="99">
        <f t="shared" si="474"/>
        <v>130407.25</v>
      </c>
      <c r="BK98" s="99">
        <f t="shared" si="474"/>
        <v>182614.81999999998</v>
      </c>
      <c r="BL98" s="99">
        <f t="shared" si="474"/>
        <v>15869.160000000033</v>
      </c>
      <c r="BM98" s="99">
        <f t="shared" si="474"/>
        <v>-55549.200000000012</v>
      </c>
      <c r="BN98" s="99">
        <f t="shared" si="474"/>
        <v>103292.9</v>
      </c>
      <c r="BO98" s="99">
        <f t="shared" si="474"/>
        <v>-24773.299999999988</v>
      </c>
      <c r="BP98" s="99">
        <f t="shared" si="474"/>
        <v>-4844.8499999999767</v>
      </c>
      <c r="BQ98" s="99">
        <f t="shared" si="474"/>
        <v>84567.420000000013</v>
      </c>
      <c r="BR98" s="411">
        <f t="shared" si="474"/>
        <v>59253.120000000024</v>
      </c>
      <c r="BS98" s="434">
        <f t="shared" si="475"/>
        <v>-40565.320000000007</v>
      </c>
      <c r="BT98" s="99">
        <f t="shared" si="475"/>
        <v>-20505.880000000005</v>
      </c>
      <c r="BU98" s="99">
        <f t="shared" si="475"/>
        <v>60886.5</v>
      </c>
      <c r="BV98" s="99">
        <f t="shared" si="475"/>
        <v>-123661.50999999998</v>
      </c>
      <c r="BW98" s="99">
        <f t="shared" si="475"/>
        <v>-151286.24</v>
      </c>
      <c r="BX98" s="248">
        <f t="shared" si="475"/>
        <v>-80139.800000000017</v>
      </c>
      <c r="BY98" s="248">
        <f t="shared" si="475"/>
        <v>112415.14000000001</v>
      </c>
      <c r="BZ98" s="248">
        <f t="shared" si="475"/>
        <v>-20411.839999999967</v>
      </c>
      <c r="CA98" s="261">
        <f t="shared" si="475"/>
        <v>-108995.59000000003</v>
      </c>
      <c r="CB98" s="261">
        <f t="shared" si="475"/>
        <v>-49665</v>
      </c>
      <c r="CC98" s="261">
        <f t="shared" si="476"/>
        <v>-105309.59000000003</v>
      </c>
      <c r="CD98" s="391">
        <f t="shared" si="476"/>
        <v>66589.299999999988</v>
      </c>
      <c r="CE98" s="360">
        <f t="shared" si="476"/>
        <v>64777</v>
      </c>
      <c r="CF98" s="261">
        <f t="shared" si="476"/>
        <v>-86009</v>
      </c>
      <c r="CG98" s="261">
        <f t="shared" si="476"/>
        <v>224579.86</v>
      </c>
      <c r="CH98" s="261">
        <f t="shared" si="476"/>
        <v>-7540.5400000000081</v>
      </c>
      <c r="CI98" s="261">
        <f t="shared" si="476"/>
        <v>-23977</v>
      </c>
      <c r="CJ98" s="261">
        <f t="shared" si="476"/>
        <v>56962.97</v>
      </c>
      <c r="CK98" s="261">
        <f t="shared" si="476"/>
        <v>-196578</v>
      </c>
      <c r="CL98" s="261">
        <f t="shared" si="476"/>
        <v>-7953.8300000000163</v>
      </c>
      <c r="CM98" s="261">
        <f t="shared" si="477"/>
        <v>88170</v>
      </c>
      <c r="CN98" s="261">
        <f t="shared" si="477"/>
        <v>256907</v>
      </c>
      <c r="CO98" s="261">
        <f t="shared" si="477"/>
        <v>-210674</v>
      </c>
      <c r="CP98" s="391">
        <f t="shared" si="477"/>
        <v>-293146</v>
      </c>
      <c r="CQ98" s="391">
        <f t="shared" si="477"/>
        <v>4439617</v>
      </c>
      <c r="CR98" s="391">
        <f t="shared" si="477"/>
        <v>-200594</v>
      </c>
      <c r="CS98" s="391">
        <f t="shared" si="477"/>
        <v>-205432</v>
      </c>
      <c r="CT98" s="391">
        <f t="shared" si="477"/>
        <v>37519</v>
      </c>
      <c r="CU98" s="391">
        <f t="shared" si="477"/>
        <v>149192</v>
      </c>
      <c r="CV98" s="391">
        <f t="shared" si="477"/>
        <v>-21856</v>
      </c>
      <c r="CW98" s="391">
        <f t="shared" si="477"/>
        <v>41529</v>
      </c>
      <c r="CX98" s="391">
        <f t="shared" si="477"/>
        <v>38293</v>
      </c>
      <c r="CY98" s="347"/>
      <c r="CZ98" s="63">
        <f>IF(ISERROR(GETPIVOTDATA("VALUE",'CSS WK pvt'!$I$2,"DT_FILE",CZ$8,"CD_CO",CZ$6,"TRIM_CAT",TRIM(B98),"TRIM_LINE",A93))=TRUE,0,GETPIVOTDATA("VALUE",'CSS WK pvt'!$I$2,"DT_FILE",CZ$8,"CD_CO",CZ$6,"TRIM_CAT",TRIM(B98),"TRIM_LINE",A93))</f>
        <v>340200</v>
      </c>
    </row>
    <row r="99" spans="1:104" s="130" customFormat="1" ht="15" thickBot="1" x14ac:dyDescent="0.35">
      <c r="A99" s="147"/>
      <c r="B99" s="51" t="s">
        <v>42</v>
      </c>
      <c r="C99" s="126">
        <f t="shared" ref="C99:V99" si="478">SUM(C94:C98)</f>
        <v>2444340.06</v>
      </c>
      <c r="D99" s="127">
        <f t="shared" si="478"/>
        <v>2352168.63</v>
      </c>
      <c r="E99" s="127">
        <f t="shared" si="478"/>
        <v>2631423.88</v>
      </c>
      <c r="F99" s="127">
        <f t="shared" si="478"/>
        <v>2163387.09</v>
      </c>
      <c r="G99" s="127">
        <f t="shared" si="478"/>
        <v>3651879.4899999998</v>
      </c>
      <c r="H99" s="127">
        <f t="shared" si="478"/>
        <v>4538371.9099999992</v>
      </c>
      <c r="I99" s="127">
        <f t="shared" si="478"/>
        <v>4263913.6499999994</v>
      </c>
      <c r="J99" s="127">
        <f t="shared" si="478"/>
        <v>3597219.8400000003</v>
      </c>
      <c r="K99" s="127">
        <f t="shared" si="478"/>
        <v>1671483.55</v>
      </c>
      <c r="L99" s="128">
        <f t="shared" si="478"/>
        <v>2792192.47</v>
      </c>
      <c r="M99" s="127">
        <f t="shared" si="478"/>
        <v>3474768.4799999995</v>
      </c>
      <c r="N99" s="127">
        <f t="shared" si="478"/>
        <v>2595881.9299999997</v>
      </c>
      <c r="O99" s="127">
        <f t="shared" si="478"/>
        <v>2704028.8600000003</v>
      </c>
      <c r="P99" s="127">
        <f t="shared" si="478"/>
        <v>2797757.85</v>
      </c>
      <c r="Q99" s="127">
        <f t="shared" si="478"/>
        <v>2674076.2000000002</v>
      </c>
      <c r="R99" s="127">
        <f t="shared" si="478"/>
        <v>2847038.26</v>
      </c>
      <c r="S99" s="127">
        <f t="shared" si="478"/>
        <v>3927332.03</v>
      </c>
      <c r="T99" s="127">
        <f t="shared" si="478"/>
        <v>6464712.9899999993</v>
      </c>
      <c r="U99" s="127">
        <f t="shared" si="478"/>
        <v>4845072.8499999996</v>
      </c>
      <c r="V99" s="127">
        <f t="shared" si="478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479">SUM(Y94+Y95+Y96+Y97+Y98)</f>
        <v>2949504</v>
      </c>
      <c r="Z99" s="127">
        <f t="shared" si="479"/>
        <v>3525748</v>
      </c>
      <c r="AA99" s="127">
        <f t="shared" si="479"/>
        <v>3320043.2600000002</v>
      </c>
      <c r="AB99" s="127">
        <f t="shared" si="479"/>
        <v>2998237.67</v>
      </c>
      <c r="AC99" s="127">
        <f t="shared" si="479"/>
        <v>2980837</v>
      </c>
      <c r="AD99" s="127">
        <f t="shared" si="479"/>
        <v>3331021.09</v>
      </c>
      <c r="AE99" s="127">
        <f t="shared" si="479"/>
        <v>4781033</v>
      </c>
      <c r="AF99" s="127">
        <f t="shared" si="479"/>
        <v>5674161.1999999993</v>
      </c>
      <c r="AG99" s="204">
        <v>6073003</v>
      </c>
      <c r="AH99" s="204">
        <v>3459432</v>
      </c>
      <c r="AI99" s="204">
        <v>3082477</v>
      </c>
      <c r="AJ99" s="128">
        <v>3869035</v>
      </c>
      <c r="AK99" s="215">
        <v>3581928</v>
      </c>
      <c r="AL99" s="215">
        <v>3646855</v>
      </c>
      <c r="AM99" s="215">
        <v>3085599</v>
      </c>
      <c r="AN99" s="215">
        <v>3082228</v>
      </c>
      <c r="AO99" s="215">
        <v>2883521</v>
      </c>
      <c r="AP99" s="215">
        <v>4053092</v>
      </c>
      <c r="AQ99" s="35">
        <v>3452391</v>
      </c>
      <c r="AR99" s="215">
        <v>7238971</v>
      </c>
      <c r="AS99" s="215">
        <v>5603122</v>
      </c>
      <c r="AT99" s="215">
        <v>3347008</v>
      </c>
      <c r="AU99" s="215">
        <v>997269</v>
      </c>
      <c r="AV99" s="314">
        <v>1056359</v>
      </c>
      <c r="AW99" s="215">
        <v>5846549</v>
      </c>
      <c r="AX99" s="215">
        <v>1673663</v>
      </c>
      <c r="AY99" s="215">
        <v>4260617</v>
      </c>
      <c r="AZ99" s="215">
        <v>3195905</v>
      </c>
      <c r="BA99" s="215">
        <v>3410215</v>
      </c>
      <c r="BB99" s="215">
        <v>4295878</v>
      </c>
      <c r="BC99" s="35">
        <v>4098608</v>
      </c>
      <c r="BD99" s="35">
        <v>7268144</v>
      </c>
      <c r="BE99" s="215"/>
      <c r="BF99" s="215"/>
      <c r="BG99" s="215"/>
      <c r="BH99" s="314"/>
      <c r="BI99" s="35">
        <f t="shared" ref="BI99:BM99" si="480">SUM(BI94:BI98)</f>
        <v>259688.80000000005</v>
      </c>
      <c r="BJ99" s="129">
        <f t="shared" si="480"/>
        <v>445589.22</v>
      </c>
      <c r="BK99" s="129">
        <f t="shared" si="480"/>
        <v>42652.320000000123</v>
      </c>
      <c r="BL99" s="129">
        <f t="shared" si="480"/>
        <v>683651.17000000016</v>
      </c>
      <c r="BM99" s="129">
        <f t="shared" si="480"/>
        <v>275452.53999999975</v>
      </c>
      <c r="BN99" s="129">
        <f t="shared" ref="BN99:BV99" si="481">SUM(BN94:BN98)</f>
        <v>1926341.0799999998</v>
      </c>
      <c r="BO99" s="129">
        <f t="shared" si="481"/>
        <v>581159.20000000019</v>
      </c>
      <c r="BP99" s="129">
        <f t="shared" si="481"/>
        <v>-297803.84000000008</v>
      </c>
      <c r="BQ99" s="129">
        <f t="shared" si="481"/>
        <v>3173589.3</v>
      </c>
      <c r="BR99" s="410">
        <f t="shared" si="481"/>
        <v>315452.39000000036</v>
      </c>
      <c r="BS99" s="433">
        <f t="shared" si="481"/>
        <v>-525264.48</v>
      </c>
      <c r="BT99" s="129">
        <f t="shared" si="481"/>
        <v>929866.07</v>
      </c>
      <c r="BU99" s="129">
        <f t="shared" si="481"/>
        <v>616014.39999999991</v>
      </c>
      <c r="BV99" s="129">
        <f t="shared" si="481"/>
        <v>200479.82000000009</v>
      </c>
      <c r="BW99" s="129">
        <f t="shared" ref="BW99:BX99" si="482">SUM(BW94:BW98)</f>
        <v>306760.79999999993</v>
      </c>
      <c r="BX99" s="247">
        <f t="shared" si="482"/>
        <v>483982.83000000007</v>
      </c>
      <c r="BY99" s="247">
        <f t="shared" ref="BY99" si="483">SUM(BY94:BY98)</f>
        <v>853700.97000000009</v>
      </c>
      <c r="BZ99" s="247">
        <f t="shared" ref="BZ99:CA99" si="484">SUM(BZ94:BZ98)</f>
        <v>-790551.7899999998</v>
      </c>
      <c r="CA99" s="273">
        <f t="shared" si="484"/>
        <v>1227930.1499999997</v>
      </c>
      <c r="CB99" s="273">
        <f t="shared" ref="CB99:CC99" si="485">SUM(CB94:CB98)</f>
        <v>160016</v>
      </c>
      <c r="CC99" s="273">
        <f t="shared" si="485"/>
        <v>-1762595.8500000003</v>
      </c>
      <c r="CD99" s="390">
        <f t="shared" ref="CD99:CE99" si="486">SUM(CD94:CD98)</f>
        <v>761390.13999999966</v>
      </c>
      <c r="CE99" s="359">
        <f t="shared" si="486"/>
        <v>632424</v>
      </c>
      <c r="CF99" s="273">
        <f t="shared" ref="CF99" si="487">SUM(CF94:CF98)</f>
        <v>121107</v>
      </c>
      <c r="CG99" s="273">
        <f t="shared" ref="CG99" si="488">SUM(CG94:CG98)</f>
        <v>-234444.26000000013</v>
      </c>
      <c r="CH99" s="273">
        <f t="shared" ref="CH99" si="489">SUM(CH94:CH98)</f>
        <v>83990.329999999885</v>
      </c>
      <c r="CI99" s="273">
        <f t="shared" ref="CI99" si="490">SUM(CI94:CI98)</f>
        <v>-97316</v>
      </c>
      <c r="CJ99" s="273">
        <f t="shared" ref="CJ99" si="491">SUM(CJ94:CJ98)</f>
        <v>722070.90999999992</v>
      </c>
      <c r="CK99" s="273">
        <f t="shared" ref="CK99" si="492">SUM(CK94:CK98)</f>
        <v>-1328642</v>
      </c>
      <c r="CL99" s="273">
        <f t="shared" ref="CL99" si="493">SUM(CL94:CL98)</f>
        <v>1564809.7999999998</v>
      </c>
      <c r="CM99" s="273">
        <f t="shared" ref="CM99" si="494">SUM(CM94:CM98)</f>
        <v>-469881</v>
      </c>
      <c r="CN99" s="273">
        <f t="shared" ref="CN99" si="495">SUM(CN94:CN98)</f>
        <v>-112424</v>
      </c>
      <c r="CO99" s="273">
        <f t="shared" ref="CO99" si="496">SUM(CO94:CO98)</f>
        <v>-2085208</v>
      </c>
      <c r="CP99" s="390">
        <f t="shared" ref="CP99" si="497">SUM(CP94:CP98)</f>
        <v>-2812676</v>
      </c>
      <c r="CQ99" s="390">
        <f t="shared" ref="CQ99" si="498">SUM(CQ94:CQ98)</f>
        <v>2264621</v>
      </c>
      <c r="CR99" s="390">
        <f t="shared" ref="CR99" si="499">SUM(CR94:CR98)</f>
        <v>-1973192</v>
      </c>
      <c r="CS99" s="390">
        <f t="shared" ref="CS99" si="500">SUM(CS94:CS98)</f>
        <v>1175018</v>
      </c>
      <c r="CT99" s="390">
        <f t="shared" ref="CT99" si="501">SUM(CT94:CT98)</f>
        <v>113677</v>
      </c>
      <c r="CU99" s="390">
        <f t="shared" ref="CU99" si="502">SUM(CU94:CU98)</f>
        <v>526694</v>
      </c>
      <c r="CV99" s="390">
        <f t="shared" ref="CV99" si="503">SUM(CV94:CV98)</f>
        <v>242786</v>
      </c>
      <c r="CW99" s="390">
        <f t="shared" ref="CW99:CX99" si="504">SUM(CW94:CW98)</f>
        <v>646217</v>
      </c>
      <c r="CX99" s="390">
        <f t="shared" si="504"/>
        <v>29173</v>
      </c>
      <c r="CY99" s="348"/>
      <c r="CZ99" s="35">
        <f>SUM(CZ94:CZ98)</f>
        <v>7268144</v>
      </c>
    </row>
    <row r="100" spans="1:104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69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86"/>
      <c r="CX100" s="386"/>
      <c r="CY100" s="347"/>
      <c r="CZ100" s="94"/>
    </row>
    <row r="101" spans="1:104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5">
        <v>3882942.64</v>
      </c>
      <c r="V101" s="205">
        <v>2771004</v>
      </c>
      <c r="W101" s="205">
        <v>3882942.64</v>
      </c>
      <c r="X101" s="98">
        <v>1835323.01</v>
      </c>
      <c r="Y101" s="205">
        <v>2151186</v>
      </c>
      <c r="Z101" s="205">
        <v>2302719</v>
      </c>
      <c r="AA101" s="205">
        <v>2504312.81</v>
      </c>
      <c r="AB101" s="205">
        <v>2178241.4300000002</v>
      </c>
      <c r="AC101" s="205">
        <v>1987169.46</v>
      </c>
      <c r="AD101" s="205">
        <v>2095445.17</v>
      </c>
      <c r="AE101" s="205">
        <v>2817530</v>
      </c>
      <c r="AF101" s="205">
        <v>3943302.92</v>
      </c>
      <c r="AG101" s="205">
        <v>3940794</v>
      </c>
      <c r="AH101" s="205">
        <v>3152290</v>
      </c>
      <c r="AI101" s="205">
        <v>2366138</v>
      </c>
      <c r="AJ101" s="98">
        <v>2113938</v>
      </c>
      <c r="AK101" s="297">
        <v>2178878</v>
      </c>
      <c r="AL101" s="297">
        <v>2489003</v>
      </c>
      <c r="AM101" s="297">
        <v>2639812</v>
      </c>
      <c r="AN101" s="297">
        <v>2163387</v>
      </c>
      <c r="AO101" s="297">
        <v>2026038</v>
      </c>
      <c r="AP101" s="297">
        <v>2069061</v>
      </c>
      <c r="AQ101" s="63">
        <v>2671520</v>
      </c>
      <c r="AR101" s="297">
        <v>3979677</v>
      </c>
      <c r="AS101" s="297">
        <v>4279635</v>
      </c>
      <c r="AT101" s="297">
        <v>3073327</v>
      </c>
      <c r="AU101" s="297">
        <v>201536</v>
      </c>
      <c r="AV101" s="315">
        <v>612682</v>
      </c>
      <c r="AW101" s="297">
        <v>371990</v>
      </c>
      <c r="AX101" s="297">
        <v>279671</v>
      </c>
      <c r="AY101" s="297">
        <v>2729541</v>
      </c>
      <c r="AZ101" s="297">
        <v>2158006</v>
      </c>
      <c r="BA101" s="297">
        <v>2456863</v>
      </c>
      <c r="BB101" s="297">
        <v>2249451</v>
      </c>
      <c r="BC101" s="63">
        <v>2603906</v>
      </c>
      <c r="BD101" s="297">
        <v>4401684</v>
      </c>
      <c r="BE101" s="297"/>
      <c r="BF101" s="297"/>
      <c r="BG101" s="297"/>
      <c r="BH101" s="315"/>
      <c r="BI101" s="34">
        <f t="shared" ref="BI101:BR105" si="505">O101-C101</f>
        <v>129959.48999999999</v>
      </c>
      <c r="BJ101" s="99">
        <f t="shared" si="505"/>
        <v>-25829.059999999823</v>
      </c>
      <c r="BK101" s="99">
        <f t="shared" si="505"/>
        <v>107566.27000000002</v>
      </c>
      <c r="BL101" s="99">
        <f t="shared" si="505"/>
        <v>291192.24</v>
      </c>
      <c r="BM101" s="99">
        <f t="shared" si="505"/>
        <v>521949.91000000015</v>
      </c>
      <c r="BN101" s="99">
        <f t="shared" si="505"/>
        <v>257475.13000000035</v>
      </c>
      <c r="BO101" s="99">
        <f t="shared" si="505"/>
        <v>909980.8200000003</v>
      </c>
      <c r="BP101" s="99">
        <f t="shared" si="505"/>
        <v>457836.14000000013</v>
      </c>
      <c r="BQ101" s="99">
        <f t="shared" si="505"/>
        <v>2340828.7999999998</v>
      </c>
      <c r="BR101" s="411">
        <f t="shared" si="505"/>
        <v>222142.1399999999</v>
      </c>
      <c r="BS101" s="434">
        <f t="shared" ref="BS101:CB105" si="506">Y101-M101</f>
        <v>83030.290000000037</v>
      </c>
      <c r="BT101" s="99">
        <f t="shared" si="506"/>
        <v>385971.53</v>
      </c>
      <c r="BU101" s="99">
        <f t="shared" si="506"/>
        <v>683549.87000000011</v>
      </c>
      <c r="BV101" s="99">
        <f t="shared" si="506"/>
        <v>515044.32000000007</v>
      </c>
      <c r="BW101" s="99">
        <f t="shared" si="506"/>
        <v>274375.04000000004</v>
      </c>
      <c r="BX101" s="248">
        <f t="shared" si="506"/>
        <v>274023.40999999992</v>
      </c>
      <c r="BY101" s="248">
        <f t="shared" si="506"/>
        <v>322508.79999999981</v>
      </c>
      <c r="BZ101" s="248">
        <f t="shared" si="506"/>
        <v>611069.96999999974</v>
      </c>
      <c r="CA101" s="261">
        <f t="shared" si="506"/>
        <v>57851.35999999987</v>
      </c>
      <c r="CB101" s="261">
        <f t="shared" si="506"/>
        <v>381286</v>
      </c>
      <c r="CC101" s="261">
        <f t="shared" ref="CC101:CL105" si="507">AI101-W101</f>
        <v>-1516804.6400000001</v>
      </c>
      <c r="CD101" s="391">
        <f t="shared" si="507"/>
        <v>278614.99</v>
      </c>
      <c r="CE101" s="360">
        <f t="shared" si="507"/>
        <v>27692</v>
      </c>
      <c r="CF101" s="261">
        <f t="shared" si="507"/>
        <v>186284</v>
      </c>
      <c r="CG101" s="261">
        <f t="shared" si="507"/>
        <v>135499.18999999994</v>
      </c>
      <c r="CH101" s="261">
        <f t="shared" si="507"/>
        <v>-14854.430000000168</v>
      </c>
      <c r="CI101" s="261">
        <f t="shared" si="507"/>
        <v>38868.540000000037</v>
      </c>
      <c r="CJ101" s="261">
        <f t="shared" si="507"/>
        <v>-26384.169999999925</v>
      </c>
      <c r="CK101" s="261">
        <f t="shared" si="507"/>
        <v>-146010</v>
      </c>
      <c r="CL101" s="261">
        <f t="shared" si="507"/>
        <v>36374.080000000075</v>
      </c>
      <c r="CM101" s="261">
        <f t="shared" ref="CM101:CX105" si="508">AS101-AG101</f>
        <v>338841</v>
      </c>
      <c r="CN101" s="261">
        <f t="shared" si="508"/>
        <v>-78963</v>
      </c>
      <c r="CO101" s="261">
        <f t="shared" si="508"/>
        <v>-2164602</v>
      </c>
      <c r="CP101" s="391">
        <f t="shared" si="508"/>
        <v>-1501256</v>
      </c>
      <c r="CQ101" s="391">
        <f t="shared" si="508"/>
        <v>-1806888</v>
      </c>
      <c r="CR101" s="391">
        <f t="shared" si="508"/>
        <v>-2209332</v>
      </c>
      <c r="CS101" s="391">
        <f t="shared" si="508"/>
        <v>89729</v>
      </c>
      <c r="CT101" s="391">
        <f t="shared" si="508"/>
        <v>-5381</v>
      </c>
      <c r="CU101" s="391">
        <f t="shared" si="508"/>
        <v>430825</v>
      </c>
      <c r="CV101" s="391">
        <f t="shared" si="508"/>
        <v>180390</v>
      </c>
      <c r="CW101" s="391">
        <f t="shared" si="508"/>
        <v>-67614</v>
      </c>
      <c r="CX101" s="391">
        <f t="shared" si="508"/>
        <v>422007</v>
      </c>
      <c r="CY101" s="347"/>
      <c r="CZ101" s="63">
        <f>IF(ISERROR(GETPIVOTDATA("VALUE",'CSS WK pvt'!$I$2,"DT_FILE",CZ$8,"CD_CO",CZ$6,"TRIM_CAT",TRIM(B101),"TRIM_LINE",A100))=TRUE,0,GETPIVOTDATA("VALUE",'CSS WK pvt'!$I$2,"DT_FILE",CZ$8,"CD_CO",CZ$6,"TRIM_CAT",TRIM(B101),"TRIM_LINE",A100))</f>
        <v>4401684</v>
      </c>
    </row>
    <row r="102" spans="1:104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5">
        <v>16943.95</v>
      </c>
      <c r="V102" s="205">
        <v>14985</v>
      </c>
      <c r="W102" s="205">
        <v>16943.95</v>
      </c>
      <c r="X102" s="98">
        <v>18787.07</v>
      </c>
      <c r="Y102" s="205">
        <v>20608</v>
      </c>
      <c r="Z102" s="205">
        <v>20541</v>
      </c>
      <c r="AA102" s="205">
        <v>34597.550000000003</v>
      </c>
      <c r="AB102" s="205">
        <v>24901.439999999999</v>
      </c>
      <c r="AC102" s="205">
        <v>23012.51</v>
      </c>
      <c r="AD102" s="205">
        <v>22343.74</v>
      </c>
      <c r="AE102" s="205">
        <v>18405</v>
      </c>
      <c r="AF102" s="205">
        <v>24124.45</v>
      </c>
      <c r="AG102" s="205">
        <v>23745</v>
      </c>
      <c r="AH102" s="205">
        <v>19604</v>
      </c>
      <c r="AI102" s="205">
        <v>51351</v>
      </c>
      <c r="AJ102" s="98">
        <v>14037</v>
      </c>
      <c r="AK102" s="297">
        <v>16960</v>
      </c>
      <c r="AL102" s="297">
        <v>18624</v>
      </c>
      <c r="AM102" s="297">
        <v>21282</v>
      </c>
      <c r="AN102" s="297">
        <v>17999</v>
      </c>
      <c r="AO102" s="297">
        <v>22351</v>
      </c>
      <c r="AP102" s="297">
        <v>20865</v>
      </c>
      <c r="AQ102" s="63">
        <v>16059</v>
      </c>
      <c r="AR102" s="297">
        <v>16653</v>
      </c>
      <c r="AS102" s="297">
        <v>23551</v>
      </c>
      <c r="AT102" s="297">
        <v>14459</v>
      </c>
      <c r="AU102" s="297">
        <v>1070</v>
      </c>
      <c r="AV102" s="315">
        <v>4871</v>
      </c>
      <c r="AW102" s="297">
        <v>3149</v>
      </c>
      <c r="AX102" s="297">
        <v>3430</v>
      </c>
      <c r="AY102" s="297">
        <v>32162</v>
      </c>
      <c r="AZ102" s="297">
        <v>18329</v>
      </c>
      <c r="BA102" s="297">
        <v>25662</v>
      </c>
      <c r="BB102" s="297">
        <v>22114</v>
      </c>
      <c r="BC102" s="63">
        <v>21074</v>
      </c>
      <c r="BD102" s="297">
        <v>20164</v>
      </c>
      <c r="BE102" s="297"/>
      <c r="BF102" s="297"/>
      <c r="BG102" s="297"/>
      <c r="BH102" s="315"/>
      <c r="BI102" s="34">
        <f t="shared" si="505"/>
        <v>-2672.49</v>
      </c>
      <c r="BJ102" s="99">
        <f t="shared" si="505"/>
        <v>-2549.91</v>
      </c>
      <c r="BK102" s="99">
        <f t="shared" si="505"/>
        <v>-994.68999999999869</v>
      </c>
      <c r="BL102" s="99">
        <f t="shared" si="505"/>
        <v>1202.6400000000012</v>
      </c>
      <c r="BM102" s="99">
        <f t="shared" si="505"/>
        <v>1225.8999999999996</v>
      </c>
      <c r="BN102" s="99">
        <f t="shared" si="505"/>
        <v>3420.7699999999986</v>
      </c>
      <c r="BO102" s="99">
        <f t="shared" si="505"/>
        <v>1986.4800000000014</v>
      </c>
      <c r="BP102" s="99">
        <f t="shared" si="505"/>
        <v>-516.36000000000058</v>
      </c>
      <c r="BQ102" s="99">
        <f t="shared" si="505"/>
        <v>6737.2200000000012</v>
      </c>
      <c r="BR102" s="411">
        <f t="shared" si="505"/>
        <v>5274.74</v>
      </c>
      <c r="BS102" s="434">
        <f t="shared" si="506"/>
        <v>339.22000000000116</v>
      </c>
      <c r="BT102" s="99">
        <f t="shared" si="506"/>
        <v>2883.5999999999985</v>
      </c>
      <c r="BU102" s="99">
        <f t="shared" si="506"/>
        <v>20215.450000000004</v>
      </c>
      <c r="BV102" s="99">
        <f t="shared" si="506"/>
        <v>9532.869999999999</v>
      </c>
      <c r="BW102" s="99">
        <f t="shared" si="506"/>
        <v>7154.6899999999987</v>
      </c>
      <c r="BX102" s="248">
        <f t="shared" si="506"/>
        <v>7197.8700000000008</v>
      </c>
      <c r="BY102" s="248">
        <f t="shared" si="506"/>
        <v>3030.91</v>
      </c>
      <c r="BZ102" s="248">
        <f t="shared" si="506"/>
        <v>7395.7400000000016</v>
      </c>
      <c r="CA102" s="261">
        <f t="shared" si="506"/>
        <v>6801.0499999999993</v>
      </c>
      <c r="CB102" s="261">
        <f t="shared" si="506"/>
        <v>4619</v>
      </c>
      <c r="CC102" s="261">
        <f t="shared" si="507"/>
        <v>34407.050000000003</v>
      </c>
      <c r="CD102" s="391">
        <f t="shared" si="507"/>
        <v>-4750.07</v>
      </c>
      <c r="CE102" s="360">
        <f t="shared" si="507"/>
        <v>-3648</v>
      </c>
      <c r="CF102" s="261">
        <f t="shared" si="507"/>
        <v>-1917</v>
      </c>
      <c r="CG102" s="261">
        <f t="shared" si="507"/>
        <v>-13315.550000000003</v>
      </c>
      <c r="CH102" s="261">
        <f t="shared" si="507"/>
        <v>-6902.4399999999987</v>
      </c>
      <c r="CI102" s="261">
        <f t="shared" si="507"/>
        <v>-661.5099999999984</v>
      </c>
      <c r="CJ102" s="261">
        <f t="shared" si="507"/>
        <v>-1478.7400000000016</v>
      </c>
      <c r="CK102" s="261">
        <f t="shared" si="507"/>
        <v>-2346</v>
      </c>
      <c r="CL102" s="261">
        <f t="shared" si="507"/>
        <v>-7471.4500000000007</v>
      </c>
      <c r="CM102" s="261">
        <f t="shared" si="508"/>
        <v>-194</v>
      </c>
      <c r="CN102" s="261">
        <f t="shared" si="508"/>
        <v>-5145</v>
      </c>
      <c r="CO102" s="261">
        <f t="shared" si="508"/>
        <v>-50281</v>
      </c>
      <c r="CP102" s="391">
        <f t="shared" si="508"/>
        <v>-9166</v>
      </c>
      <c r="CQ102" s="391">
        <f t="shared" si="508"/>
        <v>-13811</v>
      </c>
      <c r="CR102" s="391">
        <f t="shared" si="508"/>
        <v>-15194</v>
      </c>
      <c r="CS102" s="391">
        <f t="shared" si="508"/>
        <v>10880</v>
      </c>
      <c r="CT102" s="391">
        <f t="shared" si="508"/>
        <v>330</v>
      </c>
      <c r="CU102" s="391">
        <f t="shared" si="508"/>
        <v>3311</v>
      </c>
      <c r="CV102" s="391">
        <f t="shared" si="508"/>
        <v>1249</v>
      </c>
      <c r="CW102" s="391">
        <f t="shared" si="508"/>
        <v>5015</v>
      </c>
      <c r="CX102" s="391">
        <f t="shared" si="508"/>
        <v>3511</v>
      </c>
      <c r="CY102" s="347"/>
      <c r="CZ102" s="63">
        <f>IF(ISERROR(GETPIVOTDATA("VALUE",'CSS WK pvt'!$I$2,"DT_FILE",CZ$8,"CD_CO",CZ$6,"TRIM_CAT",TRIM(B102),"TRIM_LINE",A100))=TRUE,0,GETPIVOTDATA("VALUE",'CSS WK pvt'!$I$2,"DT_FILE",CZ$8,"CD_CO",CZ$6,"TRIM_CAT",TRIM(B102),"TRIM_LINE",A100))</f>
        <v>20164</v>
      </c>
    </row>
    <row r="103" spans="1:104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5">
        <v>651621.56999999995</v>
      </c>
      <c r="V103" s="205">
        <v>489561</v>
      </c>
      <c r="W103" s="205">
        <v>651621.56999999995</v>
      </c>
      <c r="X103" s="98">
        <v>294107.8</v>
      </c>
      <c r="Y103" s="205">
        <v>411222</v>
      </c>
      <c r="Z103" s="205">
        <v>416812</v>
      </c>
      <c r="AA103" s="205">
        <v>490626.82</v>
      </c>
      <c r="AB103" s="205">
        <v>416914.67</v>
      </c>
      <c r="AC103" s="205">
        <v>393430.83</v>
      </c>
      <c r="AD103" s="205">
        <v>453907.24</v>
      </c>
      <c r="AE103" s="205">
        <v>565856</v>
      </c>
      <c r="AF103" s="205">
        <v>654197.41</v>
      </c>
      <c r="AG103" s="205">
        <v>720177</v>
      </c>
      <c r="AH103" s="205">
        <v>564830</v>
      </c>
      <c r="AI103" s="205">
        <v>502134</v>
      </c>
      <c r="AJ103" s="98">
        <v>508409</v>
      </c>
      <c r="AK103" s="297">
        <v>404835</v>
      </c>
      <c r="AL103" s="297">
        <v>440027</v>
      </c>
      <c r="AM103" s="297">
        <v>552795</v>
      </c>
      <c r="AN103" s="297">
        <v>453252</v>
      </c>
      <c r="AO103" s="297">
        <v>404942</v>
      </c>
      <c r="AP103" s="297">
        <v>415066</v>
      </c>
      <c r="AQ103" s="63">
        <v>490565</v>
      </c>
      <c r="AR103" s="297">
        <v>745580</v>
      </c>
      <c r="AS103" s="297">
        <v>920246</v>
      </c>
      <c r="AT103" s="297">
        <v>641910</v>
      </c>
      <c r="AU103" s="297">
        <v>34813</v>
      </c>
      <c r="AV103" s="315">
        <v>120746</v>
      </c>
      <c r="AW103" s="297">
        <v>90315</v>
      </c>
      <c r="AX103" s="297">
        <v>58754</v>
      </c>
      <c r="AY103" s="297">
        <v>525506</v>
      </c>
      <c r="AZ103" s="297">
        <v>421191</v>
      </c>
      <c r="BA103" s="297">
        <v>513507</v>
      </c>
      <c r="BB103" s="297">
        <v>446517</v>
      </c>
      <c r="BC103" s="63">
        <v>494874</v>
      </c>
      <c r="BD103" s="297">
        <v>772952</v>
      </c>
      <c r="BE103" s="297"/>
      <c r="BF103" s="297"/>
      <c r="BG103" s="297"/>
      <c r="BH103" s="315"/>
      <c r="BI103" s="34">
        <f t="shared" si="505"/>
        <v>18695.649999999965</v>
      </c>
      <c r="BJ103" s="99">
        <f t="shared" si="505"/>
        <v>-67600.75</v>
      </c>
      <c r="BK103" s="99">
        <f t="shared" si="505"/>
        <v>-13146.059999999998</v>
      </c>
      <c r="BL103" s="99">
        <f t="shared" si="505"/>
        <v>10122.079999999958</v>
      </c>
      <c r="BM103" s="99">
        <f t="shared" si="505"/>
        <v>-8161.7700000000186</v>
      </c>
      <c r="BN103" s="99">
        <f t="shared" si="505"/>
        <v>-11123.150000000023</v>
      </c>
      <c r="BO103" s="99">
        <f t="shared" si="505"/>
        <v>78017.909999999916</v>
      </c>
      <c r="BP103" s="99">
        <f t="shared" si="505"/>
        <v>750.46999999997206</v>
      </c>
      <c r="BQ103" s="99">
        <f t="shared" si="505"/>
        <v>282583.41999999993</v>
      </c>
      <c r="BR103" s="411">
        <f t="shared" si="505"/>
        <v>28268.229999999981</v>
      </c>
      <c r="BS103" s="434">
        <f t="shared" si="506"/>
        <v>-32757.369999999995</v>
      </c>
      <c r="BT103" s="99">
        <f t="shared" si="506"/>
        <v>66270.570000000007</v>
      </c>
      <c r="BU103" s="99">
        <f t="shared" si="506"/>
        <v>164047.66000000003</v>
      </c>
      <c r="BV103" s="99">
        <f t="shared" si="506"/>
        <v>118784.07999999996</v>
      </c>
      <c r="BW103" s="99">
        <f t="shared" si="506"/>
        <v>75996.88</v>
      </c>
      <c r="BX103" s="248">
        <f t="shared" si="506"/>
        <v>92693.770000000019</v>
      </c>
      <c r="BY103" s="248">
        <f t="shared" si="506"/>
        <v>119503.5</v>
      </c>
      <c r="BZ103" s="248">
        <f t="shared" si="506"/>
        <v>154307.78000000003</v>
      </c>
      <c r="CA103" s="261">
        <f t="shared" si="506"/>
        <v>68555.430000000051</v>
      </c>
      <c r="CB103" s="261">
        <f t="shared" si="506"/>
        <v>75269</v>
      </c>
      <c r="CC103" s="261">
        <f t="shared" si="507"/>
        <v>-149487.56999999995</v>
      </c>
      <c r="CD103" s="391">
        <f t="shared" si="507"/>
        <v>214301.2</v>
      </c>
      <c r="CE103" s="360">
        <f t="shared" si="507"/>
        <v>-6387</v>
      </c>
      <c r="CF103" s="261">
        <f t="shared" si="507"/>
        <v>23215</v>
      </c>
      <c r="CG103" s="261">
        <f t="shared" si="507"/>
        <v>62168.179999999993</v>
      </c>
      <c r="CH103" s="261">
        <f t="shared" si="507"/>
        <v>36337.330000000016</v>
      </c>
      <c r="CI103" s="261">
        <f t="shared" si="507"/>
        <v>11511.169999999984</v>
      </c>
      <c r="CJ103" s="261">
        <f t="shared" si="507"/>
        <v>-38841.239999999991</v>
      </c>
      <c r="CK103" s="261">
        <f t="shared" si="507"/>
        <v>-75291</v>
      </c>
      <c r="CL103" s="261">
        <f t="shared" si="507"/>
        <v>91382.589999999967</v>
      </c>
      <c r="CM103" s="261">
        <f t="shared" si="508"/>
        <v>200069</v>
      </c>
      <c r="CN103" s="261">
        <f t="shared" si="508"/>
        <v>77080</v>
      </c>
      <c r="CO103" s="261">
        <f t="shared" si="508"/>
        <v>-467321</v>
      </c>
      <c r="CP103" s="391">
        <f t="shared" si="508"/>
        <v>-387663</v>
      </c>
      <c r="CQ103" s="391">
        <f t="shared" si="508"/>
        <v>-314520</v>
      </c>
      <c r="CR103" s="391">
        <f t="shared" si="508"/>
        <v>-381273</v>
      </c>
      <c r="CS103" s="391">
        <f t="shared" si="508"/>
        <v>-27289</v>
      </c>
      <c r="CT103" s="391">
        <f t="shared" si="508"/>
        <v>-32061</v>
      </c>
      <c r="CU103" s="391">
        <f t="shared" si="508"/>
        <v>108565</v>
      </c>
      <c r="CV103" s="391">
        <f t="shared" si="508"/>
        <v>31451</v>
      </c>
      <c r="CW103" s="391">
        <f t="shared" si="508"/>
        <v>4309</v>
      </c>
      <c r="CX103" s="391">
        <f t="shared" si="508"/>
        <v>27372</v>
      </c>
      <c r="CY103" s="347"/>
      <c r="CZ103" s="63">
        <f>IF(ISERROR(GETPIVOTDATA("VALUE",'CSS WK pvt'!$I$2,"DT_FILE",CZ$8,"CD_CO",CZ$6,"TRIM_CAT",TRIM(B103),"TRIM_LINE",A100))=TRUE,0,GETPIVOTDATA("VALUE",'CSS WK pvt'!$I$2,"DT_FILE",CZ$8,"CD_CO",CZ$6,"TRIM_CAT",TRIM(B103),"TRIM_LINE",A100))</f>
        <v>772952</v>
      </c>
    </row>
    <row r="104" spans="1:104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5">
        <v>440070.97</v>
      </c>
      <c r="V104" s="205">
        <v>247795</v>
      </c>
      <c r="W104" s="205">
        <v>440070.97</v>
      </c>
      <c r="X104" s="98">
        <v>155174.29</v>
      </c>
      <c r="Y104" s="205">
        <v>305330</v>
      </c>
      <c r="Z104" s="205">
        <v>250196</v>
      </c>
      <c r="AA104" s="205">
        <v>236065.67</v>
      </c>
      <c r="AB104" s="205">
        <v>213731.88</v>
      </c>
      <c r="AC104" s="205">
        <v>201393.59</v>
      </c>
      <c r="AD104" s="205">
        <v>297954.43</v>
      </c>
      <c r="AE104" s="205">
        <v>307062</v>
      </c>
      <c r="AF104" s="205">
        <v>322164.78000000003</v>
      </c>
      <c r="AG104" s="205">
        <v>374247</v>
      </c>
      <c r="AH104" s="205">
        <v>306204</v>
      </c>
      <c r="AI104" s="205">
        <v>371514</v>
      </c>
      <c r="AJ104" s="98">
        <v>269070</v>
      </c>
      <c r="AK104" s="297">
        <v>311021</v>
      </c>
      <c r="AL104" s="297">
        <v>352575</v>
      </c>
      <c r="AM104" s="297">
        <v>239078</v>
      </c>
      <c r="AN104" s="297">
        <v>250044</v>
      </c>
      <c r="AO104" s="297">
        <v>217913</v>
      </c>
      <c r="AP104" s="297">
        <v>308571</v>
      </c>
      <c r="AQ104" s="63">
        <v>233443</v>
      </c>
      <c r="AR104" s="297">
        <v>399876</v>
      </c>
      <c r="AS104" s="297">
        <v>407062</v>
      </c>
      <c r="AT104" s="297">
        <v>456487</v>
      </c>
      <c r="AU104" s="297">
        <v>15010</v>
      </c>
      <c r="AV104" s="315">
        <v>64608</v>
      </c>
      <c r="AW104" s="297">
        <v>21932</v>
      </c>
      <c r="AX104" s="297">
        <v>52973</v>
      </c>
      <c r="AY104" s="297">
        <v>292479</v>
      </c>
      <c r="AZ104" s="297">
        <v>241691</v>
      </c>
      <c r="BA104" s="297">
        <v>245829</v>
      </c>
      <c r="BB104" s="297">
        <v>314677</v>
      </c>
      <c r="BC104" s="63">
        <v>328107</v>
      </c>
      <c r="BD104" s="297">
        <v>367567</v>
      </c>
      <c r="BE104" s="297"/>
      <c r="BF104" s="297"/>
      <c r="BG104" s="297"/>
      <c r="BH104" s="315"/>
      <c r="BI104" s="34">
        <f t="shared" si="505"/>
        <v>13767.470000000001</v>
      </c>
      <c r="BJ104" s="99">
        <f t="shared" si="505"/>
        <v>-95228.200000000012</v>
      </c>
      <c r="BK104" s="99">
        <f t="shared" si="505"/>
        <v>-11807.059999999998</v>
      </c>
      <c r="BL104" s="99">
        <f t="shared" si="505"/>
        <v>1711.9500000000116</v>
      </c>
      <c r="BM104" s="99">
        <f t="shared" si="505"/>
        <v>-42848.619999999995</v>
      </c>
      <c r="BN104" s="99">
        <f t="shared" si="505"/>
        <v>-77954.359999999986</v>
      </c>
      <c r="BO104" s="99">
        <f t="shared" si="505"/>
        <v>159110.15999999997</v>
      </c>
      <c r="BP104" s="99">
        <f t="shared" si="505"/>
        <v>-92429.770000000019</v>
      </c>
      <c r="BQ104" s="99">
        <f t="shared" si="505"/>
        <v>169381.68</v>
      </c>
      <c r="BR104" s="411">
        <f t="shared" si="505"/>
        <v>22826.920000000013</v>
      </c>
      <c r="BS104" s="434">
        <f t="shared" si="506"/>
        <v>-34172.919999999984</v>
      </c>
      <c r="BT104" s="99">
        <f t="shared" si="506"/>
        <v>4892.7799999999988</v>
      </c>
      <c r="BU104" s="99">
        <f t="shared" si="506"/>
        <v>80743.020000000019</v>
      </c>
      <c r="BV104" s="99">
        <f t="shared" si="506"/>
        <v>75302.800000000017</v>
      </c>
      <c r="BW104" s="99">
        <f t="shared" si="506"/>
        <v>-30090.559999999998</v>
      </c>
      <c r="BX104" s="248">
        <f t="shared" si="506"/>
        <v>65857.169999999984</v>
      </c>
      <c r="BY104" s="248">
        <f t="shared" si="506"/>
        <v>72030.010000000009</v>
      </c>
      <c r="BZ104" s="248">
        <f t="shared" si="506"/>
        <v>53171.19</v>
      </c>
      <c r="CA104" s="261">
        <f t="shared" si="506"/>
        <v>-65823.969999999972</v>
      </c>
      <c r="CB104" s="261">
        <f t="shared" si="506"/>
        <v>58409</v>
      </c>
      <c r="CC104" s="261">
        <f t="shared" si="507"/>
        <v>-68556.969999999972</v>
      </c>
      <c r="CD104" s="391">
        <f t="shared" si="507"/>
        <v>113895.70999999999</v>
      </c>
      <c r="CE104" s="360">
        <f t="shared" si="507"/>
        <v>5691</v>
      </c>
      <c r="CF104" s="261">
        <f t="shared" si="507"/>
        <v>102379</v>
      </c>
      <c r="CG104" s="261">
        <f t="shared" si="507"/>
        <v>3012.3299999999872</v>
      </c>
      <c r="CH104" s="261">
        <f t="shared" si="507"/>
        <v>36312.119999999995</v>
      </c>
      <c r="CI104" s="261">
        <f t="shared" si="507"/>
        <v>16519.410000000003</v>
      </c>
      <c r="CJ104" s="261">
        <f t="shared" si="507"/>
        <v>10616.570000000007</v>
      </c>
      <c r="CK104" s="261">
        <f t="shared" si="507"/>
        <v>-73619</v>
      </c>
      <c r="CL104" s="261">
        <f t="shared" si="507"/>
        <v>77711.219999999972</v>
      </c>
      <c r="CM104" s="261">
        <f t="shared" si="508"/>
        <v>32815</v>
      </c>
      <c r="CN104" s="261">
        <f t="shared" si="508"/>
        <v>150283</v>
      </c>
      <c r="CO104" s="261">
        <f t="shared" si="508"/>
        <v>-356504</v>
      </c>
      <c r="CP104" s="391">
        <f t="shared" si="508"/>
        <v>-204462</v>
      </c>
      <c r="CQ104" s="391">
        <f t="shared" si="508"/>
        <v>-289089</v>
      </c>
      <c r="CR104" s="391">
        <f t="shared" si="508"/>
        <v>-299602</v>
      </c>
      <c r="CS104" s="391">
        <f t="shared" si="508"/>
        <v>53401</v>
      </c>
      <c r="CT104" s="391">
        <f t="shared" si="508"/>
        <v>-8353</v>
      </c>
      <c r="CU104" s="391">
        <f t="shared" si="508"/>
        <v>27916</v>
      </c>
      <c r="CV104" s="391">
        <f t="shared" si="508"/>
        <v>6106</v>
      </c>
      <c r="CW104" s="391">
        <f t="shared" si="508"/>
        <v>94664</v>
      </c>
      <c r="CX104" s="391">
        <f t="shared" si="508"/>
        <v>-32309</v>
      </c>
      <c r="CY104" s="347"/>
      <c r="CZ104" s="63">
        <f>IF(ISERROR(GETPIVOTDATA("VALUE",'CSS WK pvt'!$I$2,"DT_FILE",CZ$8,"CD_CO",CZ$6,"TRIM_CAT",TRIM(B104),"TRIM_LINE",A100))=TRUE,0,GETPIVOTDATA("VALUE",'CSS WK pvt'!$I$2,"DT_FILE",CZ$8,"CD_CO",CZ$6,"TRIM_CAT",TRIM(B104),"TRIM_LINE",A100))</f>
        <v>367567</v>
      </c>
    </row>
    <row r="105" spans="1:104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5">
        <v>254677.55</v>
      </c>
      <c r="V105" s="205">
        <v>214366</v>
      </c>
      <c r="W105" s="205">
        <v>254677.55</v>
      </c>
      <c r="X105" s="98">
        <v>128940.82</v>
      </c>
      <c r="Y105" s="205">
        <v>235857</v>
      </c>
      <c r="Z105" s="205">
        <v>92903</v>
      </c>
      <c r="AA105" s="205">
        <v>202448.72</v>
      </c>
      <c r="AB105" s="205">
        <v>193711.78</v>
      </c>
      <c r="AC105" s="205">
        <v>111373.68</v>
      </c>
      <c r="AD105" s="205">
        <v>217492.75</v>
      </c>
      <c r="AE105" s="205">
        <v>99970</v>
      </c>
      <c r="AF105" s="205">
        <v>267433.3</v>
      </c>
      <c r="AG105" s="205">
        <v>246704</v>
      </c>
      <c r="AH105" s="205">
        <v>97621</v>
      </c>
      <c r="AI105" s="205">
        <v>244062</v>
      </c>
      <c r="AJ105" s="98">
        <v>140546</v>
      </c>
      <c r="AK105" s="297">
        <v>55295</v>
      </c>
      <c r="AL105" s="297">
        <v>272755</v>
      </c>
      <c r="AM105" s="297">
        <v>192193</v>
      </c>
      <c r="AN105" s="297">
        <v>148303</v>
      </c>
      <c r="AO105" s="297">
        <v>275633</v>
      </c>
      <c r="AP105" s="297">
        <v>232655</v>
      </c>
      <c r="AQ105" s="63">
        <v>110841</v>
      </c>
      <c r="AR105" s="297">
        <v>225110</v>
      </c>
      <c r="AS105" s="297">
        <v>211540</v>
      </c>
      <c r="AT105" s="297">
        <v>178057</v>
      </c>
      <c r="AU105" s="297">
        <v>18332</v>
      </c>
      <c r="AV105" s="315">
        <v>114964</v>
      </c>
      <c r="AW105" s="297">
        <v>0</v>
      </c>
      <c r="AX105" s="297">
        <v>47505</v>
      </c>
      <c r="AY105" s="297">
        <v>223349</v>
      </c>
      <c r="AZ105" s="297">
        <v>199131</v>
      </c>
      <c r="BA105" s="297">
        <v>178971</v>
      </c>
      <c r="BB105" s="297">
        <v>248678</v>
      </c>
      <c r="BC105" s="63">
        <v>163170</v>
      </c>
      <c r="BD105" s="297">
        <v>185448</v>
      </c>
      <c r="BE105" s="297"/>
      <c r="BF105" s="297"/>
      <c r="BG105" s="297"/>
      <c r="BH105" s="315"/>
      <c r="BI105" s="34">
        <f t="shared" si="505"/>
        <v>126084.48000000001</v>
      </c>
      <c r="BJ105" s="99">
        <f t="shared" si="505"/>
        <v>-33797.840000000011</v>
      </c>
      <c r="BK105" s="99">
        <f t="shared" si="505"/>
        <v>22170.690000000002</v>
      </c>
      <c r="BL105" s="99">
        <f t="shared" si="505"/>
        <v>-32582.020000000019</v>
      </c>
      <c r="BM105" s="99">
        <f t="shared" si="505"/>
        <v>38833.020000000019</v>
      </c>
      <c r="BN105" s="99">
        <f t="shared" si="505"/>
        <v>844.11999999999534</v>
      </c>
      <c r="BO105" s="99">
        <f t="shared" si="505"/>
        <v>-5693.6500000000233</v>
      </c>
      <c r="BP105" s="99">
        <f t="shared" si="505"/>
        <v>15756.459999999992</v>
      </c>
      <c r="BQ105" s="99">
        <f t="shared" si="505"/>
        <v>46675.199999999983</v>
      </c>
      <c r="BR105" s="411">
        <f t="shared" si="505"/>
        <v>-3578.9400000000023</v>
      </c>
      <c r="BS105" s="434">
        <f t="shared" si="506"/>
        <v>41157.320000000007</v>
      </c>
      <c r="BT105" s="99">
        <f t="shared" si="506"/>
        <v>9780.8699999999953</v>
      </c>
      <c r="BU105" s="99">
        <f t="shared" si="506"/>
        <v>-59252.170000000013</v>
      </c>
      <c r="BV105" s="99">
        <f t="shared" si="506"/>
        <v>63642.3</v>
      </c>
      <c r="BW105" s="99">
        <f t="shared" si="506"/>
        <v>-41613.570000000007</v>
      </c>
      <c r="BX105" s="248">
        <f t="shared" si="506"/>
        <v>77610.950000000012</v>
      </c>
      <c r="BY105" s="248">
        <f t="shared" si="506"/>
        <v>-161013.63</v>
      </c>
      <c r="BZ105" s="248">
        <f t="shared" si="506"/>
        <v>58730.26999999999</v>
      </c>
      <c r="CA105" s="261">
        <f t="shared" si="506"/>
        <v>-7973.5499999999884</v>
      </c>
      <c r="CB105" s="261">
        <f t="shared" si="506"/>
        <v>-116745</v>
      </c>
      <c r="CC105" s="261">
        <f t="shared" si="507"/>
        <v>-10615.549999999988</v>
      </c>
      <c r="CD105" s="391">
        <f t="shared" si="507"/>
        <v>11605.179999999993</v>
      </c>
      <c r="CE105" s="360">
        <f t="shared" si="507"/>
        <v>-180562</v>
      </c>
      <c r="CF105" s="261">
        <f t="shared" si="507"/>
        <v>179852</v>
      </c>
      <c r="CG105" s="261">
        <f t="shared" si="507"/>
        <v>-10255.720000000001</v>
      </c>
      <c r="CH105" s="261">
        <f t="shared" si="507"/>
        <v>-45408.78</v>
      </c>
      <c r="CI105" s="261">
        <f t="shared" si="507"/>
        <v>164259.32</v>
      </c>
      <c r="CJ105" s="261">
        <f t="shared" si="507"/>
        <v>15162.25</v>
      </c>
      <c r="CK105" s="261">
        <f t="shared" si="507"/>
        <v>10871</v>
      </c>
      <c r="CL105" s="261">
        <f t="shared" si="507"/>
        <v>-42323.299999999988</v>
      </c>
      <c r="CM105" s="261">
        <f t="shared" si="508"/>
        <v>-35164</v>
      </c>
      <c r="CN105" s="261">
        <f t="shared" si="508"/>
        <v>80436</v>
      </c>
      <c r="CO105" s="261">
        <f t="shared" si="508"/>
        <v>-225730</v>
      </c>
      <c r="CP105" s="391">
        <f t="shared" si="508"/>
        <v>-25582</v>
      </c>
      <c r="CQ105" s="391">
        <f t="shared" si="508"/>
        <v>-55295</v>
      </c>
      <c r="CR105" s="391">
        <f t="shared" si="508"/>
        <v>-225250</v>
      </c>
      <c r="CS105" s="391">
        <f t="shared" si="508"/>
        <v>31156</v>
      </c>
      <c r="CT105" s="391">
        <f t="shared" si="508"/>
        <v>50828</v>
      </c>
      <c r="CU105" s="391">
        <f t="shared" si="508"/>
        <v>-96662</v>
      </c>
      <c r="CV105" s="391">
        <f t="shared" si="508"/>
        <v>16023</v>
      </c>
      <c r="CW105" s="391">
        <f t="shared" si="508"/>
        <v>52329</v>
      </c>
      <c r="CX105" s="391">
        <f t="shared" si="508"/>
        <v>-39662</v>
      </c>
      <c r="CY105" s="347"/>
      <c r="CZ105" s="63">
        <f>IF(ISERROR(GETPIVOTDATA("VALUE",'CSS WK pvt'!$I$2,"DT_FILE",CZ$8,"CD_CO",CZ$6,"TRIM_CAT",TRIM(B105),"TRIM_LINE",A100))=TRUE,0,GETPIVOTDATA("VALUE",'CSS WK pvt'!$I$2,"DT_FILE",CZ$8,"CD_CO",CZ$6,"TRIM_CAT",TRIM(B105),"TRIM_LINE",A100))</f>
        <v>185448</v>
      </c>
    </row>
    <row r="106" spans="1:104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509">SUM(D101:D105)</f>
        <v>2470200.59</v>
      </c>
      <c r="E106" s="132">
        <f t="shared" si="509"/>
        <v>2326768.44</v>
      </c>
      <c r="F106" s="133">
        <f t="shared" si="509"/>
        <v>2298113.27</v>
      </c>
      <c r="G106" s="132">
        <f t="shared" si="509"/>
        <v>2941764.9699999997</v>
      </c>
      <c r="H106" s="132">
        <f t="shared" si="509"/>
        <v>4153885.4000000004</v>
      </c>
      <c r="I106" s="132">
        <f t="shared" si="509"/>
        <v>4102854.9600000004</v>
      </c>
      <c r="J106" s="132">
        <f t="shared" si="509"/>
        <v>3356314.06</v>
      </c>
      <c r="K106" s="132">
        <f t="shared" si="509"/>
        <v>2400050.3600000003</v>
      </c>
      <c r="L106" s="134">
        <f t="shared" si="509"/>
        <v>2157399.9000000004</v>
      </c>
      <c r="M106" s="132">
        <f t="shared" si="509"/>
        <v>3066606.46</v>
      </c>
      <c r="N106" s="132">
        <f t="shared" si="509"/>
        <v>2613371.65</v>
      </c>
      <c r="O106" s="132">
        <f t="shared" si="509"/>
        <v>2578747.7400000002</v>
      </c>
      <c r="P106" s="132">
        <f t="shared" si="509"/>
        <v>2245194.83</v>
      </c>
      <c r="Q106" s="132">
        <f t="shared" si="509"/>
        <v>2430557.59</v>
      </c>
      <c r="R106" s="132">
        <f t="shared" si="509"/>
        <v>2569760.16</v>
      </c>
      <c r="S106" s="132">
        <f t="shared" si="509"/>
        <v>3452763.41</v>
      </c>
      <c r="T106" s="132">
        <f t="shared" si="509"/>
        <v>4326547.91</v>
      </c>
      <c r="U106" s="132">
        <f t="shared" si="509"/>
        <v>5246256.68</v>
      </c>
      <c r="V106" s="132">
        <f t="shared" si="509"/>
        <v>3737711</v>
      </c>
      <c r="W106" s="132">
        <f t="shared" si="509"/>
        <v>5246256.68</v>
      </c>
      <c r="X106" s="134">
        <f t="shared" si="509"/>
        <v>2432332.9899999998</v>
      </c>
      <c r="Y106" s="132">
        <f t="shared" si="509"/>
        <v>3124203</v>
      </c>
      <c r="Z106" s="132">
        <f t="shared" si="509"/>
        <v>3083171</v>
      </c>
      <c r="AA106" s="132">
        <f t="shared" si="509"/>
        <v>3468051.57</v>
      </c>
      <c r="AB106" s="132">
        <f t="shared" si="509"/>
        <v>3027501.1999999997</v>
      </c>
      <c r="AC106" s="132">
        <f t="shared" si="509"/>
        <v>2716380.07</v>
      </c>
      <c r="AD106" s="132">
        <f t="shared" si="509"/>
        <v>3087143.3300000005</v>
      </c>
      <c r="AE106" s="132">
        <f t="shared" si="509"/>
        <v>3808823</v>
      </c>
      <c r="AF106" s="132">
        <f t="shared" si="509"/>
        <v>5211222.8600000003</v>
      </c>
      <c r="AG106" s="281">
        <v>5305667</v>
      </c>
      <c r="AH106" s="281">
        <v>4140549</v>
      </c>
      <c r="AI106" s="281">
        <v>3535199</v>
      </c>
      <c r="AJ106" s="134">
        <v>3046000</v>
      </c>
      <c r="AK106" s="298">
        <v>2966989</v>
      </c>
      <c r="AL106" s="298">
        <v>3572984</v>
      </c>
      <c r="AM106" s="298">
        <v>3645160</v>
      </c>
      <c r="AN106" s="298">
        <v>3032985</v>
      </c>
      <c r="AO106" s="298">
        <v>2946877</v>
      </c>
      <c r="AP106" s="298">
        <v>3046218</v>
      </c>
      <c r="AQ106" s="44">
        <v>3522428</v>
      </c>
      <c r="AR106" s="298">
        <v>5366896</v>
      </c>
      <c r="AS106" s="298">
        <v>5842034</v>
      </c>
      <c r="AT106" s="298">
        <v>4364240</v>
      </c>
      <c r="AU106" s="298">
        <v>270761</v>
      </c>
      <c r="AV106" s="316">
        <v>917871</v>
      </c>
      <c r="AW106" s="298">
        <v>487386</v>
      </c>
      <c r="AX106" s="298">
        <v>442333</v>
      </c>
      <c r="AY106" s="298">
        <v>3803037</v>
      </c>
      <c r="AZ106" s="298">
        <v>3038348</v>
      </c>
      <c r="BA106" s="298">
        <v>3420832</v>
      </c>
      <c r="BB106" s="298">
        <v>3281437</v>
      </c>
      <c r="BC106" s="44">
        <v>3611131</v>
      </c>
      <c r="BD106" s="298">
        <v>5747815</v>
      </c>
      <c r="BE106" s="298"/>
      <c r="BF106" s="298"/>
      <c r="BG106" s="298"/>
      <c r="BH106" s="316"/>
      <c r="BI106" s="133">
        <f t="shared" si="447"/>
        <v>285834.59999999998</v>
      </c>
      <c r="BJ106" s="135">
        <f t="shared" ref="BJ106:BL106" si="510">SUM(BJ101:BJ105)</f>
        <v>-225005.75999999983</v>
      </c>
      <c r="BK106" s="135">
        <f t="shared" si="510"/>
        <v>103789.15000000002</v>
      </c>
      <c r="BL106" s="135">
        <f t="shared" si="510"/>
        <v>271646.88999999996</v>
      </c>
      <c r="BM106" s="135">
        <f t="shared" ref="BM106" si="511">SUM(BM101:BM105)</f>
        <v>510998.44000000018</v>
      </c>
      <c r="BN106" s="135">
        <f t="shared" ref="BN106:BV106" si="512">SUM(BN101:BN105)</f>
        <v>172662.51000000033</v>
      </c>
      <c r="BO106" s="135">
        <f t="shared" si="512"/>
        <v>1143401.7200000002</v>
      </c>
      <c r="BP106" s="135">
        <f t="shared" si="512"/>
        <v>381396.94000000006</v>
      </c>
      <c r="BQ106" s="135">
        <f t="shared" si="512"/>
        <v>2846206.3200000003</v>
      </c>
      <c r="BR106" s="412">
        <f t="shared" si="512"/>
        <v>274933.08999999991</v>
      </c>
      <c r="BS106" s="435">
        <f t="shared" si="512"/>
        <v>57596.540000000066</v>
      </c>
      <c r="BT106" s="135">
        <f t="shared" si="512"/>
        <v>469799.35</v>
      </c>
      <c r="BU106" s="135">
        <f t="shared" si="512"/>
        <v>889303.83000000007</v>
      </c>
      <c r="BV106" s="135">
        <f t="shared" si="512"/>
        <v>782306.37000000011</v>
      </c>
      <c r="BW106" s="135">
        <f t="shared" ref="BW106:BX106" si="513">SUM(BW101:BW105)</f>
        <v>285822.48000000004</v>
      </c>
      <c r="BX106" s="249">
        <f t="shared" si="513"/>
        <v>517383.16999999993</v>
      </c>
      <c r="BY106" s="249">
        <f t="shared" ref="BY106" si="514">SUM(BY101:BY105)</f>
        <v>356059.58999999979</v>
      </c>
      <c r="BZ106" s="249">
        <f t="shared" ref="BZ106:CA106" si="515">SUM(BZ101:BZ105)</f>
        <v>884674.94999999972</v>
      </c>
      <c r="CA106" s="274">
        <f t="shared" si="515"/>
        <v>59410.319999999949</v>
      </c>
      <c r="CB106" s="274">
        <f t="shared" ref="CB106:CC106" si="516">SUM(CB101:CB105)</f>
        <v>402838</v>
      </c>
      <c r="CC106" s="274">
        <f t="shared" si="516"/>
        <v>-1711057.6800000002</v>
      </c>
      <c r="CD106" s="392">
        <f t="shared" ref="CD106:CE106" si="517">SUM(CD101:CD105)</f>
        <v>613667.01</v>
      </c>
      <c r="CE106" s="361">
        <f t="shared" si="517"/>
        <v>-157214</v>
      </c>
      <c r="CF106" s="274">
        <f t="shared" ref="CF106" si="518">SUM(CF101:CF105)</f>
        <v>489813</v>
      </c>
      <c r="CG106" s="274">
        <f t="shared" ref="CG106" si="519">SUM(CG101:CG105)</f>
        <v>177108.42999999993</v>
      </c>
      <c r="CH106" s="274">
        <f t="shared" ref="CH106" si="520">SUM(CH101:CH105)</f>
        <v>5483.7999999998428</v>
      </c>
      <c r="CI106" s="274">
        <f t="shared" ref="CI106" si="521">SUM(CI101:CI105)</f>
        <v>230496.93000000005</v>
      </c>
      <c r="CJ106" s="274">
        <f t="shared" ref="CJ106" si="522">SUM(CJ101:CJ105)</f>
        <v>-40925.329999999914</v>
      </c>
      <c r="CK106" s="274">
        <f t="shared" ref="CK106" si="523">SUM(CK101:CK105)</f>
        <v>-286395</v>
      </c>
      <c r="CL106" s="274">
        <f t="shared" ref="CL106" si="524">SUM(CL101:CL105)</f>
        <v>155673.14000000001</v>
      </c>
      <c r="CM106" s="274">
        <f t="shared" ref="CM106" si="525">SUM(CM101:CM105)</f>
        <v>536367</v>
      </c>
      <c r="CN106" s="274">
        <f t="shared" ref="CN106" si="526">SUM(CN101:CN105)</f>
        <v>223691</v>
      </c>
      <c r="CO106" s="274">
        <f t="shared" ref="CO106" si="527">SUM(CO101:CO105)</f>
        <v>-3264438</v>
      </c>
      <c r="CP106" s="392">
        <f t="shared" ref="CP106" si="528">SUM(CP101:CP105)</f>
        <v>-2128129</v>
      </c>
      <c r="CQ106" s="392">
        <f t="shared" ref="CQ106" si="529">SUM(CQ101:CQ105)</f>
        <v>-2479603</v>
      </c>
      <c r="CR106" s="392">
        <f t="shared" ref="CR106" si="530">SUM(CR101:CR105)</f>
        <v>-3130651</v>
      </c>
      <c r="CS106" s="392">
        <f t="shared" ref="CS106" si="531">SUM(CS101:CS105)</f>
        <v>157877</v>
      </c>
      <c r="CT106" s="392">
        <f t="shared" ref="CT106" si="532">SUM(CT101:CT105)</f>
        <v>5363</v>
      </c>
      <c r="CU106" s="392">
        <f t="shared" ref="CU106" si="533">SUM(CU101:CU105)</f>
        <v>473955</v>
      </c>
      <c r="CV106" s="392">
        <f t="shared" ref="CV106" si="534">SUM(CV101:CV105)</f>
        <v>235219</v>
      </c>
      <c r="CW106" s="392">
        <f t="shared" ref="CW106:CX106" si="535">SUM(CW101:CW105)</f>
        <v>88703</v>
      </c>
      <c r="CX106" s="392">
        <f t="shared" si="535"/>
        <v>380919</v>
      </c>
      <c r="CY106" s="348"/>
      <c r="CZ106" s="44">
        <f t="shared" si="447"/>
        <v>5747815</v>
      </c>
    </row>
    <row r="107" spans="1:104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68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85"/>
      <c r="CX107" s="385"/>
      <c r="CY107" s="345"/>
      <c r="CZ107" s="89"/>
    </row>
    <row r="108" spans="1:104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6">
        <v>12574</v>
      </c>
      <c r="V108" s="206">
        <v>11745</v>
      </c>
      <c r="W108" s="206">
        <v>12574</v>
      </c>
      <c r="X108" s="103">
        <v>10733</v>
      </c>
      <c r="Y108" s="206">
        <v>11408</v>
      </c>
      <c r="Z108" s="206">
        <v>11362</v>
      </c>
      <c r="AA108" s="206">
        <v>12708</v>
      </c>
      <c r="AB108" s="206">
        <v>11633</v>
      </c>
      <c r="AC108" s="206">
        <v>11553</v>
      </c>
      <c r="AD108" s="206">
        <v>12164</v>
      </c>
      <c r="AE108" s="206">
        <v>12071</v>
      </c>
      <c r="AF108" s="206">
        <v>12050</v>
      </c>
      <c r="AG108" s="206">
        <v>11576</v>
      </c>
      <c r="AH108" s="206">
        <v>12601</v>
      </c>
      <c r="AI108" s="206">
        <v>11918</v>
      </c>
      <c r="AJ108" s="103">
        <v>12180</v>
      </c>
      <c r="AK108" s="299">
        <v>11596</v>
      </c>
      <c r="AL108" s="299">
        <v>11714</v>
      </c>
      <c r="AM108" s="299">
        <v>12516</v>
      </c>
      <c r="AN108" s="299">
        <v>11726</v>
      </c>
      <c r="AO108" s="299">
        <v>11836</v>
      </c>
      <c r="AP108" s="299">
        <v>11747</v>
      </c>
      <c r="AQ108" s="63">
        <v>11765</v>
      </c>
      <c r="AR108" s="299">
        <v>12783</v>
      </c>
      <c r="AS108" s="299">
        <v>11891</v>
      </c>
      <c r="AT108" s="299">
        <v>11859</v>
      </c>
      <c r="AU108" s="299">
        <v>1298</v>
      </c>
      <c r="AV108" s="317">
        <v>2925</v>
      </c>
      <c r="AW108" s="299">
        <v>1711</v>
      </c>
      <c r="AX108" s="299">
        <v>1647</v>
      </c>
      <c r="AY108" s="299">
        <v>13111</v>
      </c>
      <c r="AZ108" s="299">
        <v>10855</v>
      </c>
      <c r="BA108" s="299">
        <v>12712</v>
      </c>
      <c r="BB108" s="299">
        <v>11922</v>
      </c>
      <c r="BC108" s="63">
        <v>11238</v>
      </c>
      <c r="BD108" s="299">
        <v>12875</v>
      </c>
      <c r="BE108" s="299"/>
      <c r="BF108" s="299"/>
      <c r="BG108" s="299"/>
      <c r="BH108" s="317"/>
      <c r="BI108" s="33">
        <f t="shared" ref="BI108:BR112" si="536">O108-C108</f>
        <v>1081</v>
      </c>
      <c r="BJ108" s="104">
        <f t="shared" si="536"/>
        <v>112</v>
      </c>
      <c r="BK108" s="104">
        <f t="shared" si="536"/>
        <v>-331</v>
      </c>
      <c r="BL108" s="104">
        <f t="shared" si="536"/>
        <v>1377</v>
      </c>
      <c r="BM108" s="104">
        <f t="shared" si="536"/>
        <v>941</v>
      </c>
      <c r="BN108" s="104">
        <f t="shared" si="536"/>
        <v>-207</v>
      </c>
      <c r="BO108" s="104">
        <f t="shared" si="536"/>
        <v>1811</v>
      </c>
      <c r="BP108" s="104">
        <f t="shared" si="536"/>
        <v>-755</v>
      </c>
      <c r="BQ108" s="104">
        <f t="shared" si="536"/>
        <v>1862</v>
      </c>
      <c r="BR108" s="413">
        <f t="shared" si="536"/>
        <v>-261</v>
      </c>
      <c r="BS108" s="436">
        <f t="shared" ref="BS108:CB112" si="537">Y108-M108</f>
        <v>-1178</v>
      </c>
      <c r="BT108" s="104">
        <f t="shared" si="537"/>
        <v>-666</v>
      </c>
      <c r="BU108" s="104">
        <f t="shared" si="537"/>
        <v>1014</v>
      </c>
      <c r="BV108" s="104">
        <f t="shared" si="537"/>
        <v>264</v>
      </c>
      <c r="BW108" s="104">
        <f t="shared" si="537"/>
        <v>255</v>
      </c>
      <c r="BX108" s="250">
        <f t="shared" si="537"/>
        <v>82</v>
      </c>
      <c r="BY108" s="250">
        <f t="shared" si="537"/>
        <v>-228</v>
      </c>
      <c r="BZ108" s="250">
        <f t="shared" si="537"/>
        <v>721</v>
      </c>
      <c r="CA108" s="275">
        <f t="shared" si="537"/>
        <v>-998</v>
      </c>
      <c r="CB108" s="275">
        <f t="shared" si="537"/>
        <v>856</v>
      </c>
      <c r="CC108" s="275">
        <f t="shared" ref="CC108:CL112" si="538">AI108-W108</f>
        <v>-656</v>
      </c>
      <c r="CD108" s="393">
        <f t="shared" si="538"/>
        <v>1447</v>
      </c>
      <c r="CE108" s="362">
        <f t="shared" si="538"/>
        <v>188</v>
      </c>
      <c r="CF108" s="275">
        <f t="shared" si="538"/>
        <v>352</v>
      </c>
      <c r="CG108" s="275">
        <f t="shared" si="538"/>
        <v>-192</v>
      </c>
      <c r="CH108" s="275">
        <f t="shared" si="538"/>
        <v>93</v>
      </c>
      <c r="CI108" s="275">
        <f t="shared" si="538"/>
        <v>283</v>
      </c>
      <c r="CJ108" s="275">
        <f t="shared" si="538"/>
        <v>-417</v>
      </c>
      <c r="CK108" s="275">
        <f t="shared" si="538"/>
        <v>-306</v>
      </c>
      <c r="CL108" s="275">
        <f t="shared" si="538"/>
        <v>733</v>
      </c>
      <c r="CM108" s="275">
        <f t="shared" ref="CM108:CX112" si="539">AS108-AG108</f>
        <v>315</v>
      </c>
      <c r="CN108" s="275">
        <f t="shared" si="539"/>
        <v>-742</v>
      </c>
      <c r="CO108" s="275">
        <f t="shared" si="539"/>
        <v>-10620</v>
      </c>
      <c r="CP108" s="393">
        <f t="shared" si="539"/>
        <v>-9255</v>
      </c>
      <c r="CQ108" s="393">
        <f t="shared" si="539"/>
        <v>-9885</v>
      </c>
      <c r="CR108" s="393">
        <f t="shared" si="539"/>
        <v>-10067</v>
      </c>
      <c r="CS108" s="393">
        <f t="shared" si="539"/>
        <v>595</v>
      </c>
      <c r="CT108" s="393">
        <f t="shared" si="539"/>
        <v>-871</v>
      </c>
      <c r="CU108" s="393">
        <f t="shared" si="539"/>
        <v>876</v>
      </c>
      <c r="CV108" s="393">
        <f t="shared" si="539"/>
        <v>175</v>
      </c>
      <c r="CW108" s="393">
        <f t="shared" si="539"/>
        <v>-527</v>
      </c>
      <c r="CX108" s="393">
        <f t="shared" si="539"/>
        <v>92</v>
      </c>
      <c r="CY108" s="345"/>
      <c r="CZ108" s="63">
        <f>IF(ISERROR(GETPIVOTDATA("VALUE",'CSS WK pvt'!$I$2,"DT_FILE",CZ$8,"CD_CO",CZ$6,"TRIM_CAT",TRIM(B108),"TRIM_LINE",A107))=TRUE,0,GETPIVOTDATA("VALUE",'CSS WK pvt'!$I$2,"DT_FILE",CZ$8,"CD_CO",CZ$6,"TRIM_CAT",TRIM(B108),"TRIM_LINE",A107))</f>
        <v>12875</v>
      </c>
    </row>
    <row r="109" spans="1:104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6">
        <v>138</v>
      </c>
      <c r="V109" s="206">
        <v>128</v>
      </c>
      <c r="W109" s="206">
        <v>138</v>
      </c>
      <c r="X109" s="103">
        <v>165</v>
      </c>
      <c r="Y109" s="206">
        <v>165</v>
      </c>
      <c r="Z109" s="206">
        <v>151</v>
      </c>
      <c r="AA109" s="206">
        <v>204</v>
      </c>
      <c r="AB109" s="206">
        <v>197</v>
      </c>
      <c r="AC109" s="206">
        <v>199</v>
      </c>
      <c r="AD109" s="206">
        <v>226</v>
      </c>
      <c r="AE109" s="206">
        <v>183</v>
      </c>
      <c r="AF109" s="206">
        <v>235</v>
      </c>
      <c r="AG109" s="206">
        <v>189</v>
      </c>
      <c r="AH109" s="206">
        <v>194</v>
      </c>
      <c r="AI109" s="206">
        <v>238</v>
      </c>
      <c r="AJ109" s="103">
        <v>198</v>
      </c>
      <c r="AK109" s="299">
        <v>178</v>
      </c>
      <c r="AL109" s="299">
        <v>180</v>
      </c>
      <c r="AM109" s="299">
        <v>200</v>
      </c>
      <c r="AN109" s="299">
        <v>153</v>
      </c>
      <c r="AO109" s="299">
        <v>178</v>
      </c>
      <c r="AP109" s="299">
        <v>194</v>
      </c>
      <c r="AQ109" s="63">
        <v>164</v>
      </c>
      <c r="AR109" s="299">
        <v>189</v>
      </c>
      <c r="AS109" s="299">
        <v>212</v>
      </c>
      <c r="AT109" s="299">
        <v>155</v>
      </c>
      <c r="AU109" s="299">
        <v>37</v>
      </c>
      <c r="AV109" s="317">
        <v>45</v>
      </c>
      <c r="AW109" s="299">
        <v>38</v>
      </c>
      <c r="AX109" s="299">
        <v>30</v>
      </c>
      <c r="AY109" s="299">
        <v>170</v>
      </c>
      <c r="AZ109" s="299">
        <v>137</v>
      </c>
      <c r="BA109" s="299">
        <v>171</v>
      </c>
      <c r="BB109" s="299">
        <v>153</v>
      </c>
      <c r="BC109" s="63">
        <v>151</v>
      </c>
      <c r="BD109" s="299">
        <v>163</v>
      </c>
      <c r="BE109" s="299"/>
      <c r="BF109" s="299"/>
      <c r="BG109" s="299"/>
      <c r="BH109" s="317"/>
      <c r="BI109" s="33">
        <f t="shared" si="536"/>
        <v>5</v>
      </c>
      <c r="BJ109" s="104">
        <f t="shared" si="536"/>
        <v>21</v>
      </c>
      <c r="BK109" s="104">
        <f t="shared" si="536"/>
        <v>-16</v>
      </c>
      <c r="BL109" s="104">
        <f t="shared" si="536"/>
        <v>13</v>
      </c>
      <c r="BM109" s="104">
        <f t="shared" si="536"/>
        <v>21</v>
      </c>
      <c r="BN109" s="104">
        <f t="shared" si="536"/>
        <v>20</v>
      </c>
      <c r="BO109" s="104">
        <f t="shared" si="536"/>
        <v>16</v>
      </c>
      <c r="BP109" s="104">
        <f t="shared" si="536"/>
        <v>-17</v>
      </c>
      <c r="BQ109" s="104">
        <f t="shared" si="536"/>
        <v>41</v>
      </c>
      <c r="BR109" s="413">
        <f t="shared" si="536"/>
        <v>30</v>
      </c>
      <c r="BS109" s="436">
        <f t="shared" si="537"/>
        <v>3</v>
      </c>
      <c r="BT109" s="104">
        <f t="shared" si="537"/>
        <v>-4</v>
      </c>
      <c r="BU109" s="104">
        <f t="shared" si="537"/>
        <v>74</v>
      </c>
      <c r="BV109" s="104">
        <f t="shared" si="537"/>
        <v>52</v>
      </c>
      <c r="BW109" s="104">
        <f t="shared" si="537"/>
        <v>63</v>
      </c>
      <c r="BX109" s="250">
        <f t="shared" si="537"/>
        <v>98</v>
      </c>
      <c r="BY109" s="250">
        <f t="shared" si="537"/>
        <v>35</v>
      </c>
      <c r="BZ109" s="250">
        <f t="shared" si="537"/>
        <v>93</v>
      </c>
      <c r="CA109" s="275">
        <f t="shared" si="537"/>
        <v>51</v>
      </c>
      <c r="CB109" s="275">
        <f t="shared" si="537"/>
        <v>66</v>
      </c>
      <c r="CC109" s="275">
        <f t="shared" si="538"/>
        <v>100</v>
      </c>
      <c r="CD109" s="393">
        <f t="shared" si="538"/>
        <v>33</v>
      </c>
      <c r="CE109" s="362">
        <f t="shared" si="538"/>
        <v>13</v>
      </c>
      <c r="CF109" s="275">
        <f t="shared" si="538"/>
        <v>29</v>
      </c>
      <c r="CG109" s="275">
        <f t="shared" si="538"/>
        <v>-4</v>
      </c>
      <c r="CH109" s="275">
        <f t="shared" si="538"/>
        <v>-44</v>
      </c>
      <c r="CI109" s="275">
        <f t="shared" si="538"/>
        <v>-21</v>
      </c>
      <c r="CJ109" s="275">
        <f t="shared" si="538"/>
        <v>-32</v>
      </c>
      <c r="CK109" s="275">
        <f t="shared" si="538"/>
        <v>-19</v>
      </c>
      <c r="CL109" s="275">
        <f t="shared" si="538"/>
        <v>-46</v>
      </c>
      <c r="CM109" s="275">
        <f t="shared" si="539"/>
        <v>23</v>
      </c>
      <c r="CN109" s="275">
        <f t="shared" si="539"/>
        <v>-39</v>
      </c>
      <c r="CO109" s="275">
        <f t="shared" si="539"/>
        <v>-201</v>
      </c>
      <c r="CP109" s="393">
        <f t="shared" si="539"/>
        <v>-153</v>
      </c>
      <c r="CQ109" s="393">
        <f t="shared" si="539"/>
        <v>-140</v>
      </c>
      <c r="CR109" s="393">
        <f t="shared" si="539"/>
        <v>-150</v>
      </c>
      <c r="CS109" s="393">
        <f t="shared" si="539"/>
        <v>-30</v>
      </c>
      <c r="CT109" s="393">
        <f t="shared" si="539"/>
        <v>-16</v>
      </c>
      <c r="CU109" s="393">
        <f t="shared" si="539"/>
        <v>-7</v>
      </c>
      <c r="CV109" s="393">
        <f t="shared" si="539"/>
        <v>-41</v>
      </c>
      <c r="CW109" s="393">
        <f t="shared" si="539"/>
        <v>-13</v>
      </c>
      <c r="CX109" s="393">
        <f t="shared" si="539"/>
        <v>-26</v>
      </c>
      <c r="CY109" s="345"/>
      <c r="CZ109" s="63">
        <f>IF(ISERROR(GETPIVOTDATA("VALUE",'CSS WK pvt'!$I$2,"DT_FILE",CZ$8,"CD_CO",CZ$6,"TRIM_CAT",TRIM(B109),"TRIM_LINE",A107))=TRUE,0,GETPIVOTDATA("VALUE",'CSS WK pvt'!$I$2,"DT_FILE",CZ$8,"CD_CO",CZ$6,"TRIM_CAT",TRIM(B109),"TRIM_LINE",A107))</f>
        <v>163</v>
      </c>
    </row>
    <row r="110" spans="1:104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6">
        <v>2172</v>
      </c>
      <c r="V110" s="206">
        <v>1805</v>
      </c>
      <c r="W110" s="206">
        <v>2172</v>
      </c>
      <c r="X110" s="103">
        <v>1317</v>
      </c>
      <c r="Y110" s="206">
        <v>2569</v>
      </c>
      <c r="Z110" s="206">
        <v>1858</v>
      </c>
      <c r="AA110" s="206">
        <v>1927</v>
      </c>
      <c r="AB110" s="206">
        <v>1786</v>
      </c>
      <c r="AC110" s="206">
        <v>1823</v>
      </c>
      <c r="AD110" s="206">
        <v>1836</v>
      </c>
      <c r="AE110" s="206">
        <v>2045</v>
      </c>
      <c r="AF110" s="206">
        <v>1841</v>
      </c>
      <c r="AG110" s="206">
        <v>1847</v>
      </c>
      <c r="AH110" s="206">
        <v>1873</v>
      </c>
      <c r="AI110" s="206">
        <v>1894</v>
      </c>
      <c r="AJ110" s="103">
        <v>1749</v>
      </c>
      <c r="AK110" s="299">
        <v>2161</v>
      </c>
      <c r="AL110" s="299">
        <v>1775</v>
      </c>
      <c r="AM110" s="299">
        <v>1891</v>
      </c>
      <c r="AN110" s="299">
        <v>2065</v>
      </c>
      <c r="AO110" s="299">
        <v>1614</v>
      </c>
      <c r="AP110" s="299">
        <v>1555</v>
      </c>
      <c r="AQ110" s="63">
        <v>1582</v>
      </c>
      <c r="AR110" s="299">
        <v>2106</v>
      </c>
      <c r="AS110" s="299">
        <v>1489</v>
      </c>
      <c r="AT110" s="299">
        <v>1920</v>
      </c>
      <c r="AU110" s="299">
        <v>197</v>
      </c>
      <c r="AV110" s="317">
        <v>538</v>
      </c>
      <c r="AW110" s="299">
        <v>316</v>
      </c>
      <c r="AX110" s="299">
        <v>259</v>
      </c>
      <c r="AY110" s="299">
        <v>2158</v>
      </c>
      <c r="AZ110" s="299">
        <v>1736</v>
      </c>
      <c r="BA110" s="299">
        <v>2076</v>
      </c>
      <c r="BB110" s="299">
        <v>1906</v>
      </c>
      <c r="BC110" s="63">
        <v>1752</v>
      </c>
      <c r="BD110" s="299">
        <v>1992</v>
      </c>
      <c r="BE110" s="299"/>
      <c r="BF110" s="299"/>
      <c r="BG110" s="299"/>
      <c r="BH110" s="317"/>
      <c r="BI110" s="33">
        <f t="shared" si="536"/>
        <v>277</v>
      </c>
      <c r="BJ110" s="104">
        <f t="shared" si="536"/>
        <v>-450</v>
      </c>
      <c r="BK110" s="104">
        <f t="shared" si="536"/>
        <v>62</v>
      </c>
      <c r="BL110" s="104">
        <f t="shared" si="536"/>
        <v>752</v>
      </c>
      <c r="BM110" s="104">
        <f t="shared" si="536"/>
        <v>74</v>
      </c>
      <c r="BN110" s="104">
        <f t="shared" si="536"/>
        <v>87</v>
      </c>
      <c r="BO110" s="104">
        <f t="shared" si="536"/>
        <v>503</v>
      </c>
      <c r="BP110" s="104">
        <f t="shared" si="536"/>
        <v>-58</v>
      </c>
      <c r="BQ110" s="104">
        <f t="shared" si="536"/>
        <v>491</v>
      </c>
      <c r="BR110" s="413">
        <f t="shared" si="536"/>
        <v>84</v>
      </c>
      <c r="BS110" s="436">
        <f t="shared" si="537"/>
        <v>89</v>
      </c>
      <c r="BT110" s="104">
        <f t="shared" si="537"/>
        <v>9</v>
      </c>
      <c r="BU110" s="104">
        <f t="shared" si="537"/>
        <v>118</v>
      </c>
      <c r="BV110" s="104">
        <f t="shared" si="537"/>
        <v>296</v>
      </c>
      <c r="BW110" s="104">
        <f t="shared" si="537"/>
        <v>-24</v>
      </c>
      <c r="BX110" s="250">
        <f t="shared" si="537"/>
        <v>-507</v>
      </c>
      <c r="BY110" s="250">
        <f t="shared" si="537"/>
        <v>34</v>
      </c>
      <c r="BZ110" s="250">
        <f t="shared" si="537"/>
        <v>77</v>
      </c>
      <c r="CA110" s="275">
        <f t="shared" si="537"/>
        <v>-325</v>
      </c>
      <c r="CB110" s="275">
        <f t="shared" si="537"/>
        <v>68</v>
      </c>
      <c r="CC110" s="275">
        <f t="shared" si="538"/>
        <v>-278</v>
      </c>
      <c r="CD110" s="393">
        <f t="shared" si="538"/>
        <v>432</v>
      </c>
      <c r="CE110" s="362">
        <f t="shared" si="538"/>
        <v>-408</v>
      </c>
      <c r="CF110" s="275">
        <f t="shared" si="538"/>
        <v>-83</v>
      </c>
      <c r="CG110" s="275">
        <f t="shared" si="538"/>
        <v>-36</v>
      </c>
      <c r="CH110" s="275">
        <f t="shared" si="538"/>
        <v>279</v>
      </c>
      <c r="CI110" s="275">
        <f t="shared" si="538"/>
        <v>-209</v>
      </c>
      <c r="CJ110" s="275">
        <f t="shared" si="538"/>
        <v>-281</v>
      </c>
      <c r="CK110" s="275">
        <f t="shared" si="538"/>
        <v>-463</v>
      </c>
      <c r="CL110" s="275">
        <f t="shared" si="538"/>
        <v>265</v>
      </c>
      <c r="CM110" s="275">
        <f t="shared" si="539"/>
        <v>-358</v>
      </c>
      <c r="CN110" s="275">
        <f t="shared" si="539"/>
        <v>47</v>
      </c>
      <c r="CO110" s="275">
        <f t="shared" si="539"/>
        <v>-1697</v>
      </c>
      <c r="CP110" s="393">
        <f t="shared" si="539"/>
        <v>-1211</v>
      </c>
      <c r="CQ110" s="393">
        <f t="shared" si="539"/>
        <v>-1845</v>
      </c>
      <c r="CR110" s="393">
        <f t="shared" si="539"/>
        <v>-1516</v>
      </c>
      <c r="CS110" s="393">
        <f t="shared" si="539"/>
        <v>267</v>
      </c>
      <c r="CT110" s="393">
        <f t="shared" si="539"/>
        <v>-329</v>
      </c>
      <c r="CU110" s="393">
        <f t="shared" si="539"/>
        <v>462</v>
      </c>
      <c r="CV110" s="393">
        <f t="shared" si="539"/>
        <v>351</v>
      </c>
      <c r="CW110" s="393">
        <f t="shared" si="539"/>
        <v>170</v>
      </c>
      <c r="CX110" s="393">
        <f t="shared" si="539"/>
        <v>-114</v>
      </c>
      <c r="CY110" s="345"/>
      <c r="CZ110" s="63">
        <f>IF(ISERROR(GETPIVOTDATA("VALUE",'CSS WK pvt'!$I$2,"DT_FILE",CZ$8,"CD_CO",CZ$6,"TRIM_CAT",TRIM(B110),"TRIM_LINE",A107))=TRUE,0,GETPIVOTDATA("VALUE",'CSS WK pvt'!$I$2,"DT_FILE",CZ$8,"CD_CO",CZ$6,"TRIM_CAT",TRIM(B110),"TRIM_LINE",A107))</f>
        <v>1992</v>
      </c>
    </row>
    <row r="111" spans="1:104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6">
        <v>193</v>
      </c>
      <c r="V111" s="206">
        <v>126</v>
      </c>
      <c r="W111" s="206">
        <v>193</v>
      </c>
      <c r="X111" s="103">
        <v>56</v>
      </c>
      <c r="Y111" s="206">
        <v>244</v>
      </c>
      <c r="Z111" s="206">
        <v>157</v>
      </c>
      <c r="AA111" s="206">
        <v>121</v>
      </c>
      <c r="AB111" s="206">
        <v>96</v>
      </c>
      <c r="AC111" s="206">
        <v>125</v>
      </c>
      <c r="AD111" s="206">
        <v>147</v>
      </c>
      <c r="AE111" s="206">
        <v>161</v>
      </c>
      <c r="AF111" s="206">
        <v>168</v>
      </c>
      <c r="AG111" s="206">
        <v>159</v>
      </c>
      <c r="AH111" s="206">
        <v>123</v>
      </c>
      <c r="AI111" s="206">
        <v>184</v>
      </c>
      <c r="AJ111" s="103">
        <v>81</v>
      </c>
      <c r="AK111" s="299">
        <v>155</v>
      </c>
      <c r="AL111" s="299">
        <v>96</v>
      </c>
      <c r="AM111" s="299">
        <v>94</v>
      </c>
      <c r="AN111" s="299">
        <v>83</v>
      </c>
      <c r="AO111" s="299">
        <v>72</v>
      </c>
      <c r="AP111" s="299">
        <v>97</v>
      </c>
      <c r="AQ111" s="63">
        <v>65</v>
      </c>
      <c r="AR111" s="299">
        <v>105</v>
      </c>
      <c r="AS111" s="299">
        <v>88</v>
      </c>
      <c r="AT111" s="299">
        <v>140</v>
      </c>
      <c r="AU111" s="299">
        <v>6</v>
      </c>
      <c r="AV111" s="317">
        <v>20</v>
      </c>
      <c r="AW111" s="299">
        <v>10</v>
      </c>
      <c r="AX111" s="299">
        <v>16</v>
      </c>
      <c r="AY111" s="299">
        <v>182</v>
      </c>
      <c r="AZ111" s="299">
        <v>154</v>
      </c>
      <c r="BA111" s="299">
        <v>173</v>
      </c>
      <c r="BB111" s="299">
        <v>92</v>
      </c>
      <c r="BC111" s="63">
        <v>183</v>
      </c>
      <c r="BD111" s="299">
        <v>179</v>
      </c>
      <c r="BE111" s="299"/>
      <c r="BF111" s="299"/>
      <c r="BG111" s="299"/>
      <c r="BH111" s="317"/>
      <c r="BI111" s="33">
        <f t="shared" si="536"/>
        <v>22</v>
      </c>
      <c r="BJ111" s="104">
        <f t="shared" si="536"/>
        <v>-79</v>
      </c>
      <c r="BK111" s="104">
        <f t="shared" si="536"/>
        <v>116</v>
      </c>
      <c r="BL111" s="104">
        <f t="shared" si="536"/>
        <v>11</v>
      </c>
      <c r="BM111" s="104">
        <f t="shared" si="536"/>
        <v>-1</v>
      </c>
      <c r="BN111" s="104">
        <f t="shared" si="536"/>
        <v>-28</v>
      </c>
      <c r="BO111" s="104">
        <f t="shared" si="536"/>
        <v>29</v>
      </c>
      <c r="BP111" s="104">
        <f t="shared" si="536"/>
        <v>-19</v>
      </c>
      <c r="BQ111" s="104">
        <f t="shared" si="536"/>
        <v>14</v>
      </c>
      <c r="BR111" s="413">
        <f t="shared" si="536"/>
        <v>3</v>
      </c>
      <c r="BS111" s="436">
        <f t="shared" si="537"/>
        <v>63</v>
      </c>
      <c r="BT111" s="104">
        <f t="shared" si="537"/>
        <v>-88</v>
      </c>
      <c r="BU111" s="104">
        <f t="shared" si="537"/>
        <v>-48</v>
      </c>
      <c r="BV111" s="104">
        <f t="shared" si="537"/>
        <v>39</v>
      </c>
      <c r="BW111" s="104">
        <f t="shared" si="537"/>
        <v>-160</v>
      </c>
      <c r="BX111" s="250">
        <f t="shared" si="537"/>
        <v>-58</v>
      </c>
      <c r="BY111" s="250">
        <f t="shared" si="537"/>
        <v>-1</v>
      </c>
      <c r="BZ111" s="250">
        <f t="shared" si="537"/>
        <v>39</v>
      </c>
      <c r="CA111" s="275">
        <f t="shared" si="537"/>
        <v>-34</v>
      </c>
      <c r="CB111" s="275">
        <f t="shared" si="537"/>
        <v>-3</v>
      </c>
      <c r="CC111" s="275">
        <f t="shared" si="538"/>
        <v>-9</v>
      </c>
      <c r="CD111" s="393">
        <f t="shared" si="538"/>
        <v>25</v>
      </c>
      <c r="CE111" s="362">
        <f t="shared" si="538"/>
        <v>-89</v>
      </c>
      <c r="CF111" s="275">
        <f t="shared" si="538"/>
        <v>-61</v>
      </c>
      <c r="CG111" s="275">
        <f t="shared" si="538"/>
        <v>-27</v>
      </c>
      <c r="CH111" s="275">
        <f t="shared" si="538"/>
        <v>-13</v>
      </c>
      <c r="CI111" s="275">
        <f t="shared" si="538"/>
        <v>-53</v>
      </c>
      <c r="CJ111" s="275">
        <f t="shared" si="538"/>
        <v>-50</v>
      </c>
      <c r="CK111" s="275">
        <f t="shared" si="538"/>
        <v>-96</v>
      </c>
      <c r="CL111" s="275">
        <f t="shared" si="538"/>
        <v>-63</v>
      </c>
      <c r="CM111" s="275">
        <f t="shared" si="539"/>
        <v>-71</v>
      </c>
      <c r="CN111" s="275">
        <f t="shared" si="539"/>
        <v>17</v>
      </c>
      <c r="CO111" s="275">
        <f t="shared" si="539"/>
        <v>-178</v>
      </c>
      <c r="CP111" s="393">
        <f t="shared" si="539"/>
        <v>-61</v>
      </c>
      <c r="CQ111" s="393">
        <f t="shared" si="539"/>
        <v>-145</v>
      </c>
      <c r="CR111" s="393">
        <f t="shared" si="539"/>
        <v>-80</v>
      </c>
      <c r="CS111" s="393">
        <f t="shared" si="539"/>
        <v>88</v>
      </c>
      <c r="CT111" s="393">
        <f t="shared" si="539"/>
        <v>71</v>
      </c>
      <c r="CU111" s="393">
        <f t="shared" si="539"/>
        <v>101</v>
      </c>
      <c r="CV111" s="393">
        <f t="shared" si="539"/>
        <v>-5</v>
      </c>
      <c r="CW111" s="393">
        <f t="shared" si="539"/>
        <v>118</v>
      </c>
      <c r="CX111" s="393">
        <f t="shared" si="539"/>
        <v>74</v>
      </c>
      <c r="CY111" s="345"/>
      <c r="CZ111" s="63">
        <f>IF(ISERROR(GETPIVOTDATA("VALUE",'CSS WK pvt'!$I$2,"DT_FILE",CZ$8,"CD_CO",CZ$6,"TRIM_CAT",TRIM(B111),"TRIM_LINE",A107))=TRUE,0,GETPIVOTDATA("VALUE",'CSS WK pvt'!$I$2,"DT_FILE",CZ$8,"CD_CO",CZ$6,"TRIM_CAT",TRIM(B111),"TRIM_LINE",A107))</f>
        <v>179</v>
      </c>
    </row>
    <row r="112" spans="1:104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6">
        <v>13</v>
      </c>
      <c r="V112" s="206">
        <v>10</v>
      </c>
      <c r="W112" s="206">
        <v>13</v>
      </c>
      <c r="X112" s="103">
        <v>10</v>
      </c>
      <c r="Y112" s="206">
        <v>17</v>
      </c>
      <c r="Z112" s="206">
        <v>9</v>
      </c>
      <c r="AA112" s="206">
        <v>13</v>
      </c>
      <c r="AB112" s="206">
        <v>13</v>
      </c>
      <c r="AC112" s="206">
        <v>10</v>
      </c>
      <c r="AD112" s="206">
        <v>13</v>
      </c>
      <c r="AE112" s="206">
        <v>10</v>
      </c>
      <c r="AF112" s="206">
        <v>13</v>
      </c>
      <c r="AG112" s="206">
        <v>14</v>
      </c>
      <c r="AH112" s="206">
        <v>10</v>
      </c>
      <c r="AI112" s="206">
        <v>13</v>
      </c>
      <c r="AJ112" s="103">
        <v>28</v>
      </c>
      <c r="AK112" s="299">
        <v>7</v>
      </c>
      <c r="AL112" s="299">
        <v>10</v>
      </c>
      <c r="AM112" s="299">
        <v>11</v>
      </c>
      <c r="AN112" s="299">
        <v>11</v>
      </c>
      <c r="AO112" s="299">
        <v>14</v>
      </c>
      <c r="AP112" s="299">
        <v>12</v>
      </c>
      <c r="AQ112" s="63">
        <v>8</v>
      </c>
      <c r="AR112" s="299">
        <v>16</v>
      </c>
      <c r="AS112" s="299">
        <v>10</v>
      </c>
      <c r="AT112" s="299">
        <v>9</v>
      </c>
      <c r="AU112" s="299">
        <v>1</v>
      </c>
      <c r="AV112" s="317">
        <v>6</v>
      </c>
      <c r="AW112" s="299">
        <v>2</v>
      </c>
      <c r="AX112" s="299">
        <v>3</v>
      </c>
      <c r="AY112" s="299">
        <v>14</v>
      </c>
      <c r="AZ112" s="299">
        <v>10</v>
      </c>
      <c r="BA112" s="299">
        <v>10</v>
      </c>
      <c r="BB112" s="299">
        <v>12</v>
      </c>
      <c r="BC112" s="63">
        <v>11</v>
      </c>
      <c r="BD112" s="299">
        <v>10</v>
      </c>
      <c r="BE112" s="299"/>
      <c r="BF112" s="299"/>
      <c r="BG112" s="299"/>
      <c r="BH112" s="317"/>
      <c r="BI112" s="33">
        <f t="shared" si="536"/>
        <v>153</v>
      </c>
      <c r="BJ112" s="104">
        <f t="shared" si="536"/>
        <v>87</v>
      </c>
      <c r="BK112" s="104">
        <f t="shared" si="536"/>
        <v>38</v>
      </c>
      <c r="BL112" s="104">
        <f t="shared" si="536"/>
        <v>1</v>
      </c>
      <c r="BM112" s="104">
        <f t="shared" si="536"/>
        <v>-1</v>
      </c>
      <c r="BN112" s="104">
        <f t="shared" si="536"/>
        <v>-2</v>
      </c>
      <c r="BO112" s="104">
        <f t="shared" si="536"/>
        <v>1</v>
      </c>
      <c r="BP112" s="104">
        <f t="shared" si="536"/>
        <v>-2</v>
      </c>
      <c r="BQ112" s="104">
        <f t="shared" si="536"/>
        <v>0</v>
      </c>
      <c r="BR112" s="413">
        <f t="shared" si="536"/>
        <v>-2</v>
      </c>
      <c r="BS112" s="436">
        <f t="shared" si="537"/>
        <v>0</v>
      </c>
      <c r="BT112" s="104">
        <f t="shared" si="537"/>
        <v>-6</v>
      </c>
      <c r="BU112" s="104">
        <f t="shared" si="537"/>
        <v>-154</v>
      </c>
      <c r="BV112" s="104">
        <f t="shared" si="537"/>
        <v>-87</v>
      </c>
      <c r="BW112" s="104">
        <f t="shared" si="537"/>
        <v>-40</v>
      </c>
      <c r="BX112" s="250">
        <f t="shared" si="537"/>
        <v>1</v>
      </c>
      <c r="BY112" s="250">
        <f t="shared" si="537"/>
        <v>-2</v>
      </c>
      <c r="BZ112" s="250">
        <f t="shared" si="537"/>
        <v>3</v>
      </c>
      <c r="CA112" s="275">
        <f t="shared" si="537"/>
        <v>1</v>
      </c>
      <c r="CB112" s="275">
        <f t="shared" si="537"/>
        <v>0</v>
      </c>
      <c r="CC112" s="275">
        <f t="shared" si="538"/>
        <v>0</v>
      </c>
      <c r="CD112" s="393">
        <f t="shared" si="538"/>
        <v>18</v>
      </c>
      <c r="CE112" s="362">
        <f t="shared" si="538"/>
        <v>-10</v>
      </c>
      <c r="CF112" s="275">
        <f t="shared" si="538"/>
        <v>1</v>
      </c>
      <c r="CG112" s="275">
        <f t="shared" si="538"/>
        <v>-2</v>
      </c>
      <c r="CH112" s="275">
        <f t="shared" si="538"/>
        <v>-2</v>
      </c>
      <c r="CI112" s="275">
        <f t="shared" si="538"/>
        <v>4</v>
      </c>
      <c r="CJ112" s="275">
        <f t="shared" si="538"/>
        <v>-1</v>
      </c>
      <c r="CK112" s="275">
        <f t="shared" si="538"/>
        <v>-2</v>
      </c>
      <c r="CL112" s="275">
        <f t="shared" si="538"/>
        <v>3</v>
      </c>
      <c r="CM112" s="275">
        <f t="shared" si="539"/>
        <v>-4</v>
      </c>
      <c r="CN112" s="275">
        <f t="shared" si="539"/>
        <v>-1</v>
      </c>
      <c r="CO112" s="275">
        <f t="shared" si="539"/>
        <v>-12</v>
      </c>
      <c r="CP112" s="393">
        <f t="shared" si="539"/>
        <v>-22</v>
      </c>
      <c r="CQ112" s="393">
        <f t="shared" si="539"/>
        <v>-5</v>
      </c>
      <c r="CR112" s="393">
        <f t="shared" si="539"/>
        <v>-7</v>
      </c>
      <c r="CS112" s="393">
        <f t="shared" si="539"/>
        <v>3</v>
      </c>
      <c r="CT112" s="393">
        <f t="shared" si="539"/>
        <v>-1</v>
      </c>
      <c r="CU112" s="393">
        <f t="shared" si="539"/>
        <v>-4</v>
      </c>
      <c r="CV112" s="393">
        <f t="shared" si="539"/>
        <v>0</v>
      </c>
      <c r="CW112" s="393">
        <f t="shared" si="539"/>
        <v>3</v>
      </c>
      <c r="CX112" s="393">
        <f t="shared" si="539"/>
        <v>-6</v>
      </c>
      <c r="CY112" s="345"/>
      <c r="CZ112" s="63">
        <f>IF(ISERROR(GETPIVOTDATA("VALUE",'CSS WK pvt'!$I$2,"DT_FILE",CZ$8,"CD_CO",CZ$6,"TRIM_CAT",TRIM(B112),"TRIM_LINE",A107))=TRUE,0,GETPIVOTDATA("VALUE",'CSS WK pvt'!$I$2,"DT_FILE",CZ$8,"CD_CO",CZ$6,"TRIM_CAT",TRIM(B112),"TRIM_LINE",A107))</f>
        <v>10</v>
      </c>
    </row>
    <row r="113" spans="1:104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Z120" si="540">SUM(D108:D112)</f>
        <v>13470</v>
      </c>
      <c r="E113" s="68">
        <f t="shared" si="540"/>
        <v>13747</v>
      </c>
      <c r="F113" s="70">
        <f t="shared" si="540"/>
        <v>12616</v>
      </c>
      <c r="G113" s="68">
        <f t="shared" si="540"/>
        <v>13598</v>
      </c>
      <c r="H113" s="68">
        <f t="shared" si="540"/>
        <v>13504</v>
      </c>
      <c r="I113" s="68">
        <f t="shared" si="540"/>
        <v>12730</v>
      </c>
      <c r="J113" s="68">
        <f t="shared" si="540"/>
        <v>14665</v>
      </c>
      <c r="K113" s="68">
        <f t="shared" si="540"/>
        <v>12682</v>
      </c>
      <c r="L113" s="69">
        <f t="shared" si="540"/>
        <v>12427</v>
      </c>
      <c r="M113" s="68">
        <f t="shared" si="540"/>
        <v>15426</v>
      </c>
      <c r="N113" s="68">
        <f t="shared" si="540"/>
        <v>14292</v>
      </c>
      <c r="O113" s="68">
        <f t="shared" si="540"/>
        <v>13969</v>
      </c>
      <c r="P113" s="68">
        <f t="shared" si="540"/>
        <v>13161</v>
      </c>
      <c r="Q113" s="68">
        <f t="shared" si="540"/>
        <v>13616</v>
      </c>
      <c r="R113" s="68">
        <f t="shared" si="540"/>
        <v>14770</v>
      </c>
      <c r="S113" s="68">
        <f t="shared" si="540"/>
        <v>14632</v>
      </c>
      <c r="T113" s="68">
        <f t="shared" si="540"/>
        <v>13374</v>
      </c>
      <c r="U113" s="68">
        <f t="shared" si="540"/>
        <v>15090</v>
      </c>
      <c r="V113" s="68">
        <f t="shared" si="540"/>
        <v>13814</v>
      </c>
      <c r="W113" s="68">
        <f t="shared" si="540"/>
        <v>15090</v>
      </c>
      <c r="X113" s="69">
        <f t="shared" si="540"/>
        <v>12281</v>
      </c>
      <c r="Y113" s="68">
        <f t="shared" si="540"/>
        <v>14403</v>
      </c>
      <c r="Z113" s="68">
        <f t="shared" si="540"/>
        <v>13537</v>
      </c>
      <c r="AA113" s="68">
        <f t="shared" si="540"/>
        <v>14973</v>
      </c>
      <c r="AB113" s="68">
        <f t="shared" si="540"/>
        <v>13725</v>
      </c>
      <c r="AC113" s="68">
        <f t="shared" si="540"/>
        <v>13710</v>
      </c>
      <c r="AD113" s="68">
        <f t="shared" si="540"/>
        <v>14386</v>
      </c>
      <c r="AE113" s="68">
        <f t="shared" si="540"/>
        <v>14470</v>
      </c>
      <c r="AF113" s="68">
        <f t="shared" si="540"/>
        <v>14307</v>
      </c>
      <c r="AG113" s="195">
        <v>13785</v>
      </c>
      <c r="AH113" s="195">
        <v>14801</v>
      </c>
      <c r="AI113" s="195">
        <v>14247</v>
      </c>
      <c r="AJ113" s="69">
        <v>14236</v>
      </c>
      <c r="AK113" s="288">
        <v>14097</v>
      </c>
      <c r="AL113" s="288">
        <v>13775</v>
      </c>
      <c r="AM113" s="288">
        <v>14712</v>
      </c>
      <c r="AN113" s="288">
        <v>14038</v>
      </c>
      <c r="AO113" s="288">
        <v>13714</v>
      </c>
      <c r="AP113" s="288">
        <v>13605</v>
      </c>
      <c r="AQ113" s="70">
        <v>13584</v>
      </c>
      <c r="AR113" s="288">
        <v>15199</v>
      </c>
      <c r="AS113" s="288">
        <v>13690</v>
      </c>
      <c r="AT113" s="288">
        <v>14083</v>
      </c>
      <c r="AU113" s="288">
        <v>1539</v>
      </c>
      <c r="AV113" s="305">
        <v>3534</v>
      </c>
      <c r="AW113" s="288">
        <v>2077</v>
      </c>
      <c r="AX113" s="288">
        <v>1955</v>
      </c>
      <c r="AY113" s="288">
        <v>15635</v>
      </c>
      <c r="AZ113" s="288">
        <v>12892</v>
      </c>
      <c r="BA113" s="288">
        <v>15142</v>
      </c>
      <c r="BB113" s="288">
        <v>14085</v>
      </c>
      <c r="BC113" s="70">
        <v>13335</v>
      </c>
      <c r="BD113" s="288">
        <v>15219</v>
      </c>
      <c r="BE113" s="288"/>
      <c r="BF113" s="288"/>
      <c r="BG113" s="288"/>
      <c r="BH113" s="305"/>
      <c r="BI113" s="70">
        <f t="shared" si="540"/>
        <v>1538</v>
      </c>
      <c r="BJ113" s="71">
        <f t="shared" ref="BJ113:BL113" si="541">SUM(BJ108:BJ112)</f>
        <v>-309</v>
      </c>
      <c r="BK113" s="71">
        <f t="shared" si="541"/>
        <v>-131</v>
      </c>
      <c r="BL113" s="71">
        <f t="shared" si="541"/>
        <v>2154</v>
      </c>
      <c r="BM113" s="71">
        <f t="shared" ref="BM113" si="542">SUM(BM108:BM112)</f>
        <v>1034</v>
      </c>
      <c r="BN113" s="71">
        <f t="shared" ref="BN113:BV113" si="543">SUM(BN108:BN112)</f>
        <v>-130</v>
      </c>
      <c r="BO113" s="71">
        <f t="shared" si="543"/>
        <v>2360</v>
      </c>
      <c r="BP113" s="71">
        <f t="shared" si="543"/>
        <v>-851</v>
      </c>
      <c r="BQ113" s="71">
        <f t="shared" si="543"/>
        <v>2408</v>
      </c>
      <c r="BR113" s="401">
        <f t="shared" si="543"/>
        <v>-146</v>
      </c>
      <c r="BS113" s="424">
        <f t="shared" si="543"/>
        <v>-1023</v>
      </c>
      <c r="BT113" s="71">
        <f t="shared" si="543"/>
        <v>-755</v>
      </c>
      <c r="BU113" s="71">
        <f t="shared" si="543"/>
        <v>1004</v>
      </c>
      <c r="BV113" s="71">
        <f t="shared" si="543"/>
        <v>564</v>
      </c>
      <c r="BW113" s="71">
        <f t="shared" ref="BW113:BX113" si="544">SUM(BW108:BW112)</f>
        <v>94</v>
      </c>
      <c r="BX113" s="238">
        <f t="shared" si="544"/>
        <v>-384</v>
      </c>
      <c r="BY113" s="238">
        <f t="shared" ref="BY113" si="545">SUM(BY108:BY112)</f>
        <v>-162</v>
      </c>
      <c r="BZ113" s="238">
        <f t="shared" ref="BZ113:CA113" si="546">SUM(BZ108:BZ112)</f>
        <v>933</v>
      </c>
      <c r="CA113" s="264">
        <f t="shared" si="546"/>
        <v>-1305</v>
      </c>
      <c r="CB113" s="264">
        <f t="shared" ref="CB113:CC113" si="547">SUM(CB108:CB112)</f>
        <v>987</v>
      </c>
      <c r="CC113" s="264">
        <f t="shared" si="547"/>
        <v>-843</v>
      </c>
      <c r="CD113" s="381">
        <f t="shared" ref="CD113:CE113" si="548">SUM(CD108:CD112)</f>
        <v>1955</v>
      </c>
      <c r="CE113" s="350">
        <f t="shared" si="548"/>
        <v>-306</v>
      </c>
      <c r="CF113" s="264">
        <f t="shared" ref="CF113" si="549">SUM(CF108:CF112)</f>
        <v>238</v>
      </c>
      <c r="CG113" s="264">
        <f t="shared" ref="CG113" si="550">SUM(CG108:CG112)</f>
        <v>-261</v>
      </c>
      <c r="CH113" s="264">
        <f t="shared" ref="CH113" si="551">SUM(CH108:CH112)</f>
        <v>313</v>
      </c>
      <c r="CI113" s="264">
        <f t="shared" ref="CI113" si="552">SUM(CI108:CI112)</f>
        <v>4</v>
      </c>
      <c r="CJ113" s="264">
        <f t="shared" ref="CJ113" si="553">SUM(CJ108:CJ112)</f>
        <v>-781</v>
      </c>
      <c r="CK113" s="264">
        <f t="shared" ref="CK113" si="554">SUM(CK108:CK112)</f>
        <v>-886</v>
      </c>
      <c r="CL113" s="264">
        <f t="shared" ref="CL113" si="555">SUM(CL108:CL112)</f>
        <v>892</v>
      </c>
      <c r="CM113" s="264">
        <f t="shared" ref="CM113" si="556">SUM(CM108:CM112)</f>
        <v>-95</v>
      </c>
      <c r="CN113" s="264">
        <f t="shared" ref="CN113" si="557">SUM(CN108:CN112)</f>
        <v>-718</v>
      </c>
      <c r="CO113" s="264">
        <f t="shared" ref="CO113" si="558">SUM(CO108:CO112)</f>
        <v>-12708</v>
      </c>
      <c r="CP113" s="381">
        <f t="shared" ref="CP113" si="559">SUM(CP108:CP112)</f>
        <v>-10702</v>
      </c>
      <c r="CQ113" s="381">
        <f t="shared" ref="CQ113" si="560">SUM(CQ108:CQ112)</f>
        <v>-12020</v>
      </c>
      <c r="CR113" s="381">
        <f t="shared" ref="CR113" si="561">SUM(CR108:CR112)</f>
        <v>-11820</v>
      </c>
      <c r="CS113" s="381">
        <f t="shared" ref="CS113" si="562">SUM(CS108:CS112)</f>
        <v>923</v>
      </c>
      <c r="CT113" s="381">
        <f t="shared" ref="CT113" si="563">SUM(CT108:CT112)</f>
        <v>-1146</v>
      </c>
      <c r="CU113" s="381">
        <f t="shared" ref="CU113" si="564">SUM(CU108:CU112)</f>
        <v>1428</v>
      </c>
      <c r="CV113" s="381">
        <f t="shared" ref="CV113" si="565">SUM(CV108:CV112)</f>
        <v>480</v>
      </c>
      <c r="CW113" s="381">
        <f t="shared" ref="CW113:CX113" si="566">SUM(CW108:CW112)</f>
        <v>-249</v>
      </c>
      <c r="CX113" s="381">
        <f t="shared" si="566"/>
        <v>20</v>
      </c>
      <c r="CY113" s="346"/>
      <c r="CZ113" s="70">
        <f t="shared" si="540"/>
        <v>15219</v>
      </c>
    </row>
    <row r="114" spans="1:104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69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86"/>
      <c r="CX114" s="386"/>
      <c r="CY114" s="347"/>
      <c r="CZ114" s="94"/>
    </row>
    <row r="115" spans="1:104" s="37" customFormat="1" x14ac:dyDescent="0.3">
      <c r="A115" s="146"/>
      <c r="B115" s="38" t="s">
        <v>37</v>
      </c>
      <c r="C115" s="96">
        <f t="shared" ref="C115:W115" si="567">C94-C101</f>
        <v>-10855.629999999888</v>
      </c>
      <c r="D115" s="97">
        <f t="shared" si="567"/>
        <v>-162230.8899999999</v>
      </c>
      <c r="E115" s="97">
        <f t="shared" si="567"/>
        <v>18449.320000000065</v>
      </c>
      <c r="F115" s="34">
        <f t="shared" si="567"/>
        <v>-130593.39000000013</v>
      </c>
      <c r="G115" s="97">
        <f t="shared" si="567"/>
        <v>501463.33000000007</v>
      </c>
      <c r="H115" s="97">
        <f t="shared" si="567"/>
        <v>114479.81000000006</v>
      </c>
      <c r="I115" s="97">
        <f t="shared" si="567"/>
        <v>-179095.68999999994</v>
      </c>
      <c r="J115" s="97">
        <f t="shared" si="567"/>
        <v>-211101.23999999976</v>
      </c>
      <c r="K115" s="97">
        <f t="shared" si="567"/>
        <v>-432908.44000000018</v>
      </c>
      <c r="L115" s="98">
        <f t="shared" si="567"/>
        <v>331441.0299999998</v>
      </c>
      <c r="M115" s="97">
        <f t="shared" si="567"/>
        <v>196765.12999999989</v>
      </c>
      <c r="N115" s="97">
        <f t="shared" si="567"/>
        <v>-138530</v>
      </c>
      <c r="O115" s="97">
        <f t="shared" si="567"/>
        <v>53632.670000000158</v>
      </c>
      <c r="P115" s="97">
        <f t="shared" si="567"/>
        <v>152236.64999999991</v>
      </c>
      <c r="Q115" s="97">
        <f t="shared" si="567"/>
        <v>-29776.35999999987</v>
      </c>
      <c r="R115" s="97">
        <f t="shared" si="567"/>
        <v>161560.24</v>
      </c>
      <c r="S115" s="97">
        <f t="shared" si="567"/>
        <v>383983.36999999965</v>
      </c>
      <c r="T115" s="97">
        <f t="shared" si="567"/>
        <v>1284411.2699999996</v>
      </c>
      <c r="U115" s="97">
        <f t="shared" si="567"/>
        <v>-525459.81000000006</v>
      </c>
      <c r="V115" s="97">
        <f t="shared" si="567"/>
        <v>-633445</v>
      </c>
      <c r="W115" s="97">
        <f t="shared" si="567"/>
        <v>-525459.81000000006</v>
      </c>
      <c r="X115" s="98">
        <f t="shared" ref="X115:AB115" si="568">X94-X101</f>
        <v>331966.9600000002</v>
      </c>
      <c r="Y115" s="97">
        <f t="shared" si="568"/>
        <v>-42879</v>
      </c>
      <c r="Z115" s="97">
        <f t="shared" si="568"/>
        <v>151277</v>
      </c>
      <c r="AA115" s="97">
        <f t="shared" si="568"/>
        <v>-163006.93999999994</v>
      </c>
      <c r="AB115" s="97">
        <f t="shared" si="568"/>
        <v>-94952.810000000056</v>
      </c>
      <c r="AC115" s="97">
        <f t="shared" ref="AC115:AF115" si="569">AC94-AC101</f>
        <v>-39282.459999999963</v>
      </c>
      <c r="AD115" s="97">
        <f t="shared" si="569"/>
        <v>205870.93000000017</v>
      </c>
      <c r="AE115" s="97">
        <f t="shared" si="569"/>
        <v>500186</v>
      </c>
      <c r="AF115" s="97">
        <f t="shared" si="569"/>
        <v>75106.669999999925</v>
      </c>
      <c r="AG115" s="205">
        <v>280188</v>
      </c>
      <c r="AH115" s="205">
        <v>-827234</v>
      </c>
      <c r="AI115" s="205">
        <v>-429735</v>
      </c>
      <c r="AJ115" s="98">
        <v>353553</v>
      </c>
      <c r="AK115" s="297">
        <v>278424</v>
      </c>
      <c r="AL115" s="297">
        <v>63269</v>
      </c>
      <c r="AM115" s="297">
        <v>-615391</v>
      </c>
      <c r="AN115" s="297">
        <v>-55315</v>
      </c>
      <c r="AO115" s="297">
        <v>-113716</v>
      </c>
      <c r="AP115" s="297">
        <v>623163</v>
      </c>
      <c r="AQ115" s="34">
        <v>-85731</v>
      </c>
      <c r="AR115" s="297">
        <v>1151815</v>
      </c>
      <c r="AS115" s="297">
        <v>-473041</v>
      </c>
      <c r="AT115" s="297">
        <v>-1091377</v>
      </c>
      <c r="AU115" s="297">
        <v>393087</v>
      </c>
      <c r="AV115" s="315">
        <v>60918</v>
      </c>
      <c r="AW115" s="297">
        <v>311821</v>
      </c>
      <c r="AX115" s="297">
        <v>747960</v>
      </c>
      <c r="AY115" s="297">
        <v>171860</v>
      </c>
      <c r="AZ115" s="297">
        <v>136600</v>
      </c>
      <c r="BA115" s="297">
        <v>-308636</v>
      </c>
      <c r="BB115" s="297">
        <v>576326</v>
      </c>
      <c r="BC115" s="34">
        <v>495578</v>
      </c>
      <c r="BD115" s="297">
        <v>732365</v>
      </c>
      <c r="BE115" s="297"/>
      <c r="BF115" s="297"/>
      <c r="BG115" s="297"/>
      <c r="BH115" s="315"/>
      <c r="BI115" s="34">
        <f t="shared" ref="BI115:BR119" si="570">O115-C115</f>
        <v>64488.300000000047</v>
      </c>
      <c r="BJ115" s="99">
        <f t="shared" si="570"/>
        <v>314467.5399999998</v>
      </c>
      <c r="BK115" s="99">
        <f t="shared" si="570"/>
        <v>-48225.679999999935</v>
      </c>
      <c r="BL115" s="99">
        <f t="shared" si="570"/>
        <v>292153.63000000012</v>
      </c>
      <c r="BM115" s="99">
        <f t="shared" si="570"/>
        <v>-117479.96000000043</v>
      </c>
      <c r="BN115" s="99">
        <f t="shared" si="570"/>
        <v>1169931.4599999995</v>
      </c>
      <c r="BO115" s="99">
        <f t="shared" si="570"/>
        <v>-346364.12000000011</v>
      </c>
      <c r="BP115" s="99">
        <f t="shared" si="570"/>
        <v>-422343.76000000024</v>
      </c>
      <c r="BQ115" s="99">
        <f t="shared" si="570"/>
        <v>-92551.369999999879</v>
      </c>
      <c r="BR115" s="411">
        <f t="shared" si="570"/>
        <v>525.93000000040047</v>
      </c>
      <c r="BS115" s="434">
        <f t="shared" ref="BS115:CB119" si="571">Y115-M115</f>
        <v>-239644.12999999989</v>
      </c>
      <c r="BT115" s="99">
        <f t="shared" si="571"/>
        <v>289807</v>
      </c>
      <c r="BU115" s="99">
        <f t="shared" si="571"/>
        <v>-216639.6100000001</v>
      </c>
      <c r="BV115" s="99">
        <f t="shared" si="571"/>
        <v>-247189.45999999996</v>
      </c>
      <c r="BW115" s="99">
        <f t="shared" si="571"/>
        <v>-9506.1000000000931</v>
      </c>
      <c r="BX115" s="248">
        <f t="shared" si="571"/>
        <v>44310.690000000177</v>
      </c>
      <c r="BY115" s="248">
        <f t="shared" si="571"/>
        <v>116202.63000000035</v>
      </c>
      <c r="BZ115" s="248">
        <f t="shared" si="571"/>
        <v>-1209304.5999999996</v>
      </c>
      <c r="CA115" s="261">
        <f t="shared" si="571"/>
        <v>805647.81</v>
      </c>
      <c r="CB115" s="261">
        <f t="shared" si="571"/>
        <v>-193789</v>
      </c>
      <c r="CC115" s="261">
        <f t="shared" ref="CC115:CL119" si="572">AI115-W115</f>
        <v>95724.810000000056</v>
      </c>
      <c r="CD115" s="391">
        <f t="shared" si="572"/>
        <v>21586.039999999804</v>
      </c>
      <c r="CE115" s="360">
        <f t="shared" si="572"/>
        <v>321303</v>
      </c>
      <c r="CF115" s="261">
        <f t="shared" si="572"/>
        <v>-88008</v>
      </c>
      <c r="CG115" s="261">
        <f t="shared" si="572"/>
        <v>-452384.06000000006</v>
      </c>
      <c r="CH115" s="261">
        <f t="shared" si="572"/>
        <v>39637.810000000056</v>
      </c>
      <c r="CI115" s="261">
        <f t="shared" si="572"/>
        <v>-74433.540000000037</v>
      </c>
      <c r="CJ115" s="261">
        <f t="shared" si="572"/>
        <v>417292.06999999983</v>
      </c>
      <c r="CK115" s="261">
        <f t="shared" si="572"/>
        <v>-585917</v>
      </c>
      <c r="CL115" s="261">
        <f t="shared" si="572"/>
        <v>1076708.33</v>
      </c>
      <c r="CM115" s="261">
        <f t="shared" ref="CM115:CX119" si="573">AS115-AG115</f>
        <v>-753229</v>
      </c>
      <c r="CN115" s="261">
        <f t="shared" si="573"/>
        <v>-264143</v>
      </c>
      <c r="CO115" s="261">
        <f t="shared" si="573"/>
        <v>822822</v>
      </c>
      <c r="CP115" s="391">
        <f t="shared" si="573"/>
        <v>-292635</v>
      </c>
      <c r="CQ115" s="391">
        <f t="shared" si="573"/>
        <v>33397</v>
      </c>
      <c r="CR115" s="391">
        <f t="shared" si="573"/>
        <v>684691</v>
      </c>
      <c r="CS115" s="391">
        <f t="shared" si="573"/>
        <v>787251</v>
      </c>
      <c r="CT115" s="391">
        <f t="shared" si="573"/>
        <v>191915</v>
      </c>
      <c r="CU115" s="391">
        <f t="shared" si="573"/>
        <v>-194920</v>
      </c>
      <c r="CV115" s="391">
        <f t="shared" si="573"/>
        <v>-46837</v>
      </c>
      <c r="CW115" s="391">
        <f t="shared" si="573"/>
        <v>581309</v>
      </c>
      <c r="CX115" s="391">
        <f t="shared" si="573"/>
        <v>-419450</v>
      </c>
      <c r="CY115" s="347"/>
      <c r="CZ115" s="34">
        <f>CZ94-CZ101</f>
        <v>732365</v>
      </c>
    </row>
    <row r="116" spans="1:104" s="37" customFormat="1" x14ac:dyDescent="0.3">
      <c r="A116" s="146"/>
      <c r="B116" s="38" t="s">
        <v>38</v>
      </c>
      <c r="C116" s="96">
        <f t="shared" ref="C116:W116" si="574">C95-C102</f>
        <v>-267.79000000000087</v>
      </c>
      <c r="D116" s="97">
        <f t="shared" si="574"/>
        <v>-1732.58</v>
      </c>
      <c r="E116" s="97">
        <f t="shared" si="574"/>
        <v>-3802.3099999999977</v>
      </c>
      <c r="F116" s="34">
        <f t="shared" si="574"/>
        <v>-2823.6299999999992</v>
      </c>
      <c r="G116" s="97">
        <f t="shared" si="574"/>
        <v>222.75</v>
      </c>
      <c r="H116" s="97">
        <f t="shared" si="574"/>
        <v>1481.3400000000001</v>
      </c>
      <c r="I116" s="97">
        <f t="shared" si="574"/>
        <v>372.54000000000087</v>
      </c>
      <c r="J116" s="97">
        <f t="shared" si="574"/>
        <v>-1492.3199999999997</v>
      </c>
      <c r="K116" s="97">
        <f t="shared" si="574"/>
        <v>999.36000000000058</v>
      </c>
      <c r="L116" s="98">
        <f t="shared" si="574"/>
        <v>4380.3799999999992</v>
      </c>
      <c r="M116" s="97">
        <f t="shared" si="574"/>
        <v>-756.75</v>
      </c>
      <c r="N116" s="97">
        <f t="shared" si="574"/>
        <v>1355.5999999999985</v>
      </c>
      <c r="O116" s="97">
        <f t="shared" si="574"/>
        <v>5523.8599999999988</v>
      </c>
      <c r="P116" s="97">
        <f t="shared" si="574"/>
        <v>1016.7400000000016</v>
      </c>
      <c r="Q116" s="97">
        <f t="shared" si="574"/>
        <v>-1283.5200000000004</v>
      </c>
      <c r="R116" s="97">
        <f t="shared" si="574"/>
        <v>-1650.67</v>
      </c>
      <c r="S116" s="97">
        <f t="shared" si="574"/>
        <v>479.79999999999927</v>
      </c>
      <c r="T116" s="97">
        <f t="shared" si="574"/>
        <v>2010.1100000000006</v>
      </c>
      <c r="U116" s="97">
        <f t="shared" si="574"/>
        <v>472.32999999999811</v>
      </c>
      <c r="V116" s="97">
        <f t="shared" si="574"/>
        <v>-2352</v>
      </c>
      <c r="W116" s="97">
        <f t="shared" si="574"/>
        <v>472.32999999999811</v>
      </c>
      <c r="X116" s="98">
        <f t="shared" ref="X116:AB116" si="575">X95-X102</f>
        <v>1493.3100000000013</v>
      </c>
      <c r="Y116" s="97">
        <f t="shared" si="575"/>
        <v>2610</v>
      </c>
      <c r="Z116" s="97">
        <f t="shared" si="575"/>
        <v>16485</v>
      </c>
      <c r="AA116" s="97">
        <f t="shared" si="575"/>
        <v>-4837.6700000000019</v>
      </c>
      <c r="AB116" s="97">
        <f t="shared" si="575"/>
        <v>-1253.7999999999993</v>
      </c>
      <c r="AC116" s="97">
        <f t="shared" ref="AC116:AF116" si="576">AC95-AC102</f>
        <v>-1.5099999999983993</v>
      </c>
      <c r="AD116" s="97">
        <f t="shared" si="576"/>
        <v>-1268.2300000000032</v>
      </c>
      <c r="AE116" s="97">
        <f t="shared" si="576"/>
        <v>2316</v>
      </c>
      <c r="AF116" s="97">
        <f t="shared" si="576"/>
        <v>-4281.3899999999994</v>
      </c>
      <c r="AG116" s="205">
        <v>-3391</v>
      </c>
      <c r="AH116" s="205">
        <v>-904</v>
      </c>
      <c r="AI116" s="205">
        <v>-30972</v>
      </c>
      <c r="AJ116" s="98">
        <v>3739</v>
      </c>
      <c r="AK116" s="297">
        <v>4118</v>
      </c>
      <c r="AL116" s="297">
        <v>6177</v>
      </c>
      <c r="AM116" s="297">
        <v>2998</v>
      </c>
      <c r="AN116" s="297">
        <v>905</v>
      </c>
      <c r="AO116" s="297">
        <v>-3357</v>
      </c>
      <c r="AP116" s="297">
        <v>-5481</v>
      </c>
      <c r="AQ116" s="34">
        <v>-2368</v>
      </c>
      <c r="AR116" s="297">
        <v>709</v>
      </c>
      <c r="AS116" s="297">
        <v>-5498</v>
      </c>
      <c r="AT116" s="297">
        <v>-2534</v>
      </c>
      <c r="AU116" s="297">
        <v>1911</v>
      </c>
      <c r="AV116" s="315">
        <v>3877</v>
      </c>
      <c r="AW116" s="297">
        <v>6848</v>
      </c>
      <c r="AX116" s="297">
        <v>5890</v>
      </c>
      <c r="AY116" s="297">
        <v>-1548</v>
      </c>
      <c r="AZ116" s="297">
        <v>5095</v>
      </c>
      <c r="BA116" s="297">
        <v>-5528</v>
      </c>
      <c r="BB116" s="297">
        <v>-7706</v>
      </c>
      <c r="BC116" s="34">
        <v>-4335</v>
      </c>
      <c r="BD116" s="297">
        <v>688</v>
      </c>
      <c r="BE116" s="297"/>
      <c r="BF116" s="297"/>
      <c r="BG116" s="297"/>
      <c r="BH116" s="315"/>
      <c r="BI116" s="34">
        <f t="shared" si="570"/>
        <v>5791.65</v>
      </c>
      <c r="BJ116" s="99">
        <f t="shared" si="570"/>
        <v>2749.3200000000015</v>
      </c>
      <c r="BK116" s="99">
        <f t="shared" si="570"/>
        <v>2518.7899999999972</v>
      </c>
      <c r="BL116" s="99">
        <f t="shared" si="570"/>
        <v>1172.9599999999991</v>
      </c>
      <c r="BM116" s="99">
        <f t="shared" si="570"/>
        <v>257.04999999999927</v>
      </c>
      <c r="BN116" s="99">
        <f t="shared" si="570"/>
        <v>528.77000000000044</v>
      </c>
      <c r="BO116" s="99">
        <f t="shared" si="570"/>
        <v>99.789999999997235</v>
      </c>
      <c r="BP116" s="99">
        <f t="shared" si="570"/>
        <v>-859.68000000000029</v>
      </c>
      <c r="BQ116" s="99">
        <f t="shared" si="570"/>
        <v>-527.03000000000247</v>
      </c>
      <c r="BR116" s="411">
        <f t="shared" si="570"/>
        <v>-2887.0699999999979</v>
      </c>
      <c r="BS116" s="434">
        <f t="shared" si="571"/>
        <v>3366.75</v>
      </c>
      <c r="BT116" s="99">
        <f t="shared" si="571"/>
        <v>15129.400000000001</v>
      </c>
      <c r="BU116" s="99">
        <f t="shared" si="571"/>
        <v>-10361.530000000001</v>
      </c>
      <c r="BV116" s="99">
        <f t="shared" si="571"/>
        <v>-2270.5400000000009</v>
      </c>
      <c r="BW116" s="99">
        <f t="shared" si="571"/>
        <v>1282.010000000002</v>
      </c>
      <c r="BX116" s="248">
        <f t="shared" si="571"/>
        <v>382.43999999999687</v>
      </c>
      <c r="BY116" s="248">
        <f t="shared" si="571"/>
        <v>1836.2000000000007</v>
      </c>
      <c r="BZ116" s="248">
        <f t="shared" si="571"/>
        <v>-6291.5</v>
      </c>
      <c r="CA116" s="261">
        <f t="shared" si="571"/>
        <v>-3863.3299999999981</v>
      </c>
      <c r="CB116" s="261">
        <f t="shared" si="571"/>
        <v>1448</v>
      </c>
      <c r="CC116" s="261">
        <f t="shared" si="572"/>
        <v>-31444.329999999998</v>
      </c>
      <c r="CD116" s="391">
        <f t="shared" si="572"/>
        <v>2245.6899999999987</v>
      </c>
      <c r="CE116" s="360">
        <f t="shared" si="572"/>
        <v>1508</v>
      </c>
      <c r="CF116" s="261">
        <f t="shared" si="572"/>
        <v>-10308</v>
      </c>
      <c r="CG116" s="261">
        <f t="shared" si="572"/>
        <v>7835.6700000000019</v>
      </c>
      <c r="CH116" s="261">
        <f t="shared" si="572"/>
        <v>2158.7999999999993</v>
      </c>
      <c r="CI116" s="261">
        <f t="shared" si="572"/>
        <v>-3355.4900000000016</v>
      </c>
      <c r="CJ116" s="261">
        <f t="shared" si="572"/>
        <v>-4212.7699999999968</v>
      </c>
      <c r="CK116" s="261">
        <f t="shared" si="572"/>
        <v>-4684</v>
      </c>
      <c r="CL116" s="261">
        <f t="shared" si="572"/>
        <v>4990.3899999999994</v>
      </c>
      <c r="CM116" s="261">
        <f t="shared" si="573"/>
        <v>-2107</v>
      </c>
      <c r="CN116" s="261">
        <f t="shared" si="573"/>
        <v>-1630</v>
      </c>
      <c r="CO116" s="261">
        <f t="shared" si="573"/>
        <v>32883</v>
      </c>
      <c r="CP116" s="391">
        <f t="shared" si="573"/>
        <v>138</v>
      </c>
      <c r="CQ116" s="391">
        <f t="shared" si="573"/>
        <v>2730</v>
      </c>
      <c r="CR116" s="391">
        <f t="shared" si="573"/>
        <v>-287</v>
      </c>
      <c r="CS116" s="391">
        <f t="shared" si="573"/>
        <v>-4546</v>
      </c>
      <c r="CT116" s="391">
        <f t="shared" si="573"/>
        <v>4190</v>
      </c>
      <c r="CU116" s="391">
        <f t="shared" si="573"/>
        <v>-2171</v>
      </c>
      <c r="CV116" s="391">
        <f t="shared" si="573"/>
        <v>-2225</v>
      </c>
      <c r="CW116" s="391">
        <f t="shared" si="573"/>
        <v>-1967</v>
      </c>
      <c r="CX116" s="391">
        <f t="shared" si="573"/>
        <v>-21</v>
      </c>
      <c r="CY116" s="347"/>
      <c r="CZ116" s="34">
        <f>CZ95-CZ102</f>
        <v>688</v>
      </c>
    </row>
    <row r="117" spans="1:104" s="37" customFormat="1" x14ac:dyDescent="0.3">
      <c r="A117" s="146"/>
      <c r="B117" s="38" t="s">
        <v>39</v>
      </c>
      <c r="C117" s="96">
        <f t="shared" ref="C117:O117" si="577">C96-C103</f>
        <v>52837.010000000009</v>
      </c>
      <c r="D117" s="97">
        <f t="shared" si="577"/>
        <v>-24195.72000000003</v>
      </c>
      <c r="E117" s="97">
        <f t="shared" si="577"/>
        <v>99032.239999999991</v>
      </c>
      <c r="F117" s="34">
        <f t="shared" si="577"/>
        <v>-59013.340000000026</v>
      </c>
      <c r="G117" s="97">
        <f t="shared" si="577"/>
        <v>13101.049999999988</v>
      </c>
      <c r="H117" s="97">
        <f t="shared" si="577"/>
        <v>123294.87</v>
      </c>
      <c r="I117" s="97">
        <f t="shared" si="577"/>
        <v>73704.849999999977</v>
      </c>
      <c r="J117" s="97">
        <f t="shared" si="577"/>
        <v>154205.41999999993</v>
      </c>
      <c r="K117" s="97">
        <f t="shared" si="577"/>
        <v>-202834.04000000004</v>
      </c>
      <c r="L117" s="98">
        <f t="shared" si="577"/>
        <v>122672.44</v>
      </c>
      <c r="M117" s="97">
        <f t="shared" si="577"/>
        <v>54615.460000000021</v>
      </c>
      <c r="N117" s="97">
        <f t="shared" si="577"/>
        <v>-42891.630000000005</v>
      </c>
      <c r="O117" s="97">
        <f t="shared" si="577"/>
        <v>69423.090000000026</v>
      </c>
      <c r="P117" s="97">
        <f t="shared" ref="P117:R117" si="578">P96-P103</f>
        <v>57973</v>
      </c>
      <c r="Q117" s="97">
        <f t="shared" si="578"/>
        <v>20888</v>
      </c>
      <c r="R117" s="97">
        <f t="shared" si="578"/>
        <v>-20791.659999999974</v>
      </c>
      <c r="S117" s="97">
        <f t="shared" ref="S117:T117" si="579">S96-S103</f>
        <v>1384.210000000021</v>
      </c>
      <c r="T117" s="97">
        <f t="shared" si="579"/>
        <v>332314.46999999997</v>
      </c>
      <c r="U117" s="97">
        <f t="shared" ref="U117:W117" si="580">U96-U103</f>
        <v>48441.710000000079</v>
      </c>
      <c r="V117" s="97">
        <f t="shared" si="580"/>
        <v>-43443</v>
      </c>
      <c r="W117" s="97">
        <f t="shared" si="580"/>
        <v>48441.710000000079</v>
      </c>
      <c r="X117" s="98">
        <f t="shared" ref="X117:AB117" si="581">X96-X103</f>
        <v>114265.98000000004</v>
      </c>
      <c r="Y117" s="97">
        <f t="shared" si="581"/>
        <v>-15702</v>
      </c>
      <c r="Z117" s="97">
        <f t="shared" si="581"/>
        <v>34448</v>
      </c>
      <c r="AA117" s="97">
        <f t="shared" si="581"/>
        <v>-33534.080000000016</v>
      </c>
      <c r="AB117" s="97">
        <f t="shared" si="581"/>
        <v>23213.380000000005</v>
      </c>
      <c r="AC117" s="97">
        <f t="shared" ref="AC117:AF117" si="582">AC96-AC103</f>
        <v>23761.169999999984</v>
      </c>
      <c r="AD117" s="97">
        <f t="shared" si="582"/>
        <v>17769.150000000023</v>
      </c>
      <c r="AE117" s="97">
        <f t="shared" si="582"/>
        <v>81860</v>
      </c>
      <c r="AF117" s="97">
        <f t="shared" si="582"/>
        <v>125539.25</v>
      </c>
      <c r="AG117" s="205">
        <v>209013</v>
      </c>
      <c r="AH117" s="205">
        <v>-63511</v>
      </c>
      <c r="AI117" s="205">
        <v>-31657</v>
      </c>
      <c r="AJ117" s="98">
        <v>51301</v>
      </c>
      <c r="AK117" s="297">
        <v>79282</v>
      </c>
      <c r="AL117" s="297">
        <v>105694</v>
      </c>
      <c r="AM117" s="297">
        <v>-165959</v>
      </c>
      <c r="AN117" s="297">
        <v>3090</v>
      </c>
      <c r="AO117" s="297">
        <v>24948</v>
      </c>
      <c r="AP117" s="297">
        <v>213235</v>
      </c>
      <c r="AQ117" s="34">
        <v>-95062</v>
      </c>
      <c r="AR117" s="297">
        <v>249086</v>
      </c>
      <c r="AS117" s="297">
        <v>-74584</v>
      </c>
      <c r="AT117" s="297">
        <v>-252806</v>
      </c>
      <c r="AU117" s="297">
        <v>192218</v>
      </c>
      <c r="AV117" s="315">
        <v>146341</v>
      </c>
      <c r="AW117" s="297">
        <v>184466</v>
      </c>
      <c r="AX117" s="297">
        <v>338164</v>
      </c>
      <c r="AY117" s="297">
        <v>131143</v>
      </c>
      <c r="AZ117" s="297">
        <v>-10929</v>
      </c>
      <c r="BA117" s="297">
        <v>-25903</v>
      </c>
      <c r="BB117" s="297">
        <v>239664</v>
      </c>
      <c r="BC117" s="34">
        <v>-40918</v>
      </c>
      <c r="BD117" s="297">
        <v>243841</v>
      </c>
      <c r="BE117" s="297"/>
      <c r="BF117" s="297"/>
      <c r="BG117" s="297"/>
      <c r="BH117" s="315"/>
      <c r="BI117" s="34">
        <f t="shared" si="570"/>
        <v>16586.080000000016</v>
      </c>
      <c r="BJ117" s="99">
        <f t="shared" si="570"/>
        <v>82168.72000000003</v>
      </c>
      <c r="BK117" s="99">
        <f t="shared" si="570"/>
        <v>-78144.239999999991</v>
      </c>
      <c r="BL117" s="99">
        <f t="shared" si="570"/>
        <v>38221.680000000051</v>
      </c>
      <c r="BM117" s="99">
        <f t="shared" si="570"/>
        <v>-11716.839999999967</v>
      </c>
      <c r="BN117" s="99">
        <f t="shared" si="570"/>
        <v>209019.59999999998</v>
      </c>
      <c r="BO117" s="99">
        <f t="shared" si="570"/>
        <v>-25263.139999999898</v>
      </c>
      <c r="BP117" s="99">
        <f t="shared" si="570"/>
        <v>-197648.41999999993</v>
      </c>
      <c r="BQ117" s="99">
        <f t="shared" si="570"/>
        <v>251275.75000000012</v>
      </c>
      <c r="BR117" s="411">
        <f t="shared" si="570"/>
        <v>-8406.4599999999627</v>
      </c>
      <c r="BS117" s="434">
        <f t="shared" si="571"/>
        <v>-70317.460000000021</v>
      </c>
      <c r="BT117" s="99">
        <f t="shared" si="571"/>
        <v>77339.63</v>
      </c>
      <c r="BU117" s="99">
        <f t="shared" si="571"/>
        <v>-102957.17000000004</v>
      </c>
      <c r="BV117" s="99">
        <f t="shared" si="571"/>
        <v>-34759.619999999995</v>
      </c>
      <c r="BW117" s="99">
        <f t="shared" si="571"/>
        <v>2873.1699999999837</v>
      </c>
      <c r="BX117" s="248">
        <f t="shared" si="571"/>
        <v>38560.81</v>
      </c>
      <c r="BY117" s="248">
        <f t="shared" si="571"/>
        <v>80475.789999999979</v>
      </c>
      <c r="BZ117" s="248">
        <f t="shared" si="571"/>
        <v>-206775.21999999997</v>
      </c>
      <c r="CA117" s="261">
        <f t="shared" si="571"/>
        <v>160571.28999999992</v>
      </c>
      <c r="CB117" s="261">
        <f t="shared" si="571"/>
        <v>-20068</v>
      </c>
      <c r="CC117" s="261">
        <f t="shared" si="572"/>
        <v>-80098.710000000079</v>
      </c>
      <c r="CD117" s="391">
        <f t="shared" si="572"/>
        <v>-62964.98000000004</v>
      </c>
      <c r="CE117" s="360">
        <f t="shared" si="572"/>
        <v>94984</v>
      </c>
      <c r="CF117" s="261">
        <f t="shared" si="572"/>
        <v>71246</v>
      </c>
      <c r="CG117" s="261">
        <f t="shared" si="572"/>
        <v>-132424.91999999998</v>
      </c>
      <c r="CH117" s="261">
        <f t="shared" si="572"/>
        <v>-20123.380000000005</v>
      </c>
      <c r="CI117" s="261">
        <f t="shared" si="572"/>
        <v>1186.8300000000163</v>
      </c>
      <c r="CJ117" s="261">
        <f t="shared" si="572"/>
        <v>195465.84999999998</v>
      </c>
      <c r="CK117" s="261">
        <f t="shared" si="572"/>
        <v>-176922</v>
      </c>
      <c r="CL117" s="261">
        <f t="shared" si="572"/>
        <v>123546.75</v>
      </c>
      <c r="CM117" s="261">
        <f t="shared" si="573"/>
        <v>-283597</v>
      </c>
      <c r="CN117" s="261">
        <f t="shared" si="573"/>
        <v>-189295</v>
      </c>
      <c r="CO117" s="261">
        <f t="shared" si="573"/>
        <v>223875</v>
      </c>
      <c r="CP117" s="391">
        <f t="shared" si="573"/>
        <v>95040</v>
      </c>
      <c r="CQ117" s="391">
        <f t="shared" si="573"/>
        <v>105184</v>
      </c>
      <c r="CR117" s="391">
        <f t="shared" si="573"/>
        <v>232470</v>
      </c>
      <c r="CS117" s="391">
        <f t="shared" si="573"/>
        <v>297102</v>
      </c>
      <c r="CT117" s="391">
        <f t="shared" si="573"/>
        <v>-14019</v>
      </c>
      <c r="CU117" s="391">
        <f t="shared" si="573"/>
        <v>-50851</v>
      </c>
      <c r="CV117" s="391">
        <f t="shared" si="573"/>
        <v>26429</v>
      </c>
      <c r="CW117" s="391">
        <f t="shared" si="573"/>
        <v>54144</v>
      </c>
      <c r="CX117" s="391">
        <f t="shared" si="573"/>
        <v>-5245</v>
      </c>
      <c r="CY117" s="347"/>
      <c r="CZ117" s="34">
        <f t="shared" ref="CZ117:CZ119" si="583">CZ96-CZ103</f>
        <v>243841</v>
      </c>
    </row>
    <row r="118" spans="1:104" s="37" customFormat="1" x14ac:dyDescent="0.3">
      <c r="A118" s="146"/>
      <c r="B118" s="38" t="s">
        <v>40</v>
      </c>
      <c r="C118" s="96">
        <f t="shared" ref="C118:O118" si="584">C97-C104</f>
        <v>108352.18</v>
      </c>
      <c r="D118" s="97">
        <f t="shared" si="584"/>
        <v>29723.750000000029</v>
      </c>
      <c r="E118" s="97">
        <f t="shared" si="584"/>
        <v>134202.32999999999</v>
      </c>
      <c r="F118" s="34">
        <f t="shared" si="584"/>
        <v>-35182.669999999984</v>
      </c>
      <c r="G118" s="97">
        <f t="shared" si="584"/>
        <v>85764.94</v>
      </c>
      <c r="H118" s="97">
        <f t="shared" si="584"/>
        <v>126109.63</v>
      </c>
      <c r="I118" s="97">
        <f t="shared" si="584"/>
        <v>185691.3</v>
      </c>
      <c r="J118" s="97">
        <f t="shared" si="584"/>
        <v>200152.61</v>
      </c>
      <c r="K118" s="97">
        <f t="shared" si="584"/>
        <v>-117237.50999999998</v>
      </c>
      <c r="L118" s="98">
        <f t="shared" si="584"/>
        <v>141514.90000000002</v>
      </c>
      <c r="M118" s="97">
        <f t="shared" si="584"/>
        <v>104437.54000000004</v>
      </c>
      <c r="N118" s="97">
        <f t="shared" si="584"/>
        <v>-61410.44</v>
      </c>
      <c r="O118" s="97">
        <f t="shared" si="584"/>
        <v>87957.75</v>
      </c>
      <c r="P118" s="97">
        <f t="shared" ref="P118:R118" si="585">P97-P104</f>
        <v>136728.06000000003</v>
      </c>
      <c r="Q118" s="97">
        <f t="shared" si="585"/>
        <v>36472.500000000029</v>
      </c>
      <c r="R118" s="97">
        <f t="shared" si="585"/>
        <v>-3177.8399999999965</v>
      </c>
      <c r="S118" s="97">
        <f t="shared" ref="S118:T118" si="586">S97-S104</f>
        <v>73541.010000000009</v>
      </c>
      <c r="T118" s="97">
        <f t="shared" si="586"/>
        <v>397859.59</v>
      </c>
      <c r="U118" s="97">
        <f t="shared" ref="U118:W118" si="587">U97-U104</f>
        <v>14055.900000000023</v>
      </c>
      <c r="V118" s="97">
        <f t="shared" si="587"/>
        <v>162405</v>
      </c>
      <c r="W118" s="97">
        <f t="shared" si="587"/>
        <v>14055.900000000023</v>
      </c>
      <c r="X118" s="98">
        <f t="shared" ref="X118:AB118" si="588">X97-X104</f>
        <v>129969.74000000002</v>
      </c>
      <c r="Y118" s="97">
        <f t="shared" si="588"/>
        <v>-90106</v>
      </c>
      <c r="Z118" s="97">
        <f t="shared" si="588"/>
        <v>46667</v>
      </c>
      <c r="AA118" s="97">
        <f t="shared" si="588"/>
        <v>24487.959999999992</v>
      </c>
      <c r="AB118" s="97">
        <f t="shared" si="588"/>
        <v>26424.940000000002</v>
      </c>
      <c r="AC118" s="97">
        <f t="shared" ref="AC118:AF118" si="589">AC97-AC104</f>
        <v>172434.41</v>
      </c>
      <c r="AD118" s="97">
        <f t="shared" si="589"/>
        <v>37918.630000000005</v>
      </c>
      <c r="AE118" s="97">
        <f t="shared" si="589"/>
        <v>99239</v>
      </c>
      <c r="AF118" s="97">
        <f t="shared" si="589"/>
        <v>224146.28000000003</v>
      </c>
      <c r="AG118" s="205">
        <v>321242</v>
      </c>
      <c r="AH118" s="205">
        <v>64912</v>
      </c>
      <c r="AI118" s="205">
        <v>73030</v>
      </c>
      <c r="AJ118" s="98">
        <v>261842</v>
      </c>
      <c r="AK118" s="297">
        <v>36398</v>
      </c>
      <c r="AL118" s="297">
        <v>-29108</v>
      </c>
      <c r="AM118" s="297">
        <v>-44927</v>
      </c>
      <c r="AN118" s="297">
        <v>45390</v>
      </c>
      <c r="AO118" s="297">
        <v>109460</v>
      </c>
      <c r="AP118" s="297">
        <v>150569</v>
      </c>
      <c r="AQ118" s="34">
        <v>31964</v>
      </c>
      <c r="AR118" s="297">
        <v>393668</v>
      </c>
      <c r="AS118" s="297">
        <v>230593</v>
      </c>
      <c r="AT118" s="297">
        <v>7394</v>
      </c>
      <c r="AU118" s="297">
        <v>157624</v>
      </c>
      <c r="AV118" s="315">
        <v>42316</v>
      </c>
      <c r="AW118" s="297">
        <v>144399</v>
      </c>
      <c r="AX118" s="297">
        <v>186821</v>
      </c>
      <c r="AY118" s="297">
        <v>128995</v>
      </c>
      <c r="AZ118" s="297">
        <v>-15073</v>
      </c>
      <c r="BA118" s="297">
        <v>164287</v>
      </c>
      <c r="BB118" s="297">
        <v>218648</v>
      </c>
      <c r="BC118" s="34">
        <v>-33208</v>
      </c>
      <c r="BD118" s="297">
        <v>388683</v>
      </c>
      <c r="BE118" s="297"/>
      <c r="BF118" s="297"/>
      <c r="BG118" s="297"/>
      <c r="BH118" s="315"/>
      <c r="BI118" s="34">
        <f t="shared" si="570"/>
        <v>-20394.429999999993</v>
      </c>
      <c r="BJ118" s="99">
        <f t="shared" si="570"/>
        <v>107004.31</v>
      </c>
      <c r="BK118" s="99">
        <f t="shared" si="570"/>
        <v>-97729.829999999958</v>
      </c>
      <c r="BL118" s="99">
        <f t="shared" si="570"/>
        <v>32004.829999999987</v>
      </c>
      <c r="BM118" s="99">
        <f t="shared" si="570"/>
        <v>-12223.929999999993</v>
      </c>
      <c r="BN118" s="99">
        <f t="shared" si="570"/>
        <v>271749.96000000002</v>
      </c>
      <c r="BO118" s="99">
        <f t="shared" si="570"/>
        <v>-171635.39999999997</v>
      </c>
      <c r="BP118" s="99">
        <f t="shared" si="570"/>
        <v>-37747.609999999986</v>
      </c>
      <c r="BQ118" s="99">
        <f t="shared" si="570"/>
        <v>131293.41</v>
      </c>
      <c r="BR118" s="411">
        <f t="shared" si="570"/>
        <v>-11545.160000000003</v>
      </c>
      <c r="BS118" s="434">
        <f t="shared" si="571"/>
        <v>-194543.54000000004</v>
      </c>
      <c r="BT118" s="99">
        <f t="shared" si="571"/>
        <v>108077.44</v>
      </c>
      <c r="BU118" s="99">
        <f t="shared" si="571"/>
        <v>-63469.790000000008</v>
      </c>
      <c r="BV118" s="99">
        <f t="shared" si="571"/>
        <v>-110303.12000000002</v>
      </c>
      <c r="BW118" s="99">
        <f t="shared" si="571"/>
        <v>135961.90999999997</v>
      </c>
      <c r="BX118" s="248">
        <f t="shared" si="571"/>
        <v>41096.47</v>
      </c>
      <c r="BY118" s="248">
        <f t="shared" si="571"/>
        <v>25697.989999999991</v>
      </c>
      <c r="BZ118" s="248">
        <f t="shared" si="571"/>
        <v>-173713.31</v>
      </c>
      <c r="CA118" s="261">
        <f t="shared" si="571"/>
        <v>307186.09999999998</v>
      </c>
      <c r="CB118" s="261">
        <f t="shared" si="571"/>
        <v>-97493</v>
      </c>
      <c r="CC118" s="261">
        <f t="shared" si="572"/>
        <v>58974.099999999977</v>
      </c>
      <c r="CD118" s="391">
        <f t="shared" si="572"/>
        <v>131872.25999999998</v>
      </c>
      <c r="CE118" s="360">
        <f t="shared" si="572"/>
        <v>126504</v>
      </c>
      <c r="CF118" s="261">
        <f t="shared" si="572"/>
        <v>-75775</v>
      </c>
      <c r="CG118" s="261">
        <f t="shared" si="572"/>
        <v>-69414.959999999992</v>
      </c>
      <c r="CH118" s="261">
        <f t="shared" si="572"/>
        <v>18965.059999999998</v>
      </c>
      <c r="CI118" s="261">
        <f t="shared" si="572"/>
        <v>-62974.41</v>
      </c>
      <c r="CJ118" s="261">
        <f t="shared" si="572"/>
        <v>112650.37</v>
      </c>
      <c r="CK118" s="261">
        <f t="shared" si="572"/>
        <v>-67275</v>
      </c>
      <c r="CL118" s="261">
        <f t="shared" si="572"/>
        <v>169521.71999999997</v>
      </c>
      <c r="CM118" s="261">
        <f t="shared" si="573"/>
        <v>-90649</v>
      </c>
      <c r="CN118" s="261">
        <f t="shared" si="573"/>
        <v>-57518</v>
      </c>
      <c r="CO118" s="261">
        <f t="shared" si="573"/>
        <v>84594</v>
      </c>
      <c r="CP118" s="391">
        <f t="shared" si="573"/>
        <v>-219526</v>
      </c>
      <c r="CQ118" s="391">
        <f t="shared" si="573"/>
        <v>108001</v>
      </c>
      <c r="CR118" s="391">
        <f t="shared" si="573"/>
        <v>215929</v>
      </c>
      <c r="CS118" s="391">
        <f t="shared" si="573"/>
        <v>173922</v>
      </c>
      <c r="CT118" s="391">
        <f t="shared" si="573"/>
        <v>-60463</v>
      </c>
      <c r="CU118" s="391">
        <f t="shared" si="573"/>
        <v>54827</v>
      </c>
      <c r="CV118" s="391">
        <f t="shared" si="573"/>
        <v>68079</v>
      </c>
      <c r="CW118" s="391">
        <f t="shared" si="573"/>
        <v>-65172</v>
      </c>
      <c r="CX118" s="391">
        <f t="shared" si="573"/>
        <v>-4985</v>
      </c>
      <c r="CY118" s="347"/>
      <c r="CZ118" s="34">
        <f t="shared" si="583"/>
        <v>388683</v>
      </c>
    </row>
    <row r="119" spans="1:104" s="37" customFormat="1" x14ac:dyDescent="0.3">
      <c r="A119" s="146"/>
      <c r="B119" s="38" t="s">
        <v>41</v>
      </c>
      <c r="C119" s="96">
        <f t="shared" ref="C119:O119" si="590">C98-C105</f>
        <v>1361.1499999999942</v>
      </c>
      <c r="D119" s="97">
        <f t="shared" si="590"/>
        <v>40403.479999999981</v>
      </c>
      <c r="E119" s="97">
        <f t="shared" si="590"/>
        <v>56773.860000000015</v>
      </c>
      <c r="F119" s="34">
        <f t="shared" si="590"/>
        <v>92886.849999999977</v>
      </c>
      <c r="G119" s="97">
        <f t="shared" si="590"/>
        <v>109562.45000000001</v>
      </c>
      <c r="H119" s="97">
        <f t="shared" si="590"/>
        <v>19120.859999999986</v>
      </c>
      <c r="I119" s="97">
        <f t="shared" si="590"/>
        <v>80385.69</v>
      </c>
      <c r="J119" s="97">
        <f t="shared" si="590"/>
        <v>99141.309999999969</v>
      </c>
      <c r="K119" s="97">
        <f t="shared" si="590"/>
        <v>23413.820000000007</v>
      </c>
      <c r="L119" s="98">
        <f t="shared" si="590"/>
        <v>34783.819999999978</v>
      </c>
      <c r="M119" s="97">
        <f t="shared" si="590"/>
        <v>53100.640000000014</v>
      </c>
      <c r="N119" s="97">
        <f t="shared" si="590"/>
        <v>223986.75</v>
      </c>
      <c r="O119" s="97">
        <f t="shared" si="590"/>
        <v>-91256.25</v>
      </c>
      <c r="P119" s="97">
        <f t="shared" ref="P119:R119" si="591">P98-P105</f>
        <v>204608.57</v>
      </c>
      <c r="Q119" s="97">
        <f t="shared" si="591"/>
        <v>217217.99</v>
      </c>
      <c r="R119" s="97">
        <f t="shared" si="591"/>
        <v>141338.03000000003</v>
      </c>
      <c r="S119" s="97">
        <f t="shared" ref="S119:T119" si="592">S98-S105</f>
        <v>15180.229999999981</v>
      </c>
      <c r="T119" s="97">
        <f t="shared" si="592"/>
        <v>121569.63999999998</v>
      </c>
      <c r="U119" s="97">
        <f t="shared" ref="U119:W119" si="593">U98-U105</f>
        <v>61306.040000000037</v>
      </c>
      <c r="V119" s="97">
        <f t="shared" si="593"/>
        <v>78540</v>
      </c>
      <c r="W119" s="97">
        <f t="shared" si="593"/>
        <v>61306.040000000037</v>
      </c>
      <c r="X119" s="98">
        <f t="shared" ref="X119:AB119" si="594">X98-X105</f>
        <v>97615.88</v>
      </c>
      <c r="Y119" s="97">
        <f t="shared" si="594"/>
        <v>-28622</v>
      </c>
      <c r="Z119" s="97">
        <f t="shared" si="594"/>
        <v>193700</v>
      </c>
      <c r="AA119" s="97">
        <f t="shared" si="594"/>
        <v>28882.420000000013</v>
      </c>
      <c r="AB119" s="97">
        <f t="shared" si="594"/>
        <v>17304.760000000009</v>
      </c>
      <c r="AC119" s="97">
        <f t="shared" ref="AC119:AF119" si="595">AC98-AC105</f>
        <v>107545.32</v>
      </c>
      <c r="AD119" s="97">
        <f t="shared" si="595"/>
        <v>-16412.72</v>
      </c>
      <c r="AE119" s="97">
        <f t="shared" si="595"/>
        <v>288609</v>
      </c>
      <c r="AF119" s="97">
        <f t="shared" si="595"/>
        <v>42427.530000000028</v>
      </c>
      <c r="AG119" s="205">
        <v>-39716</v>
      </c>
      <c r="AH119" s="205">
        <v>145620</v>
      </c>
      <c r="AI119" s="205">
        <v>-33388</v>
      </c>
      <c r="AJ119" s="98">
        <v>152600</v>
      </c>
      <c r="AK119" s="297">
        <v>216717</v>
      </c>
      <c r="AL119" s="297">
        <v>-72161</v>
      </c>
      <c r="AM119" s="297">
        <v>263718</v>
      </c>
      <c r="AN119" s="297">
        <v>55173</v>
      </c>
      <c r="AO119" s="297">
        <v>-80691</v>
      </c>
      <c r="AP119" s="297">
        <v>25388</v>
      </c>
      <c r="AQ119" s="34">
        <v>81160</v>
      </c>
      <c r="AR119" s="297">
        <v>76797</v>
      </c>
      <c r="AS119" s="297">
        <v>83618</v>
      </c>
      <c r="AT119" s="297">
        <v>322091</v>
      </c>
      <c r="AU119" s="297">
        <v>-18332</v>
      </c>
      <c r="AV119" s="315">
        <v>-114964</v>
      </c>
      <c r="AW119" s="297">
        <v>4711629</v>
      </c>
      <c r="AX119" s="297">
        <v>-47505</v>
      </c>
      <c r="AY119" s="297">
        <v>27130</v>
      </c>
      <c r="AZ119" s="297">
        <v>41864</v>
      </c>
      <c r="BA119" s="297">
        <v>165163</v>
      </c>
      <c r="BB119" s="297">
        <v>-12491</v>
      </c>
      <c r="BC119" s="34">
        <v>70360</v>
      </c>
      <c r="BD119" s="297">
        <v>154752</v>
      </c>
      <c r="BE119" s="297"/>
      <c r="BF119" s="297"/>
      <c r="BG119" s="297"/>
      <c r="BH119" s="315"/>
      <c r="BI119" s="34">
        <f t="shared" si="570"/>
        <v>-92617.4</v>
      </c>
      <c r="BJ119" s="99">
        <f t="shared" si="570"/>
        <v>164205.09000000003</v>
      </c>
      <c r="BK119" s="99">
        <f t="shared" si="570"/>
        <v>160444.12999999998</v>
      </c>
      <c r="BL119" s="99">
        <f t="shared" si="570"/>
        <v>48451.180000000051</v>
      </c>
      <c r="BM119" s="99">
        <f t="shared" si="570"/>
        <v>-94382.22000000003</v>
      </c>
      <c r="BN119" s="99">
        <f t="shared" si="570"/>
        <v>102448.78</v>
      </c>
      <c r="BO119" s="99">
        <f t="shared" si="570"/>
        <v>-19079.649999999965</v>
      </c>
      <c r="BP119" s="99">
        <f t="shared" si="570"/>
        <v>-20601.309999999969</v>
      </c>
      <c r="BQ119" s="99">
        <f t="shared" si="570"/>
        <v>37892.22000000003</v>
      </c>
      <c r="BR119" s="411">
        <f t="shared" si="570"/>
        <v>62832.060000000027</v>
      </c>
      <c r="BS119" s="434">
        <f t="shared" si="571"/>
        <v>-81722.640000000014</v>
      </c>
      <c r="BT119" s="99">
        <f t="shared" si="571"/>
        <v>-30286.75</v>
      </c>
      <c r="BU119" s="99">
        <f t="shared" si="571"/>
        <v>120138.67000000001</v>
      </c>
      <c r="BV119" s="99">
        <f t="shared" si="571"/>
        <v>-187303.81</v>
      </c>
      <c r="BW119" s="99">
        <f t="shared" si="571"/>
        <v>-109672.66999999998</v>
      </c>
      <c r="BX119" s="248">
        <f t="shared" si="571"/>
        <v>-157750.75000000003</v>
      </c>
      <c r="BY119" s="248">
        <f t="shared" si="571"/>
        <v>273428.77</v>
      </c>
      <c r="BZ119" s="248">
        <f t="shared" si="571"/>
        <v>-79142.109999999957</v>
      </c>
      <c r="CA119" s="261">
        <f t="shared" si="571"/>
        <v>-101022.04000000004</v>
      </c>
      <c r="CB119" s="261">
        <f t="shared" si="571"/>
        <v>67080</v>
      </c>
      <c r="CC119" s="261">
        <f t="shared" si="572"/>
        <v>-94694.040000000037</v>
      </c>
      <c r="CD119" s="391">
        <f t="shared" si="572"/>
        <v>54984.119999999995</v>
      </c>
      <c r="CE119" s="360">
        <f t="shared" si="572"/>
        <v>245339</v>
      </c>
      <c r="CF119" s="261">
        <f t="shared" si="572"/>
        <v>-265861</v>
      </c>
      <c r="CG119" s="261">
        <f t="shared" si="572"/>
        <v>234835.58</v>
      </c>
      <c r="CH119" s="261">
        <f t="shared" si="572"/>
        <v>37868.239999999991</v>
      </c>
      <c r="CI119" s="261">
        <f t="shared" si="572"/>
        <v>-188236.32</v>
      </c>
      <c r="CJ119" s="261">
        <f t="shared" si="572"/>
        <v>41800.720000000001</v>
      </c>
      <c r="CK119" s="261">
        <f t="shared" si="572"/>
        <v>-207449</v>
      </c>
      <c r="CL119" s="261">
        <f t="shared" si="572"/>
        <v>34369.469999999972</v>
      </c>
      <c r="CM119" s="261">
        <f t="shared" si="573"/>
        <v>123334</v>
      </c>
      <c r="CN119" s="261">
        <f t="shared" si="573"/>
        <v>176471</v>
      </c>
      <c r="CO119" s="261">
        <f t="shared" si="573"/>
        <v>15056</v>
      </c>
      <c r="CP119" s="391">
        <f t="shared" si="573"/>
        <v>-267564</v>
      </c>
      <c r="CQ119" s="391">
        <f t="shared" si="573"/>
        <v>4494912</v>
      </c>
      <c r="CR119" s="391">
        <f t="shared" si="573"/>
        <v>24656</v>
      </c>
      <c r="CS119" s="391">
        <f t="shared" si="573"/>
        <v>-236588</v>
      </c>
      <c r="CT119" s="391">
        <f t="shared" si="573"/>
        <v>-13309</v>
      </c>
      <c r="CU119" s="391">
        <f t="shared" si="573"/>
        <v>245854</v>
      </c>
      <c r="CV119" s="391">
        <f t="shared" si="573"/>
        <v>-37879</v>
      </c>
      <c r="CW119" s="391">
        <f t="shared" si="573"/>
        <v>-10800</v>
      </c>
      <c r="CX119" s="391">
        <f t="shared" si="573"/>
        <v>77955</v>
      </c>
      <c r="CY119" s="347"/>
      <c r="CZ119" s="34">
        <f t="shared" si="583"/>
        <v>154752</v>
      </c>
    </row>
    <row r="120" spans="1:104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596">SUM(D115:D119)</f>
        <v>-118031.9599999999</v>
      </c>
      <c r="E120" s="127">
        <f t="shared" si="596"/>
        <v>304655.44000000006</v>
      </c>
      <c r="F120" s="35">
        <f t="shared" si="596"/>
        <v>-134726.18000000017</v>
      </c>
      <c r="G120" s="127">
        <f t="shared" si="596"/>
        <v>710114.52</v>
      </c>
      <c r="H120" s="127">
        <f t="shared" si="596"/>
        <v>384486.51</v>
      </c>
      <c r="I120" s="127">
        <f t="shared" si="596"/>
        <v>161058.69000000003</v>
      </c>
      <c r="J120" s="127">
        <f t="shared" si="596"/>
        <v>240905.78000000012</v>
      </c>
      <c r="K120" s="127">
        <f t="shared" si="596"/>
        <v>-728566.81000000029</v>
      </c>
      <c r="L120" s="128">
        <f t="shared" si="596"/>
        <v>634792.56999999972</v>
      </c>
      <c r="M120" s="127">
        <f t="shared" si="596"/>
        <v>408162.01999999996</v>
      </c>
      <c r="N120" s="127">
        <f t="shared" si="596"/>
        <v>-17489.72</v>
      </c>
      <c r="O120" s="127">
        <f t="shared" si="596"/>
        <v>125281.12000000017</v>
      </c>
      <c r="P120" s="127">
        <f t="shared" ref="P120:R120" si="597">SUM(P115:P119)</f>
        <v>552563.02</v>
      </c>
      <c r="Q120" s="127">
        <f t="shared" si="597"/>
        <v>243518.61000000016</v>
      </c>
      <c r="R120" s="127">
        <f t="shared" si="597"/>
        <v>277278.10000000003</v>
      </c>
      <c r="S120" s="127">
        <f t="shared" ref="S120:T120" si="598">SUM(S115:S119)</f>
        <v>474568.61999999965</v>
      </c>
      <c r="T120" s="127">
        <f t="shared" si="598"/>
        <v>2138165.0799999996</v>
      </c>
      <c r="U120" s="127">
        <f t="shared" ref="U120:W120" si="599">SUM(U115:U119)</f>
        <v>-401183.82999999996</v>
      </c>
      <c r="V120" s="127">
        <f t="shared" si="599"/>
        <v>-438295</v>
      </c>
      <c r="W120" s="127">
        <f t="shared" si="599"/>
        <v>-401183.82999999996</v>
      </c>
      <c r="X120" s="128">
        <f t="shared" ref="X120:AB120" si="600">SUM(X115:X119)</f>
        <v>675311.87000000023</v>
      </c>
      <c r="Y120" s="127">
        <f t="shared" si="600"/>
        <v>-174699</v>
      </c>
      <c r="Z120" s="127">
        <f t="shared" si="600"/>
        <v>442577</v>
      </c>
      <c r="AA120" s="127">
        <f t="shared" si="600"/>
        <v>-148008.30999999997</v>
      </c>
      <c r="AB120" s="127">
        <f t="shared" si="600"/>
        <v>-29263.530000000042</v>
      </c>
      <c r="AC120" s="127">
        <f t="shared" ref="AC120:AF120" si="601">SUM(AC115:AC119)</f>
        <v>264456.93000000005</v>
      </c>
      <c r="AD120" s="127">
        <f t="shared" si="601"/>
        <v>243877.76000000018</v>
      </c>
      <c r="AE120" s="127">
        <f t="shared" si="601"/>
        <v>972210</v>
      </c>
      <c r="AF120" s="127">
        <f t="shared" si="601"/>
        <v>462938.33999999997</v>
      </c>
      <c r="AG120" s="204">
        <v>767336</v>
      </c>
      <c r="AH120" s="204">
        <v>-681117</v>
      </c>
      <c r="AI120" s="204">
        <v>-452722</v>
      </c>
      <c r="AJ120" s="128">
        <v>823035</v>
      </c>
      <c r="AK120" s="215">
        <v>614939</v>
      </c>
      <c r="AL120" s="215">
        <v>73871</v>
      </c>
      <c r="AM120" s="215">
        <v>-559561</v>
      </c>
      <c r="AN120" s="215">
        <v>49243</v>
      </c>
      <c r="AO120" s="215">
        <v>-63356</v>
      </c>
      <c r="AP120" s="215">
        <v>1006874</v>
      </c>
      <c r="AQ120" s="35">
        <v>-70037</v>
      </c>
      <c r="AR120" s="215">
        <v>1872075</v>
      </c>
      <c r="AS120" s="215">
        <v>-238912</v>
      </c>
      <c r="AT120" s="215">
        <v>-1017232</v>
      </c>
      <c r="AU120" s="215">
        <v>726508</v>
      </c>
      <c r="AV120" s="314">
        <v>138488</v>
      </c>
      <c r="AW120" s="215">
        <v>5359163</v>
      </c>
      <c r="AX120" s="215">
        <v>1231330</v>
      </c>
      <c r="AY120" s="215">
        <v>457580</v>
      </c>
      <c r="AZ120" s="215">
        <v>157557</v>
      </c>
      <c r="BA120" s="215">
        <v>-10617</v>
      </c>
      <c r="BB120" s="215">
        <v>1014441</v>
      </c>
      <c r="BC120" s="35">
        <v>487477</v>
      </c>
      <c r="BD120" s="215">
        <v>1520329</v>
      </c>
      <c r="BE120" s="215"/>
      <c r="BF120" s="215"/>
      <c r="BG120" s="215"/>
      <c r="BH120" s="314"/>
      <c r="BI120" s="35">
        <f t="shared" si="540"/>
        <v>-26145.79999999993</v>
      </c>
      <c r="BJ120" s="129">
        <f t="shared" ref="BJ120:BL120" si="602">SUM(BJ115:BJ119)</f>
        <v>670594.97999999986</v>
      </c>
      <c r="BK120" s="129">
        <f t="shared" si="602"/>
        <v>-61136.829999999929</v>
      </c>
      <c r="BL120" s="129">
        <f t="shared" si="602"/>
        <v>412004.28000000026</v>
      </c>
      <c r="BM120" s="129">
        <f t="shared" ref="BM120" si="603">SUM(BM115:BM119)</f>
        <v>-235545.90000000043</v>
      </c>
      <c r="BN120" s="129">
        <f t="shared" ref="BN120:BV120" si="604">SUM(BN115:BN119)</f>
        <v>1753678.5699999996</v>
      </c>
      <c r="BO120" s="129">
        <f t="shared" si="604"/>
        <v>-562242.52</v>
      </c>
      <c r="BP120" s="129">
        <f t="shared" si="604"/>
        <v>-679200.78</v>
      </c>
      <c r="BQ120" s="129">
        <f t="shared" si="604"/>
        <v>327382.98000000027</v>
      </c>
      <c r="BR120" s="410">
        <f t="shared" si="604"/>
        <v>40519.300000000461</v>
      </c>
      <c r="BS120" s="433">
        <f t="shared" si="604"/>
        <v>-582861.02</v>
      </c>
      <c r="BT120" s="129">
        <f t="shared" si="604"/>
        <v>460066.72000000003</v>
      </c>
      <c r="BU120" s="129">
        <f t="shared" si="604"/>
        <v>-273289.43000000017</v>
      </c>
      <c r="BV120" s="129">
        <f t="shared" si="604"/>
        <v>-581826.55000000005</v>
      </c>
      <c r="BW120" s="129">
        <f t="shared" ref="BW120:BX120" si="605">SUM(BW115:BW119)</f>
        <v>20938.319999999891</v>
      </c>
      <c r="BX120" s="247">
        <f t="shared" si="605"/>
        <v>-33400.339999999851</v>
      </c>
      <c r="BY120" s="247">
        <f t="shared" ref="BY120" si="606">SUM(BY115:BY119)</f>
        <v>497641.38000000035</v>
      </c>
      <c r="BZ120" s="247">
        <f t="shared" ref="BZ120:CA120" si="607">SUM(BZ115:BZ119)</f>
        <v>-1675226.7399999995</v>
      </c>
      <c r="CA120" s="273">
        <f t="shared" si="607"/>
        <v>1168519.83</v>
      </c>
      <c r="CB120" s="273">
        <f t="shared" ref="CB120:CC120" si="608">SUM(CB115:CB119)</f>
        <v>-242822</v>
      </c>
      <c r="CC120" s="273">
        <f t="shared" si="608"/>
        <v>-51538.170000000086</v>
      </c>
      <c r="CD120" s="390">
        <f t="shared" ref="CD120:CE120" si="609">SUM(CD115:CD119)</f>
        <v>147723.12999999974</v>
      </c>
      <c r="CE120" s="359">
        <f t="shared" si="609"/>
        <v>789638</v>
      </c>
      <c r="CF120" s="273">
        <f t="shared" ref="CF120" si="610">SUM(CF115:CF119)</f>
        <v>-368706</v>
      </c>
      <c r="CG120" s="273">
        <f t="shared" ref="CG120" si="611">SUM(CG115:CG119)</f>
        <v>-411552.69000000006</v>
      </c>
      <c r="CH120" s="273">
        <f t="shared" ref="CH120" si="612">SUM(CH115:CH119)</f>
        <v>78506.530000000042</v>
      </c>
      <c r="CI120" s="273">
        <f t="shared" ref="CI120" si="613">SUM(CI115:CI119)</f>
        <v>-327812.93000000005</v>
      </c>
      <c r="CJ120" s="273">
        <f t="shared" ref="CJ120" si="614">SUM(CJ115:CJ119)</f>
        <v>762996.23999999976</v>
      </c>
      <c r="CK120" s="273">
        <f t="shared" ref="CK120" si="615">SUM(CK115:CK119)</f>
        <v>-1042247</v>
      </c>
      <c r="CL120" s="273">
        <f t="shared" ref="CL120" si="616">SUM(CL115:CL119)</f>
        <v>1409136.66</v>
      </c>
      <c r="CM120" s="273">
        <f t="shared" ref="CM120" si="617">SUM(CM115:CM119)</f>
        <v>-1006248</v>
      </c>
      <c r="CN120" s="273">
        <f t="shared" ref="CN120" si="618">SUM(CN115:CN119)</f>
        <v>-336115</v>
      </c>
      <c r="CO120" s="273">
        <f t="shared" ref="CO120" si="619">SUM(CO115:CO119)</f>
        <v>1179230</v>
      </c>
      <c r="CP120" s="390">
        <f t="shared" ref="CP120" si="620">SUM(CP115:CP119)</f>
        <v>-684547</v>
      </c>
      <c r="CQ120" s="390">
        <f t="shared" ref="CQ120" si="621">SUM(CQ115:CQ119)</f>
        <v>4744224</v>
      </c>
      <c r="CR120" s="390">
        <f t="shared" ref="CR120" si="622">SUM(CR115:CR119)</f>
        <v>1157459</v>
      </c>
      <c r="CS120" s="390">
        <f t="shared" ref="CS120" si="623">SUM(CS115:CS119)</f>
        <v>1017141</v>
      </c>
      <c r="CT120" s="390">
        <f t="shared" ref="CT120" si="624">SUM(CT115:CT119)</f>
        <v>108314</v>
      </c>
      <c r="CU120" s="390">
        <f t="shared" ref="CU120" si="625">SUM(CU115:CU119)</f>
        <v>52739</v>
      </c>
      <c r="CV120" s="390">
        <f t="shared" ref="CV120" si="626">SUM(CV115:CV119)</f>
        <v>7567</v>
      </c>
      <c r="CW120" s="390">
        <f t="shared" ref="CW120:CX120" si="627">SUM(CW115:CW119)</f>
        <v>557514</v>
      </c>
      <c r="CX120" s="390">
        <f t="shared" si="627"/>
        <v>-351746</v>
      </c>
      <c r="CY120" s="348"/>
      <c r="CZ120" s="35">
        <f t="shared" si="540"/>
        <v>1520329</v>
      </c>
    </row>
    <row r="121" spans="1:104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65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82"/>
      <c r="CX121" s="382"/>
      <c r="CY121" s="345"/>
      <c r="CZ121" s="77"/>
    </row>
    <row r="122" spans="1:104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07">
        <v>1</v>
      </c>
      <c r="V122" s="207">
        <v>2</v>
      </c>
      <c r="W122" s="207">
        <v>1</v>
      </c>
      <c r="X122" s="106">
        <v>0</v>
      </c>
      <c r="Y122" s="207">
        <v>0</v>
      </c>
      <c r="Z122" s="207">
        <v>1</v>
      </c>
      <c r="AA122" s="207">
        <v>0</v>
      </c>
      <c r="AB122" s="207">
        <v>0</v>
      </c>
      <c r="AC122" s="207">
        <v>0</v>
      </c>
      <c r="AD122" s="207">
        <v>0</v>
      </c>
      <c r="AE122" s="207">
        <v>1</v>
      </c>
      <c r="AF122" s="207">
        <v>2</v>
      </c>
      <c r="AG122" s="207">
        <v>3</v>
      </c>
      <c r="AH122" s="207">
        <v>3</v>
      </c>
      <c r="AI122" s="207">
        <v>4</v>
      </c>
      <c r="AJ122" s="106">
        <v>5</v>
      </c>
      <c r="AK122" s="207">
        <v>4</v>
      </c>
      <c r="AL122" s="207">
        <v>7</v>
      </c>
      <c r="AM122" s="207">
        <v>4</v>
      </c>
      <c r="AN122" s="207">
        <v>4</v>
      </c>
      <c r="AO122" s="207">
        <v>5</v>
      </c>
      <c r="AP122" s="207">
        <v>1</v>
      </c>
      <c r="AQ122" s="63">
        <v>5</v>
      </c>
      <c r="AR122" s="207">
        <v>8</v>
      </c>
      <c r="AS122" s="207">
        <v>6</v>
      </c>
      <c r="AT122" s="207">
        <v>6</v>
      </c>
      <c r="AU122" s="207">
        <v>7</v>
      </c>
      <c r="AV122" s="106">
        <v>7</v>
      </c>
      <c r="AW122" s="207">
        <v>7</v>
      </c>
      <c r="AX122" s="207">
        <v>6</v>
      </c>
      <c r="AY122" s="207">
        <v>6</v>
      </c>
      <c r="AZ122" s="207">
        <v>7</v>
      </c>
      <c r="BA122" s="207">
        <v>5</v>
      </c>
      <c r="BB122" s="207">
        <v>5</v>
      </c>
      <c r="BC122" s="63">
        <v>2</v>
      </c>
      <c r="BD122" s="207">
        <v>2</v>
      </c>
      <c r="BE122" s="207"/>
      <c r="BF122" s="207"/>
      <c r="BG122" s="207"/>
      <c r="BH122" s="106"/>
      <c r="BI122" s="63">
        <f t="shared" ref="BI122:BR126" si="628">O122-C122</f>
        <v>-2</v>
      </c>
      <c r="BJ122" s="107">
        <f t="shared" si="628"/>
        <v>-2</v>
      </c>
      <c r="BK122" s="107">
        <f t="shared" si="628"/>
        <v>-3</v>
      </c>
      <c r="BL122" s="107">
        <f t="shared" si="628"/>
        <v>-4</v>
      </c>
      <c r="BM122" s="107">
        <f t="shared" si="628"/>
        <v>-2</v>
      </c>
      <c r="BN122" s="107">
        <f t="shared" si="628"/>
        <v>-2</v>
      </c>
      <c r="BO122" s="107">
        <f t="shared" si="628"/>
        <v>-2</v>
      </c>
      <c r="BP122" s="107">
        <f t="shared" si="628"/>
        <v>0</v>
      </c>
      <c r="BQ122" s="107">
        <f t="shared" si="628"/>
        <v>-2</v>
      </c>
      <c r="BR122" s="414">
        <f t="shared" si="628"/>
        <v>-3</v>
      </c>
      <c r="BS122" s="107">
        <f t="shared" ref="BS122:CB126" si="629">Y122-M122</f>
        <v>-3</v>
      </c>
      <c r="BT122" s="107">
        <f t="shared" si="629"/>
        <v>-1</v>
      </c>
      <c r="BU122" s="107">
        <f t="shared" si="629"/>
        <v>-2</v>
      </c>
      <c r="BV122" s="107">
        <f t="shared" si="629"/>
        <v>-2</v>
      </c>
      <c r="BW122" s="107">
        <f t="shared" si="629"/>
        <v>-1</v>
      </c>
      <c r="BX122" s="251">
        <f t="shared" si="629"/>
        <v>-1</v>
      </c>
      <c r="BY122" s="251">
        <f t="shared" si="629"/>
        <v>0</v>
      </c>
      <c r="BZ122" s="251">
        <f t="shared" si="629"/>
        <v>1</v>
      </c>
      <c r="CA122" s="209">
        <f t="shared" si="629"/>
        <v>2</v>
      </c>
      <c r="CB122" s="209">
        <f t="shared" si="629"/>
        <v>1</v>
      </c>
      <c r="CC122" s="209">
        <f t="shared" ref="CC122:CL126" si="630">AI122-W122</f>
        <v>3</v>
      </c>
      <c r="CD122" s="394">
        <f t="shared" si="630"/>
        <v>5</v>
      </c>
      <c r="CE122" s="209">
        <f t="shared" si="630"/>
        <v>4</v>
      </c>
      <c r="CF122" s="209">
        <f t="shared" si="630"/>
        <v>6</v>
      </c>
      <c r="CG122" s="209">
        <f t="shared" si="630"/>
        <v>4</v>
      </c>
      <c r="CH122" s="209">
        <f t="shared" si="630"/>
        <v>4</v>
      </c>
      <c r="CI122" s="209">
        <f t="shared" si="630"/>
        <v>5</v>
      </c>
      <c r="CJ122" s="209">
        <f t="shared" si="630"/>
        <v>1</v>
      </c>
      <c r="CK122" s="209">
        <f t="shared" si="630"/>
        <v>4</v>
      </c>
      <c r="CL122" s="209">
        <f t="shared" si="630"/>
        <v>6</v>
      </c>
      <c r="CM122" s="209">
        <f t="shared" ref="CM122:CX126" si="631">AS122-AG122</f>
        <v>3</v>
      </c>
      <c r="CN122" s="209">
        <f t="shared" si="631"/>
        <v>3</v>
      </c>
      <c r="CO122" s="209">
        <f t="shared" si="631"/>
        <v>3</v>
      </c>
      <c r="CP122" s="394">
        <f t="shared" si="631"/>
        <v>2</v>
      </c>
      <c r="CQ122" s="394">
        <f t="shared" si="631"/>
        <v>3</v>
      </c>
      <c r="CR122" s="394">
        <f t="shared" si="631"/>
        <v>-1</v>
      </c>
      <c r="CS122" s="394">
        <f t="shared" si="631"/>
        <v>2</v>
      </c>
      <c r="CT122" s="394">
        <f t="shared" si="631"/>
        <v>3</v>
      </c>
      <c r="CU122" s="394">
        <f t="shared" si="631"/>
        <v>0</v>
      </c>
      <c r="CV122" s="394">
        <f t="shared" si="631"/>
        <v>4</v>
      </c>
      <c r="CW122" s="394">
        <f t="shared" si="631"/>
        <v>-3</v>
      </c>
      <c r="CX122" s="394">
        <f t="shared" si="631"/>
        <v>-6</v>
      </c>
      <c r="CY122" s="345"/>
      <c r="CZ122" s="63">
        <f>IF(ISERROR(GETPIVOTDATA("VALUE",'CSS WK pvt'!$I$2,"DT_FILE",CZ$8,"CD_CO",CZ$6,"TRIM_CAT",TRIM(B122),"TRIM_LINE",A121))=TRUE,0,GETPIVOTDATA("VALUE",'CSS WK pvt'!$I$2,"DT_FILE",CZ$8,"CD_CO",CZ$6,"TRIM_CAT",TRIM(B122),"TRIM_LINE",A121))</f>
        <v>2</v>
      </c>
    </row>
    <row r="123" spans="1:104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07">
        <v>8</v>
      </c>
      <c r="V123" s="207">
        <v>9</v>
      </c>
      <c r="W123" s="207">
        <v>10</v>
      </c>
      <c r="X123" s="106">
        <v>12</v>
      </c>
      <c r="Y123" s="207">
        <v>14</v>
      </c>
      <c r="Z123" s="207">
        <v>14</v>
      </c>
      <c r="AA123" s="207">
        <v>15</v>
      </c>
      <c r="AB123" s="207">
        <v>28</v>
      </c>
      <c r="AC123" s="207">
        <v>30</v>
      </c>
      <c r="AD123" s="207">
        <v>29</v>
      </c>
      <c r="AE123" s="207">
        <v>26</v>
      </c>
      <c r="AF123" s="207">
        <v>24</v>
      </c>
      <c r="AG123" s="207">
        <v>26</v>
      </c>
      <c r="AH123" s="207">
        <v>24</v>
      </c>
      <c r="AI123" s="207">
        <v>23</v>
      </c>
      <c r="AJ123" s="106">
        <v>23</v>
      </c>
      <c r="AK123" s="207">
        <v>22</v>
      </c>
      <c r="AL123" s="207">
        <v>18</v>
      </c>
      <c r="AM123" s="207">
        <v>18</v>
      </c>
      <c r="AN123" s="207">
        <v>14</v>
      </c>
      <c r="AO123" s="207">
        <v>18</v>
      </c>
      <c r="AP123" s="207">
        <v>19</v>
      </c>
      <c r="AQ123" s="63">
        <v>15</v>
      </c>
      <c r="AR123" s="207">
        <v>12</v>
      </c>
      <c r="AS123" s="207">
        <v>10</v>
      </c>
      <c r="AT123" s="207">
        <v>10</v>
      </c>
      <c r="AU123" s="207">
        <v>10</v>
      </c>
      <c r="AV123" s="106">
        <v>9</v>
      </c>
      <c r="AW123" s="207">
        <v>9</v>
      </c>
      <c r="AX123" s="207">
        <v>11</v>
      </c>
      <c r="AY123" s="207">
        <v>11</v>
      </c>
      <c r="AZ123" s="207">
        <v>10</v>
      </c>
      <c r="BA123" s="207">
        <v>10</v>
      </c>
      <c r="BB123" s="207">
        <v>7</v>
      </c>
      <c r="BC123" s="63">
        <v>8</v>
      </c>
      <c r="BD123" s="207">
        <v>8</v>
      </c>
      <c r="BE123" s="207"/>
      <c r="BF123" s="207"/>
      <c r="BG123" s="207"/>
      <c r="BH123" s="106"/>
      <c r="BI123" s="63">
        <f t="shared" si="628"/>
        <v>2</v>
      </c>
      <c r="BJ123" s="107">
        <f t="shared" si="628"/>
        <v>3</v>
      </c>
      <c r="BK123" s="107">
        <f t="shared" si="628"/>
        <v>1</v>
      </c>
      <c r="BL123" s="107">
        <f t="shared" si="628"/>
        <v>2</v>
      </c>
      <c r="BM123" s="107">
        <f t="shared" si="628"/>
        <v>3</v>
      </c>
      <c r="BN123" s="107">
        <f t="shared" si="628"/>
        <v>2</v>
      </c>
      <c r="BO123" s="107">
        <f t="shared" si="628"/>
        <v>2</v>
      </c>
      <c r="BP123" s="107">
        <f t="shared" si="628"/>
        <v>3</v>
      </c>
      <c r="BQ123" s="107">
        <f t="shared" si="628"/>
        <v>4</v>
      </c>
      <c r="BR123" s="414">
        <f t="shared" si="628"/>
        <v>6</v>
      </c>
      <c r="BS123" s="107">
        <f t="shared" si="629"/>
        <v>8</v>
      </c>
      <c r="BT123" s="107">
        <f t="shared" si="629"/>
        <v>8</v>
      </c>
      <c r="BU123" s="107">
        <f t="shared" si="629"/>
        <v>9</v>
      </c>
      <c r="BV123" s="107">
        <f t="shared" si="629"/>
        <v>22</v>
      </c>
      <c r="BW123" s="107">
        <f t="shared" si="629"/>
        <v>26</v>
      </c>
      <c r="BX123" s="251">
        <f t="shared" si="629"/>
        <v>23</v>
      </c>
      <c r="BY123" s="251">
        <f t="shared" si="629"/>
        <v>19</v>
      </c>
      <c r="BZ123" s="251">
        <f t="shared" si="629"/>
        <v>17</v>
      </c>
      <c r="CA123" s="209">
        <f t="shared" si="629"/>
        <v>18</v>
      </c>
      <c r="CB123" s="209">
        <f t="shared" si="629"/>
        <v>15</v>
      </c>
      <c r="CC123" s="209">
        <f t="shared" si="630"/>
        <v>13</v>
      </c>
      <c r="CD123" s="394">
        <f t="shared" si="630"/>
        <v>11</v>
      </c>
      <c r="CE123" s="209">
        <f t="shared" si="630"/>
        <v>8</v>
      </c>
      <c r="CF123" s="209">
        <f t="shared" si="630"/>
        <v>4</v>
      </c>
      <c r="CG123" s="209">
        <f t="shared" si="630"/>
        <v>3</v>
      </c>
      <c r="CH123" s="209">
        <f t="shared" si="630"/>
        <v>-14</v>
      </c>
      <c r="CI123" s="209">
        <f t="shared" si="630"/>
        <v>-12</v>
      </c>
      <c r="CJ123" s="209">
        <f t="shared" si="630"/>
        <v>-10</v>
      </c>
      <c r="CK123" s="209">
        <f t="shared" si="630"/>
        <v>-11</v>
      </c>
      <c r="CL123" s="209">
        <f t="shared" si="630"/>
        <v>-12</v>
      </c>
      <c r="CM123" s="209">
        <f t="shared" si="631"/>
        <v>-16</v>
      </c>
      <c r="CN123" s="209">
        <f t="shared" si="631"/>
        <v>-14</v>
      </c>
      <c r="CO123" s="209">
        <f t="shared" si="631"/>
        <v>-13</v>
      </c>
      <c r="CP123" s="394">
        <f t="shared" si="631"/>
        <v>-14</v>
      </c>
      <c r="CQ123" s="394">
        <f t="shared" si="631"/>
        <v>-13</v>
      </c>
      <c r="CR123" s="394">
        <f t="shared" si="631"/>
        <v>-7</v>
      </c>
      <c r="CS123" s="394">
        <f t="shared" si="631"/>
        <v>-7</v>
      </c>
      <c r="CT123" s="394">
        <f t="shared" si="631"/>
        <v>-4</v>
      </c>
      <c r="CU123" s="394">
        <f t="shared" si="631"/>
        <v>-8</v>
      </c>
      <c r="CV123" s="394">
        <f t="shared" si="631"/>
        <v>-12</v>
      </c>
      <c r="CW123" s="394">
        <f t="shared" si="631"/>
        <v>-7</v>
      </c>
      <c r="CX123" s="394">
        <f t="shared" si="631"/>
        <v>-4</v>
      </c>
      <c r="CY123" s="345"/>
      <c r="CZ123" s="63">
        <f>IF(ISERROR(GETPIVOTDATA("VALUE",'CSS WK pvt'!$I$2,"DT_FILE",CZ$8,"CD_CO",CZ$6,"TRIM_CAT",TRIM(B123),"TRIM_LINE",A121))=TRUE,0,GETPIVOTDATA("VALUE",'CSS WK pvt'!$I$2,"DT_FILE",CZ$8,"CD_CO",CZ$6,"TRIM_CAT",TRIM(B123),"TRIM_LINE",A121))</f>
        <v>8</v>
      </c>
    </row>
    <row r="124" spans="1:104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>
        <v>0</v>
      </c>
      <c r="BA124" s="207">
        <v>0</v>
      </c>
      <c r="BB124" s="207">
        <v>0</v>
      </c>
      <c r="BC124" s="63">
        <v>0</v>
      </c>
      <c r="BD124" s="207">
        <v>0</v>
      </c>
      <c r="BE124" s="207"/>
      <c r="BF124" s="207"/>
      <c r="BG124" s="207"/>
      <c r="BH124" s="106"/>
      <c r="BI124" s="63">
        <f t="shared" si="628"/>
        <v>0</v>
      </c>
      <c r="BJ124" s="107">
        <f t="shared" si="628"/>
        <v>0</v>
      </c>
      <c r="BK124" s="107">
        <f t="shared" si="628"/>
        <v>0</v>
      </c>
      <c r="BL124" s="107">
        <f t="shared" si="628"/>
        <v>0</v>
      </c>
      <c r="BM124" s="107">
        <f t="shared" si="628"/>
        <v>0</v>
      </c>
      <c r="BN124" s="107">
        <f t="shared" si="628"/>
        <v>0</v>
      </c>
      <c r="BO124" s="107">
        <f t="shared" si="628"/>
        <v>0</v>
      </c>
      <c r="BP124" s="107">
        <f t="shared" si="628"/>
        <v>0</v>
      </c>
      <c r="BQ124" s="107">
        <f t="shared" si="628"/>
        <v>0</v>
      </c>
      <c r="BR124" s="414">
        <f t="shared" si="628"/>
        <v>0</v>
      </c>
      <c r="BS124" s="107">
        <f t="shared" si="629"/>
        <v>0</v>
      </c>
      <c r="BT124" s="107">
        <f t="shared" si="629"/>
        <v>0</v>
      </c>
      <c r="BU124" s="107">
        <f t="shared" si="629"/>
        <v>0</v>
      </c>
      <c r="BV124" s="107">
        <f t="shared" si="629"/>
        <v>0</v>
      </c>
      <c r="BW124" s="107">
        <f t="shared" si="629"/>
        <v>0</v>
      </c>
      <c r="BX124" s="251">
        <f t="shared" si="629"/>
        <v>0</v>
      </c>
      <c r="BY124" s="251">
        <f t="shared" si="629"/>
        <v>0</v>
      </c>
      <c r="BZ124" s="251">
        <f t="shared" si="629"/>
        <v>0</v>
      </c>
      <c r="CA124" s="209">
        <f t="shared" si="629"/>
        <v>0</v>
      </c>
      <c r="CB124" s="209">
        <f t="shared" si="629"/>
        <v>0</v>
      </c>
      <c r="CC124" s="209">
        <f t="shared" si="630"/>
        <v>0</v>
      </c>
      <c r="CD124" s="394">
        <f t="shared" si="630"/>
        <v>0</v>
      </c>
      <c r="CE124" s="209">
        <f t="shared" si="630"/>
        <v>0</v>
      </c>
      <c r="CF124" s="209">
        <f t="shared" si="630"/>
        <v>0</v>
      </c>
      <c r="CG124" s="209">
        <f t="shared" si="630"/>
        <v>0</v>
      </c>
      <c r="CH124" s="209">
        <f t="shared" si="630"/>
        <v>0</v>
      </c>
      <c r="CI124" s="209">
        <f t="shared" si="630"/>
        <v>0</v>
      </c>
      <c r="CJ124" s="209">
        <f t="shared" si="630"/>
        <v>0</v>
      </c>
      <c r="CK124" s="209">
        <f t="shared" si="630"/>
        <v>0</v>
      </c>
      <c r="CL124" s="209">
        <f t="shared" si="630"/>
        <v>0</v>
      </c>
      <c r="CM124" s="209">
        <f t="shared" si="631"/>
        <v>0</v>
      </c>
      <c r="CN124" s="209">
        <f t="shared" si="631"/>
        <v>0</v>
      </c>
      <c r="CO124" s="209">
        <f t="shared" si="631"/>
        <v>0</v>
      </c>
      <c r="CP124" s="394">
        <f t="shared" si="631"/>
        <v>0</v>
      </c>
      <c r="CQ124" s="394">
        <f t="shared" si="631"/>
        <v>0</v>
      </c>
      <c r="CR124" s="394">
        <f t="shared" si="631"/>
        <v>0</v>
      </c>
      <c r="CS124" s="394">
        <f t="shared" si="631"/>
        <v>0</v>
      </c>
      <c r="CT124" s="394">
        <f t="shared" si="631"/>
        <v>0</v>
      </c>
      <c r="CU124" s="394">
        <f t="shared" si="631"/>
        <v>0</v>
      </c>
      <c r="CV124" s="394">
        <f t="shared" si="631"/>
        <v>0</v>
      </c>
      <c r="CW124" s="394">
        <f t="shared" si="631"/>
        <v>0</v>
      </c>
      <c r="CX124" s="394">
        <f t="shared" si="631"/>
        <v>0</v>
      </c>
      <c r="CY124" s="345"/>
      <c r="CZ124" s="63">
        <f>IF(ISERROR(GETPIVOTDATA("VALUE",'CSS WK pvt'!$I$2,"DT_FILE",CZ$8,"CD_CO",CZ$6,"TRIM_CAT",TRIM(B124),"TRIM_LINE",A121))=TRUE,0,GETPIVOTDATA("VALUE",'CSS WK pvt'!$I$2,"DT_FILE",CZ$8,"CD_CO",CZ$6,"TRIM_CAT",TRIM(B124),"TRIM_LINE",A121))</f>
        <v>0</v>
      </c>
    </row>
    <row r="125" spans="1:104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>
        <v>0</v>
      </c>
      <c r="BA125" s="207">
        <v>0</v>
      </c>
      <c r="BB125" s="207">
        <v>0</v>
      </c>
      <c r="BC125" s="63">
        <v>0</v>
      </c>
      <c r="BD125" s="207">
        <v>0</v>
      </c>
      <c r="BE125" s="207"/>
      <c r="BF125" s="207"/>
      <c r="BG125" s="207"/>
      <c r="BH125" s="106"/>
      <c r="BI125" s="63">
        <f t="shared" si="628"/>
        <v>0</v>
      </c>
      <c r="BJ125" s="107">
        <f t="shared" si="628"/>
        <v>0</v>
      </c>
      <c r="BK125" s="107">
        <f t="shared" si="628"/>
        <v>0</v>
      </c>
      <c r="BL125" s="107">
        <f t="shared" si="628"/>
        <v>0</v>
      </c>
      <c r="BM125" s="107">
        <f t="shared" si="628"/>
        <v>0</v>
      </c>
      <c r="BN125" s="107">
        <f t="shared" si="628"/>
        <v>0</v>
      </c>
      <c r="BO125" s="107">
        <f t="shared" si="628"/>
        <v>0</v>
      </c>
      <c r="BP125" s="107">
        <f t="shared" si="628"/>
        <v>0</v>
      </c>
      <c r="BQ125" s="107">
        <f t="shared" si="628"/>
        <v>0</v>
      </c>
      <c r="BR125" s="414">
        <f t="shared" si="628"/>
        <v>0</v>
      </c>
      <c r="BS125" s="107">
        <f t="shared" si="629"/>
        <v>0</v>
      </c>
      <c r="BT125" s="107">
        <f t="shared" si="629"/>
        <v>0</v>
      </c>
      <c r="BU125" s="107">
        <f t="shared" si="629"/>
        <v>0</v>
      </c>
      <c r="BV125" s="107">
        <f t="shared" si="629"/>
        <v>0</v>
      </c>
      <c r="BW125" s="107">
        <f t="shared" si="629"/>
        <v>0</v>
      </c>
      <c r="BX125" s="251">
        <f t="shared" si="629"/>
        <v>0</v>
      </c>
      <c r="BY125" s="251">
        <f t="shared" si="629"/>
        <v>0</v>
      </c>
      <c r="BZ125" s="251">
        <f t="shared" si="629"/>
        <v>0</v>
      </c>
      <c r="CA125" s="209">
        <f t="shared" si="629"/>
        <v>0</v>
      </c>
      <c r="CB125" s="209">
        <f t="shared" si="629"/>
        <v>0</v>
      </c>
      <c r="CC125" s="209">
        <f t="shared" si="630"/>
        <v>0</v>
      </c>
      <c r="CD125" s="394">
        <f t="shared" si="630"/>
        <v>0</v>
      </c>
      <c r="CE125" s="209">
        <f t="shared" si="630"/>
        <v>0</v>
      </c>
      <c r="CF125" s="209">
        <f t="shared" si="630"/>
        <v>0</v>
      </c>
      <c r="CG125" s="209">
        <f t="shared" si="630"/>
        <v>0</v>
      </c>
      <c r="CH125" s="209">
        <f t="shared" si="630"/>
        <v>0</v>
      </c>
      <c r="CI125" s="209">
        <f t="shared" si="630"/>
        <v>0</v>
      </c>
      <c r="CJ125" s="209">
        <f t="shared" si="630"/>
        <v>0</v>
      </c>
      <c r="CK125" s="209">
        <f t="shared" si="630"/>
        <v>0</v>
      </c>
      <c r="CL125" s="209">
        <f t="shared" si="630"/>
        <v>0</v>
      </c>
      <c r="CM125" s="209">
        <f t="shared" si="631"/>
        <v>0</v>
      </c>
      <c r="CN125" s="209">
        <f t="shared" si="631"/>
        <v>0</v>
      </c>
      <c r="CO125" s="209">
        <f t="shared" si="631"/>
        <v>0</v>
      </c>
      <c r="CP125" s="394">
        <f t="shared" si="631"/>
        <v>0</v>
      </c>
      <c r="CQ125" s="394">
        <f t="shared" si="631"/>
        <v>0</v>
      </c>
      <c r="CR125" s="394">
        <f t="shared" si="631"/>
        <v>0</v>
      </c>
      <c r="CS125" s="394">
        <f t="shared" si="631"/>
        <v>0</v>
      </c>
      <c r="CT125" s="394">
        <f t="shared" si="631"/>
        <v>0</v>
      </c>
      <c r="CU125" s="394">
        <f t="shared" si="631"/>
        <v>0</v>
      </c>
      <c r="CV125" s="394">
        <f t="shared" si="631"/>
        <v>0</v>
      </c>
      <c r="CW125" s="394">
        <f t="shared" si="631"/>
        <v>0</v>
      </c>
      <c r="CX125" s="394">
        <f t="shared" si="631"/>
        <v>0</v>
      </c>
      <c r="CY125" s="345"/>
      <c r="CZ125" s="63">
        <f>IF(ISERROR(GETPIVOTDATA("VALUE",'CSS WK pvt'!$I$2,"DT_FILE",CZ$8,"CD_CO",CZ$6,"TRIM_CAT",TRIM(B125),"TRIM_LINE",A121))=TRUE,0,GETPIVOTDATA("VALUE",'CSS WK pvt'!$I$2,"DT_FILE",CZ$8,"CD_CO",CZ$6,"TRIM_CAT",TRIM(B125),"TRIM_LINE",A121))</f>
        <v>0</v>
      </c>
    </row>
    <row r="126" spans="1:104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>
        <v>0</v>
      </c>
      <c r="BA126" s="207">
        <v>0</v>
      </c>
      <c r="BB126" s="207">
        <v>0</v>
      </c>
      <c r="BC126" s="63">
        <v>0</v>
      </c>
      <c r="BD126" s="207">
        <v>0</v>
      </c>
      <c r="BE126" s="207"/>
      <c r="BF126" s="207"/>
      <c r="BG126" s="207"/>
      <c r="BH126" s="106"/>
      <c r="BI126" s="63">
        <f t="shared" si="628"/>
        <v>0</v>
      </c>
      <c r="BJ126" s="107">
        <f t="shared" si="628"/>
        <v>0</v>
      </c>
      <c r="BK126" s="107">
        <f t="shared" si="628"/>
        <v>0</v>
      </c>
      <c r="BL126" s="107">
        <f t="shared" si="628"/>
        <v>0</v>
      </c>
      <c r="BM126" s="107">
        <f t="shared" si="628"/>
        <v>0</v>
      </c>
      <c r="BN126" s="107">
        <f t="shared" si="628"/>
        <v>0</v>
      </c>
      <c r="BO126" s="107">
        <f t="shared" si="628"/>
        <v>0</v>
      </c>
      <c r="BP126" s="107">
        <f t="shared" si="628"/>
        <v>0</v>
      </c>
      <c r="BQ126" s="107">
        <f t="shared" si="628"/>
        <v>0</v>
      </c>
      <c r="BR126" s="414">
        <f t="shared" si="628"/>
        <v>0</v>
      </c>
      <c r="BS126" s="107">
        <f t="shared" si="629"/>
        <v>0</v>
      </c>
      <c r="BT126" s="107">
        <f t="shared" si="629"/>
        <v>0</v>
      </c>
      <c r="BU126" s="107">
        <f t="shared" si="629"/>
        <v>0</v>
      </c>
      <c r="BV126" s="107">
        <f t="shared" si="629"/>
        <v>0</v>
      </c>
      <c r="BW126" s="107">
        <f t="shared" si="629"/>
        <v>0</v>
      </c>
      <c r="BX126" s="251">
        <f t="shared" si="629"/>
        <v>0</v>
      </c>
      <c r="BY126" s="251">
        <f t="shared" si="629"/>
        <v>0</v>
      </c>
      <c r="BZ126" s="251">
        <f t="shared" si="629"/>
        <v>0</v>
      </c>
      <c r="CA126" s="209">
        <f t="shared" si="629"/>
        <v>0</v>
      </c>
      <c r="CB126" s="209">
        <f t="shared" si="629"/>
        <v>0</v>
      </c>
      <c r="CC126" s="209">
        <f t="shared" si="630"/>
        <v>0</v>
      </c>
      <c r="CD126" s="394">
        <f t="shared" si="630"/>
        <v>0</v>
      </c>
      <c r="CE126" s="209">
        <f t="shared" si="630"/>
        <v>0</v>
      </c>
      <c r="CF126" s="209">
        <f t="shared" si="630"/>
        <v>0</v>
      </c>
      <c r="CG126" s="209">
        <f t="shared" si="630"/>
        <v>0</v>
      </c>
      <c r="CH126" s="209">
        <f t="shared" si="630"/>
        <v>0</v>
      </c>
      <c r="CI126" s="209">
        <f t="shared" si="630"/>
        <v>0</v>
      </c>
      <c r="CJ126" s="209">
        <f t="shared" si="630"/>
        <v>0</v>
      </c>
      <c r="CK126" s="209">
        <f t="shared" si="630"/>
        <v>0</v>
      </c>
      <c r="CL126" s="209">
        <f t="shared" si="630"/>
        <v>0</v>
      </c>
      <c r="CM126" s="209">
        <f t="shared" si="631"/>
        <v>0</v>
      </c>
      <c r="CN126" s="209">
        <f t="shared" si="631"/>
        <v>0</v>
      </c>
      <c r="CO126" s="209">
        <f t="shared" si="631"/>
        <v>0</v>
      </c>
      <c r="CP126" s="394">
        <f t="shared" si="631"/>
        <v>0</v>
      </c>
      <c r="CQ126" s="394">
        <f t="shared" si="631"/>
        <v>0</v>
      </c>
      <c r="CR126" s="394">
        <f t="shared" si="631"/>
        <v>0</v>
      </c>
      <c r="CS126" s="394">
        <f t="shared" si="631"/>
        <v>0</v>
      </c>
      <c r="CT126" s="394">
        <f t="shared" si="631"/>
        <v>0</v>
      </c>
      <c r="CU126" s="394">
        <f t="shared" si="631"/>
        <v>0</v>
      </c>
      <c r="CV126" s="394">
        <f t="shared" si="631"/>
        <v>0</v>
      </c>
      <c r="CW126" s="394">
        <f t="shared" si="631"/>
        <v>0</v>
      </c>
      <c r="CX126" s="394">
        <f t="shared" si="631"/>
        <v>0</v>
      </c>
      <c r="CY126" s="345"/>
      <c r="CZ126" s="63">
        <f>IF(ISERROR(GETPIVOTDATA("VALUE",'CSS WK pvt'!$I$2,"DT_FILE",CZ$8,"CD_CO",CZ$6,"TRIM_CAT",TRIM(B126),"TRIM_LINE",A121))=TRUE,0,GETPIVOTDATA("VALUE",'CSS WK pvt'!$I$2,"DT_FILE",CZ$8,"CD_CO",CZ$6,"TRIM_CAT",TRIM(B126),"TRIM_LINE",A121))</f>
        <v>0</v>
      </c>
    </row>
    <row r="127" spans="1:104" s="72" customFormat="1" x14ac:dyDescent="0.3">
      <c r="A127" s="147"/>
      <c r="B127" s="59" t="s">
        <v>42</v>
      </c>
      <c r="C127" s="121">
        <f t="shared" ref="C127:Q127" si="632">SUM(C122:C126)</f>
        <v>8</v>
      </c>
      <c r="D127" s="122">
        <f t="shared" si="632"/>
        <v>7</v>
      </c>
      <c r="E127" s="122">
        <f t="shared" si="632"/>
        <v>7</v>
      </c>
      <c r="F127" s="123">
        <f t="shared" si="632"/>
        <v>9</v>
      </c>
      <c r="G127" s="122">
        <f t="shared" si="632"/>
        <v>7</v>
      </c>
      <c r="H127" s="123">
        <f t="shared" si="632"/>
        <v>8</v>
      </c>
      <c r="I127" s="122">
        <f t="shared" si="632"/>
        <v>9</v>
      </c>
      <c r="J127" s="123">
        <f t="shared" si="632"/>
        <v>8</v>
      </c>
      <c r="K127" s="122">
        <f t="shared" si="632"/>
        <v>9</v>
      </c>
      <c r="L127" s="124">
        <f t="shared" si="632"/>
        <v>9</v>
      </c>
      <c r="M127" s="123">
        <f t="shared" si="632"/>
        <v>9</v>
      </c>
      <c r="N127" s="123">
        <f t="shared" si="632"/>
        <v>8</v>
      </c>
      <c r="O127" s="123">
        <f t="shared" si="632"/>
        <v>8</v>
      </c>
      <c r="P127" s="123">
        <f t="shared" si="632"/>
        <v>8</v>
      </c>
      <c r="Q127" s="123">
        <f t="shared" si="632"/>
        <v>5</v>
      </c>
      <c r="R127" s="123">
        <v>7</v>
      </c>
      <c r="S127" s="122">
        <v>8</v>
      </c>
      <c r="T127" s="123">
        <v>8</v>
      </c>
      <c r="U127" s="208">
        <v>9</v>
      </c>
      <c r="V127" s="208">
        <v>11</v>
      </c>
      <c r="W127" s="208">
        <f>SUM(W122+W123+W124+W125+W126)</f>
        <v>11</v>
      </c>
      <c r="X127" s="124">
        <f>SUM(X122+X123+X124+X125+X126)</f>
        <v>12</v>
      </c>
      <c r="Y127" s="208">
        <v>14</v>
      </c>
      <c r="Z127" s="208">
        <v>15</v>
      </c>
      <c r="AA127" s="208">
        <v>15</v>
      </c>
      <c r="AB127" s="208">
        <v>28</v>
      </c>
      <c r="AC127" s="208">
        <v>30</v>
      </c>
      <c r="AD127" s="208">
        <v>29</v>
      </c>
      <c r="AE127" s="208">
        <v>27</v>
      </c>
      <c r="AF127" s="208">
        <v>26</v>
      </c>
      <c r="AG127" s="208">
        <v>29</v>
      </c>
      <c r="AH127" s="208">
        <v>27</v>
      </c>
      <c r="AI127" s="208">
        <v>27</v>
      </c>
      <c r="AJ127" s="124">
        <v>28</v>
      </c>
      <c r="AK127" s="208">
        <v>26</v>
      </c>
      <c r="AL127" s="208">
        <v>25</v>
      </c>
      <c r="AM127" s="208">
        <v>22</v>
      </c>
      <c r="AN127" s="208">
        <v>18</v>
      </c>
      <c r="AO127" s="208">
        <v>23</v>
      </c>
      <c r="AP127" s="208">
        <v>20</v>
      </c>
      <c r="AQ127" s="84">
        <v>20</v>
      </c>
      <c r="AR127" s="208">
        <v>20</v>
      </c>
      <c r="AS127" s="208">
        <v>16</v>
      </c>
      <c r="AT127" s="208">
        <v>16</v>
      </c>
      <c r="AU127" s="208">
        <v>17</v>
      </c>
      <c r="AV127" s="124">
        <v>16</v>
      </c>
      <c r="AW127" s="208">
        <v>16</v>
      </c>
      <c r="AX127" s="208">
        <v>17</v>
      </c>
      <c r="AY127" s="208">
        <v>17</v>
      </c>
      <c r="AZ127" s="208">
        <v>17</v>
      </c>
      <c r="BA127" s="208">
        <v>15</v>
      </c>
      <c r="BB127" s="208">
        <v>12</v>
      </c>
      <c r="BC127" s="84">
        <v>10</v>
      </c>
      <c r="BD127" s="208">
        <v>10</v>
      </c>
      <c r="BE127" s="208"/>
      <c r="BF127" s="208"/>
      <c r="BG127" s="208"/>
      <c r="BH127" s="124"/>
      <c r="BI127" s="123">
        <f t="shared" ref="BI127:BM127" si="633">SUM(BI122:BI126)</f>
        <v>0</v>
      </c>
      <c r="BJ127" s="125">
        <f t="shared" si="633"/>
        <v>1</v>
      </c>
      <c r="BK127" s="125">
        <f t="shared" si="633"/>
        <v>-2</v>
      </c>
      <c r="BL127" s="125">
        <f t="shared" si="633"/>
        <v>-2</v>
      </c>
      <c r="BM127" s="125">
        <f t="shared" si="633"/>
        <v>1</v>
      </c>
      <c r="BN127" s="125">
        <f t="shared" ref="BN127:BV127" si="634">SUM(BN122:BN126)</f>
        <v>0</v>
      </c>
      <c r="BO127" s="125">
        <f t="shared" si="634"/>
        <v>0</v>
      </c>
      <c r="BP127" s="125">
        <f t="shared" si="634"/>
        <v>3</v>
      </c>
      <c r="BQ127" s="125">
        <f t="shared" si="634"/>
        <v>2</v>
      </c>
      <c r="BR127" s="415">
        <f t="shared" si="634"/>
        <v>3</v>
      </c>
      <c r="BS127" s="125">
        <f t="shared" si="634"/>
        <v>5</v>
      </c>
      <c r="BT127" s="125">
        <f t="shared" si="634"/>
        <v>7</v>
      </c>
      <c r="BU127" s="125">
        <f t="shared" si="634"/>
        <v>7</v>
      </c>
      <c r="BV127" s="125">
        <f t="shared" si="634"/>
        <v>20</v>
      </c>
      <c r="BW127" s="125">
        <f t="shared" ref="BW127:BX127" si="635">SUM(BW122:BW126)</f>
        <v>25</v>
      </c>
      <c r="BX127" s="252">
        <f t="shared" si="635"/>
        <v>22</v>
      </c>
      <c r="BY127" s="252">
        <f t="shared" ref="BY127" si="636">SUM(BY122:BY126)</f>
        <v>19</v>
      </c>
      <c r="BZ127" s="252">
        <f t="shared" ref="BZ127:CA127" si="637">SUM(BZ122:BZ126)</f>
        <v>18</v>
      </c>
      <c r="CA127" s="210">
        <f t="shared" si="637"/>
        <v>20</v>
      </c>
      <c r="CB127" s="210">
        <f t="shared" ref="CB127:CC127" si="638">SUM(CB122:CB126)</f>
        <v>16</v>
      </c>
      <c r="CC127" s="210">
        <f t="shared" si="638"/>
        <v>16</v>
      </c>
      <c r="CD127" s="395">
        <f t="shared" ref="CD127:CE127" si="639">SUM(CD122:CD126)</f>
        <v>16</v>
      </c>
      <c r="CE127" s="210">
        <f t="shared" si="639"/>
        <v>12</v>
      </c>
      <c r="CF127" s="210">
        <f t="shared" ref="CF127" si="640">SUM(CF122:CF126)</f>
        <v>10</v>
      </c>
      <c r="CG127" s="210">
        <f t="shared" ref="CG127" si="641">SUM(CG122:CG126)</f>
        <v>7</v>
      </c>
      <c r="CH127" s="210">
        <f t="shared" ref="CH127" si="642">SUM(CH122:CH126)</f>
        <v>-10</v>
      </c>
      <c r="CI127" s="210">
        <f t="shared" ref="CI127" si="643">SUM(CI122:CI126)</f>
        <v>-7</v>
      </c>
      <c r="CJ127" s="210">
        <f t="shared" ref="CJ127" si="644">SUM(CJ122:CJ126)</f>
        <v>-9</v>
      </c>
      <c r="CK127" s="210">
        <f t="shared" ref="CK127" si="645">SUM(CK122:CK126)</f>
        <v>-7</v>
      </c>
      <c r="CL127" s="210">
        <f t="shared" ref="CL127" si="646">SUM(CL122:CL126)</f>
        <v>-6</v>
      </c>
      <c r="CM127" s="210">
        <f t="shared" ref="CM127" si="647">SUM(CM122:CM126)</f>
        <v>-13</v>
      </c>
      <c r="CN127" s="210">
        <f t="shared" ref="CN127" si="648">SUM(CN122:CN126)</f>
        <v>-11</v>
      </c>
      <c r="CO127" s="210">
        <f t="shared" ref="CO127" si="649">SUM(CO122:CO126)</f>
        <v>-10</v>
      </c>
      <c r="CP127" s="395">
        <f t="shared" ref="CP127" si="650">SUM(CP122:CP126)</f>
        <v>-12</v>
      </c>
      <c r="CQ127" s="395">
        <f t="shared" ref="CQ127" si="651">SUM(CQ122:CQ126)</f>
        <v>-10</v>
      </c>
      <c r="CR127" s="395">
        <f t="shared" ref="CR127" si="652">SUM(CR122:CR126)</f>
        <v>-8</v>
      </c>
      <c r="CS127" s="395">
        <f t="shared" ref="CS127" si="653">SUM(CS122:CS126)</f>
        <v>-5</v>
      </c>
      <c r="CT127" s="395">
        <f t="shared" ref="CT127" si="654">SUM(CT122:CT126)</f>
        <v>-1</v>
      </c>
      <c r="CU127" s="395">
        <f t="shared" ref="CU127" si="655">SUM(CU122:CU126)</f>
        <v>-8</v>
      </c>
      <c r="CV127" s="395">
        <f t="shared" ref="CV127" si="656">SUM(CV122:CV126)</f>
        <v>-8</v>
      </c>
      <c r="CW127" s="395">
        <f t="shared" ref="CW127:CX127" si="657">SUM(CW122:CW126)</f>
        <v>-10</v>
      </c>
      <c r="CX127" s="395">
        <f t="shared" si="657"/>
        <v>-10</v>
      </c>
      <c r="CY127" s="346"/>
      <c r="CZ127" s="84">
        <f>SUM(CZ122:CZ126)</f>
        <v>10</v>
      </c>
    </row>
    <row r="128" spans="1:104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68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85"/>
      <c r="CX128" s="385"/>
      <c r="CY128" s="345"/>
      <c r="CZ128" s="89"/>
    </row>
    <row r="129" spans="1:104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0</v>
      </c>
      <c r="AF129" s="209">
        <v>10</v>
      </c>
      <c r="AG129" s="209">
        <v>8</v>
      </c>
      <c r="AH129" s="209">
        <v>3</v>
      </c>
      <c r="AI129" s="209">
        <v>3</v>
      </c>
      <c r="AJ129" s="109">
        <v>3</v>
      </c>
      <c r="AK129" s="209">
        <v>0</v>
      </c>
      <c r="AL129" s="209">
        <v>0</v>
      </c>
      <c r="AM129" s="209">
        <v>0</v>
      </c>
      <c r="AN129" s="209">
        <v>9</v>
      </c>
      <c r="AO129" s="209">
        <v>2</v>
      </c>
      <c r="AP129" s="209">
        <v>8</v>
      </c>
      <c r="AQ129" s="63">
        <v>4</v>
      </c>
      <c r="AR129" s="209">
        <v>0</v>
      </c>
      <c r="AS129" s="209">
        <v>0</v>
      </c>
      <c r="AT129" s="209">
        <v>0</v>
      </c>
      <c r="AU129" s="209">
        <v>0</v>
      </c>
      <c r="AV129" s="109">
        <v>0</v>
      </c>
      <c r="AW129" s="209">
        <v>0</v>
      </c>
      <c r="AX129" s="209">
        <v>0</v>
      </c>
      <c r="AY129" s="209">
        <v>0</v>
      </c>
      <c r="AZ129" s="209">
        <v>3</v>
      </c>
      <c r="BA129" s="209">
        <v>0</v>
      </c>
      <c r="BB129" s="209">
        <v>1</v>
      </c>
      <c r="BC129" s="63">
        <v>3</v>
      </c>
      <c r="BD129" s="209">
        <v>2</v>
      </c>
      <c r="BE129" s="209"/>
      <c r="BF129" s="209"/>
      <c r="BG129" s="209"/>
      <c r="BH129" s="109"/>
      <c r="BI129" s="111">
        <f t="shared" ref="BI129:BR133" si="658">O129-C129</f>
        <v>0</v>
      </c>
      <c r="BJ129" s="108">
        <f t="shared" si="658"/>
        <v>-1</v>
      </c>
      <c r="BK129" s="108">
        <f t="shared" si="658"/>
        <v>-1</v>
      </c>
      <c r="BL129" s="108">
        <f t="shared" si="658"/>
        <v>-4</v>
      </c>
      <c r="BM129" s="108">
        <f t="shared" si="658"/>
        <v>0</v>
      </c>
      <c r="BN129" s="108">
        <f t="shared" si="658"/>
        <v>-6</v>
      </c>
      <c r="BO129" s="108">
        <f t="shared" si="658"/>
        <v>-6</v>
      </c>
      <c r="BP129" s="108">
        <f t="shared" si="658"/>
        <v>-1</v>
      </c>
      <c r="BQ129" s="108">
        <f t="shared" si="658"/>
        <v>0</v>
      </c>
      <c r="BR129" s="394">
        <f t="shared" si="658"/>
        <v>0</v>
      </c>
      <c r="BS129" s="108">
        <f t="shared" ref="BS129:CB133" si="659">Y129-M129</f>
        <v>0</v>
      </c>
      <c r="BT129" s="108">
        <f t="shared" si="659"/>
        <v>0</v>
      </c>
      <c r="BU129" s="108">
        <f t="shared" si="659"/>
        <v>0</v>
      </c>
      <c r="BV129" s="108">
        <f t="shared" si="659"/>
        <v>0</v>
      </c>
      <c r="BW129" s="108">
        <f t="shared" si="659"/>
        <v>0</v>
      </c>
      <c r="BX129" s="209">
        <f t="shared" si="659"/>
        <v>0</v>
      </c>
      <c r="BY129" s="209">
        <f t="shared" si="659"/>
        <v>0</v>
      </c>
      <c r="BZ129" s="209">
        <f t="shared" si="659"/>
        <v>10</v>
      </c>
      <c r="CA129" s="209">
        <f t="shared" si="659"/>
        <v>8</v>
      </c>
      <c r="CB129" s="209">
        <f t="shared" si="659"/>
        <v>3</v>
      </c>
      <c r="CC129" s="209">
        <f t="shared" ref="CC129:CL133" si="660">AI129-W129</f>
        <v>3</v>
      </c>
      <c r="CD129" s="394">
        <f t="shared" si="660"/>
        <v>3</v>
      </c>
      <c r="CE129" s="209">
        <f t="shared" si="660"/>
        <v>0</v>
      </c>
      <c r="CF129" s="209">
        <f t="shared" si="660"/>
        <v>0</v>
      </c>
      <c r="CG129" s="209">
        <f t="shared" si="660"/>
        <v>0</v>
      </c>
      <c r="CH129" s="209">
        <f t="shared" si="660"/>
        <v>9</v>
      </c>
      <c r="CI129" s="209">
        <f t="shared" si="660"/>
        <v>2</v>
      </c>
      <c r="CJ129" s="209">
        <f t="shared" si="660"/>
        <v>8</v>
      </c>
      <c r="CK129" s="209">
        <f t="shared" si="660"/>
        <v>4</v>
      </c>
      <c r="CL129" s="209">
        <f t="shared" si="660"/>
        <v>-10</v>
      </c>
      <c r="CM129" s="209">
        <f t="shared" ref="CM129:CX133" si="661">AS129-AG129</f>
        <v>-8</v>
      </c>
      <c r="CN129" s="209">
        <f t="shared" si="661"/>
        <v>-3</v>
      </c>
      <c r="CO129" s="209">
        <f t="shared" si="661"/>
        <v>-3</v>
      </c>
      <c r="CP129" s="394">
        <f t="shared" si="661"/>
        <v>-3</v>
      </c>
      <c r="CQ129" s="394">
        <f t="shared" si="661"/>
        <v>0</v>
      </c>
      <c r="CR129" s="394">
        <f t="shared" si="661"/>
        <v>0</v>
      </c>
      <c r="CS129" s="394">
        <f t="shared" si="661"/>
        <v>0</v>
      </c>
      <c r="CT129" s="394">
        <f t="shared" si="661"/>
        <v>-6</v>
      </c>
      <c r="CU129" s="394">
        <f t="shared" si="661"/>
        <v>-2</v>
      </c>
      <c r="CV129" s="394">
        <f t="shared" si="661"/>
        <v>-7</v>
      </c>
      <c r="CW129" s="394">
        <f t="shared" si="661"/>
        <v>-1</v>
      </c>
      <c r="CX129" s="394">
        <f t="shared" si="661"/>
        <v>2</v>
      </c>
      <c r="CY129" s="345"/>
      <c r="CZ129" s="63">
        <f>IF(ISERROR(GETPIVOTDATA("VALUE",'CSS WK pvt'!$I$2,"DT_FILE",CZ$8,"CD_CO",CZ$6,"TRIM_CAT",TRIM(B129),"TRIM_LINE",A128))=TRUE,0,GETPIVOTDATA("VALUE",'CSS WK pvt'!$I$2,"DT_FILE",CZ$8,"CD_CO",CZ$6,"TRIM_CAT",TRIM(B129),"TRIM_LINE",A128))</f>
        <v>2</v>
      </c>
    </row>
    <row r="130" spans="1:104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0</v>
      </c>
      <c r="AF130" s="209">
        <v>1</v>
      </c>
      <c r="AG130" s="209">
        <v>2</v>
      </c>
      <c r="AH130" s="209">
        <v>0</v>
      </c>
      <c r="AI130" s="209">
        <v>0</v>
      </c>
      <c r="AJ130" s="109">
        <v>0</v>
      </c>
      <c r="AK130" s="209">
        <v>0</v>
      </c>
      <c r="AL130" s="209">
        <v>0</v>
      </c>
      <c r="AM130" s="209">
        <v>0</v>
      </c>
      <c r="AN130" s="209">
        <v>0</v>
      </c>
      <c r="AO130" s="209">
        <v>1</v>
      </c>
      <c r="AP130" s="209">
        <v>0</v>
      </c>
      <c r="AQ130" s="63">
        <v>0</v>
      </c>
      <c r="AR130" s="209">
        <v>0</v>
      </c>
      <c r="AS130" s="209">
        <v>0</v>
      </c>
      <c r="AT130" s="209">
        <v>0</v>
      </c>
      <c r="AU130" s="209">
        <v>0</v>
      </c>
      <c r="AV130" s="109">
        <v>0</v>
      </c>
      <c r="AW130" s="209">
        <v>0</v>
      </c>
      <c r="AX130" s="209">
        <v>0</v>
      </c>
      <c r="AY130" s="209">
        <v>0</v>
      </c>
      <c r="AZ130" s="209">
        <v>0</v>
      </c>
      <c r="BA130" s="209">
        <v>1</v>
      </c>
      <c r="BB130" s="209">
        <v>0</v>
      </c>
      <c r="BC130" s="63">
        <v>2</v>
      </c>
      <c r="BD130" s="209">
        <v>1</v>
      </c>
      <c r="BE130" s="209"/>
      <c r="BF130" s="209"/>
      <c r="BG130" s="209"/>
      <c r="BH130" s="109"/>
      <c r="BI130" s="111">
        <f t="shared" si="658"/>
        <v>0</v>
      </c>
      <c r="BJ130" s="108">
        <f t="shared" si="658"/>
        <v>0</v>
      </c>
      <c r="BK130" s="108">
        <f t="shared" si="658"/>
        <v>0</v>
      </c>
      <c r="BL130" s="108">
        <f t="shared" si="658"/>
        <v>0</v>
      </c>
      <c r="BM130" s="108">
        <f t="shared" si="658"/>
        <v>0</v>
      </c>
      <c r="BN130" s="108">
        <f t="shared" si="658"/>
        <v>0</v>
      </c>
      <c r="BO130" s="108">
        <f t="shared" si="658"/>
        <v>0</v>
      </c>
      <c r="BP130" s="108">
        <f t="shared" si="658"/>
        <v>0</v>
      </c>
      <c r="BQ130" s="108">
        <f t="shared" si="658"/>
        <v>0</v>
      </c>
      <c r="BR130" s="394">
        <f t="shared" si="658"/>
        <v>0</v>
      </c>
      <c r="BS130" s="108">
        <f t="shared" si="659"/>
        <v>0</v>
      </c>
      <c r="BT130" s="108">
        <f t="shared" si="659"/>
        <v>0</v>
      </c>
      <c r="BU130" s="108">
        <f t="shared" si="659"/>
        <v>0</v>
      </c>
      <c r="BV130" s="108">
        <f t="shared" si="659"/>
        <v>0</v>
      </c>
      <c r="BW130" s="108">
        <f t="shared" si="659"/>
        <v>0</v>
      </c>
      <c r="BX130" s="209">
        <f t="shared" si="659"/>
        <v>0</v>
      </c>
      <c r="BY130" s="209">
        <f t="shared" si="659"/>
        <v>0</v>
      </c>
      <c r="BZ130" s="209">
        <f t="shared" si="659"/>
        <v>1</v>
      </c>
      <c r="CA130" s="209">
        <f t="shared" si="659"/>
        <v>2</v>
      </c>
      <c r="CB130" s="209">
        <f t="shared" si="659"/>
        <v>0</v>
      </c>
      <c r="CC130" s="209">
        <f t="shared" si="660"/>
        <v>0</v>
      </c>
      <c r="CD130" s="394">
        <f t="shared" si="660"/>
        <v>0</v>
      </c>
      <c r="CE130" s="209">
        <f t="shared" si="660"/>
        <v>0</v>
      </c>
      <c r="CF130" s="209">
        <f t="shared" si="660"/>
        <v>0</v>
      </c>
      <c r="CG130" s="209">
        <f t="shared" si="660"/>
        <v>0</v>
      </c>
      <c r="CH130" s="209">
        <f t="shared" si="660"/>
        <v>0</v>
      </c>
      <c r="CI130" s="209">
        <f t="shared" si="660"/>
        <v>1</v>
      </c>
      <c r="CJ130" s="209">
        <f t="shared" si="660"/>
        <v>0</v>
      </c>
      <c r="CK130" s="209">
        <f t="shared" si="660"/>
        <v>0</v>
      </c>
      <c r="CL130" s="209">
        <f t="shared" si="660"/>
        <v>-1</v>
      </c>
      <c r="CM130" s="209">
        <f t="shared" si="661"/>
        <v>-2</v>
      </c>
      <c r="CN130" s="209">
        <f t="shared" si="661"/>
        <v>0</v>
      </c>
      <c r="CO130" s="209">
        <f t="shared" si="661"/>
        <v>0</v>
      </c>
      <c r="CP130" s="394">
        <f t="shared" si="661"/>
        <v>0</v>
      </c>
      <c r="CQ130" s="394">
        <f t="shared" si="661"/>
        <v>0</v>
      </c>
      <c r="CR130" s="394">
        <f t="shared" si="661"/>
        <v>0</v>
      </c>
      <c r="CS130" s="394">
        <f t="shared" si="661"/>
        <v>0</v>
      </c>
      <c r="CT130" s="394">
        <f t="shared" si="661"/>
        <v>0</v>
      </c>
      <c r="CU130" s="394">
        <f t="shared" si="661"/>
        <v>0</v>
      </c>
      <c r="CV130" s="394">
        <f t="shared" si="661"/>
        <v>0</v>
      </c>
      <c r="CW130" s="394">
        <f t="shared" si="661"/>
        <v>2</v>
      </c>
      <c r="CX130" s="394">
        <f t="shared" si="661"/>
        <v>1</v>
      </c>
      <c r="CY130" s="345"/>
      <c r="CZ130" s="63">
        <f>IF(ISERROR(GETPIVOTDATA("VALUE",'CSS WK pvt'!$I$2,"DT_FILE",CZ$8,"CD_CO",CZ$6,"TRIM_CAT",TRIM(B130),"TRIM_LINE",A128))=TRUE,0,GETPIVOTDATA("VALUE",'CSS WK pvt'!$I$2,"DT_FILE",CZ$8,"CD_CO",CZ$6,"TRIM_CAT",TRIM(B130),"TRIM_LINE",A128))</f>
        <v>1</v>
      </c>
    </row>
    <row r="131" spans="1:104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0</v>
      </c>
      <c r="W131" s="209">
        <v>0</v>
      </c>
      <c r="X131" s="109">
        <v>0</v>
      </c>
      <c r="Y131" s="209">
        <v>0</v>
      </c>
      <c r="Z131" s="209">
        <v>0</v>
      </c>
      <c r="AA131" s="209">
        <v>0</v>
      </c>
      <c r="AB131" s="209">
        <v>1</v>
      </c>
      <c r="AC131" s="209">
        <v>1</v>
      </c>
      <c r="AD131" s="209">
        <v>1</v>
      </c>
      <c r="AE131" s="209">
        <v>0</v>
      </c>
      <c r="AF131" s="209">
        <v>1</v>
      </c>
      <c r="AG131" s="209">
        <v>0</v>
      </c>
      <c r="AH131" s="209">
        <v>1</v>
      </c>
      <c r="AI131" s="209">
        <v>1</v>
      </c>
      <c r="AJ131" s="109">
        <v>1</v>
      </c>
      <c r="AK131" s="209">
        <v>0</v>
      </c>
      <c r="AL131" s="209">
        <v>0</v>
      </c>
      <c r="AM131" s="209">
        <v>4</v>
      </c>
      <c r="AN131" s="209">
        <v>2</v>
      </c>
      <c r="AO131" s="209">
        <v>0</v>
      </c>
      <c r="AP131" s="209">
        <v>1</v>
      </c>
      <c r="AQ131" s="63">
        <v>0</v>
      </c>
      <c r="AR131" s="209">
        <v>0</v>
      </c>
      <c r="AS131" s="209">
        <v>0</v>
      </c>
      <c r="AT131" s="209">
        <v>0</v>
      </c>
      <c r="AU131" s="209">
        <v>0</v>
      </c>
      <c r="AV131" s="109">
        <v>2</v>
      </c>
      <c r="AW131" s="209">
        <v>0</v>
      </c>
      <c r="AX131" s="209">
        <v>0</v>
      </c>
      <c r="AY131" s="209">
        <v>0</v>
      </c>
      <c r="AZ131" s="209">
        <v>4</v>
      </c>
      <c r="BA131" s="209">
        <v>0</v>
      </c>
      <c r="BB131" s="209">
        <v>1</v>
      </c>
      <c r="BC131" s="63">
        <v>0</v>
      </c>
      <c r="BD131" s="209">
        <v>0</v>
      </c>
      <c r="BE131" s="209"/>
      <c r="BF131" s="209"/>
      <c r="BG131" s="209"/>
      <c r="BH131" s="109"/>
      <c r="BI131" s="111">
        <f t="shared" si="658"/>
        <v>-1</v>
      </c>
      <c r="BJ131" s="108">
        <f t="shared" si="658"/>
        <v>0</v>
      </c>
      <c r="BK131" s="108">
        <f t="shared" si="658"/>
        <v>0</v>
      </c>
      <c r="BL131" s="108">
        <f t="shared" si="658"/>
        <v>-1</v>
      </c>
      <c r="BM131" s="108">
        <f t="shared" si="658"/>
        <v>0</v>
      </c>
      <c r="BN131" s="108">
        <f t="shared" si="658"/>
        <v>0</v>
      </c>
      <c r="BO131" s="108">
        <f t="shared" si="658"/>
        <v>-2</v>
      </c>
      <c r="BP131" s="108">
        <f t="shared" si="658"/>
        <v>0</v>
      </c>
      <c r="BQ131" s="108">
        <f t="shared" si="658"/>
        <v>0</v>
      </c>
      <c r="BR131" s="394">
        <f t="shared" si="658"/>
        <v>0</v>
      </c>
      <c r="BS131" s="108">
        <f t="shared" si="659"/>
        <v>-1</v>
      </c>
      <c r="BT131" s="108">
        <f t="shared" si="659"/>
        <v>-2</v>
      </c>
      <c r="BU131" s="108">
        <f t="shared" si="659"/>
        <v>-1</v>
      </c>
      <c r="BV131" s="108">
        <f t="shared" si="659"/>
        <v>1</v>
      </c>
      <c r="BW131" s="108">
        <f t="shared" si="659"/>
        <v>1</v>
      </c>
      <c r="BX131" s="209">
        <f t="shared" si="659"/>
        <v>1</v>
      </c>
      <c r="BY131" s="209">
        <f t="shared" si="659"/>
        <v>0</v>
      </c>
      <c r="BZ131" s="209">
        <f t="shared" si="659"/>
        <v>1</v>
      </c>
      <c r="CA131" s="209">
        <f t="shared" si="659"/>
        <v>0</v>
      </c>
      <c r="CB131" s="209">
        <f t="shared" si="659"/>
        <v>1</v>
      </c>
      <c r="CC131" s="209">
        <f t="shared" si="660"/>
        <v>1</v>
      </c>
      <c r="CD131" s="394">
        <f t="shared" si="660"/>
        <v>1</v>
      </c>
      <c r="CE131" s="209">
        <f t="shared" si="660"/>
        <v>0</v>
      </c>
      <c r="CF131" s="209">
        <f t="shared" si="660"/>
        <v>0</v>
      </c>
      <c r="CG131" s="209">
        <f t="shared" si="660"/>
        <v>4</v>
      </c>
      <c r="CH131" s="209">
        <f t="shared" si="660"/>
        <v>1</v>
      </c>
      <c r="CI131" s="209">
        <f t="shared" si="660"/>
        <v>-1</v>
      </c>
      <c r="CJ131" s="209">
        <f t="shared" si="660"/>
        <v>0</v>
      </c>
      <c r="CK131" s="209">
        <f t="shared" si="660"/>
        <v>0</v>
      </c>
      <c r="CL131" s="209">
        <f t="shared" si="660"/>
        <v>-1</v>
      </c>
      <c r="CM131" s="209">
        <f t="shared" si="661"/>
        <v>0</v>
      </c>
      <c r="CN131" s="209">
        <f t="shared" si="661"/>
        <v>-1</v>
      </c>
      <c r="CO131" s="209">
        <f t="shared" si="661"/>
        <v>-1</v>
      </c>
      <c r="CP131" s="394">
        <f t="shared" si="661"/>
        <v>1</v>
      </c>
      <c r="CQ131" s="394">
        <f t="shared" si="661"/>
        <v>0</v>
      </c>
      <c r="CR131" s="394">
        <f t="shared" si="661"/>
        <v>0</v>
      </c>
      <c r="CS131" s="394">
        <f t="shared" si="661"/>
        <v>-4</v>
      </c>
      <c r="CT131" s="394">
        <f t="shared" si="661"/>
        <v>2</v>
      </c>
      <c r="CU131" s="394">
        <f t="shared" si="661"/>
        <v>0</v>
      </c>
      <c r="CV131" s="394">
        <f t="shared" si="661"/>
        <v>0</v>
      </c>
      <c r="CW131" s="394">
        <f t="shared" si="661"/>
        <v>0</v>
      </c>
      <c r="CX131" s="394">
        <f t="shared" si="661"/>
        <v>0</v>
      </c>
      <c r="CY131" s="345"/>
      <c r="CZ131" s="63">
        <f>IF(ISERROR(GETPIVOTDATA("VALUE",'CSS WK pvt'!$I$2,"DT_FILE",CZ$8,"CD_CO",CZ$6,"TRIM_CAT",TRIM(B131),"TRIM_LINE",A128))=TRUE,0,GETPIVOTDATA("VALUE",'CSS WK pvt'!$I$2,"DT_FILE",CZ$8,"CD_CO",CZ$6,"TRIM_CAT",TRIM(B131),"TRIM_LINE",A128))</f>
        <v>0</v>
      </c>
    </row>
    <row r="132" spans="1:104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0</v>
      </c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209">
        <v>0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0</v>
      </c>
      <c r="AP132" s="209">
        <v>0</v>
      </c>
      <c r="AQ132" s="63">
        <v>0</v>
      </c>
      <c r="AR132" s="209">
        <v>0</v>
      </c>
      <c r="AS132" s="209">
        <v>0</v>
      </c>
      <c r="AT132" s="209">
        <v>0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>
        <v>0</v>
      </c>
      <c r="BA132" s="209">
        <v>0</v>
      </c>
      <c r="BB132" s="209">
        <v>0</v>
      </c>
      <c r="BC132" s="63">
        <v>0</v>
      </c>
      <c r="BD132" s="209">
        <v>0</v>
      </c>
      <c r="BE132" s="209"/>
      <c r="BF132" s="209"/>
      <c r="BG132" s="209"/>
      <c r="BH132" s="109"/>
      <c r="BI132" s="111">
        <f t="shared" si="658"/>
        <v>0</v>
      </c>
      <c r="BJ132" s="108">
        <f t="shared" si="658"/>
        <v>0</v>
      </c>
      <c r="BK132" s="108">
        <f t="shared" si="658"/>
        <v>0</v>
      </c>
      <c r="BL132" s="108">
        <f t="shared" si="658"/>
        <v>0</v>
      </c>
      <c r="BM132" s="108">
        <f t="shared" si="658"/>
        <v>0</v>
      </c>
      <c r="BN132" s="108">
        <f t="shared" si="658"/>
        <v>0</v>
      </c>
      <c r="BO132" s="108">
        <f t="shared" si="658"/>
        <v>0</v>
      </c>
      <c r="BP132" s="108">
        <f t="shared" si="658"/>
        <v>0</v>
      </c>
      <c r="BQ132" s="108">
        <f t="shared" si="658"/>
        <v>0</v>
      </c>
      <c r="BR132" s="394">
        <f t="shared" si="658"/>
        <v>0</v>
      </c>
      <c r="BS132" s="108">
        <f t="shared" si="659"/>
        <v>0</v>
      </c>
      <c r="BT132" s="108">
        <f t="shared" si="659"/>
        <v>0</v>
      </c>
      <c r="BU132" s="108">
        <f t="shared" si="659"/>
        <v>0</v>
      </c>
      <c r="BV132" s="108">
        <f t="shared" si="659"/>
        <v>0</v>
      </c>
      <c r="BW132" s="108">
        <f t="shared" si="659"/>
        <v>0</v>
      </c>
      <c r="BX132" s="209">
        <f t="shared" si="659"/>
        <v>0</v>
      </c>
      <c r="BY132" s="209">
        <f t="shared" si="659"/>
        <v>0</v>
      </c>
      <c r="BZ132" s="209">
        <f t="shared" si="659"/>
        <v>0</v>
      </c>
      <c r="CA132" s="209">
        <f t="shared" si="659"/>
        <v>0</v>
      </c>
      <c r="CB132" s="209">
        <f t="shared" si="659"/>
        <v>0</v>
      </c>
      <c r="CC132" s="209">
        <f t="shared" si="660"/>
        <v>0</v>
      </c>
      <c r="CD132" s="394">
        <f t="shared" si="660"/>
        <v>0</v>
      </c>
      <c r="CE132" s="209">
        <f t="shared" si="660"/>
        <v>0</v>
      </c>
      <c r="CF132" s="209">
        <f t="shared" si="660"/>
        <v>0</v>
      </c>
      <c r="CG132" s="209">
        <f t="shared" si="660"/>
        <v>0</v>
      </c>
      <c r="CH132" s="209">
        <f t="shared" si="660"/>
        <v>0</v>
      </c>
      <c r="CI132" s="209">
        <f t="shared" si="660"/>
        <v>0</v>
      </c>
      <c r="CJ132" s="209">
        <f t="shared" si="660"/>
        <v>0</v>
      </c>
      <c r="CK132" s="209">
        <f t="shared" si="660"/>
        <v>0</v>
      </c>
      <c r="CL132" s="209">
        <f t="shared" si="660"/>
        <v>0</v>
      </c>
      <c r="CM132" s="209">
        <f t="shared" si="661"/>
        <v>0</v>
      </c>
      <c r="CN132" s="209">
        <f t="shared" si="661"/>
        <v>0</v>
      </c>
      <c r="CO132" s="209">
        <f t="shared" si="661"/>
        <v>0</v>
      </c>
      <c r="CP132" s="394">
        <f t="shared" si="661"/>
        <v>0</v>
      </c>
      <c r="CQ132" s="394">
        <f t="shared" si="661"/>
        <v>0</v>
      </c>
      <c r="CR132" s="394">
        <f t="shared" si="661"/>
        <v>0</v>
      </c>
      <c r="CS132" s="394">
        <f t="shared" si="661"/>
        <v>0</v>
      </c>
      <c r="CT132" s="394">
        <f t="shared" si="661"/>
        <v>0</v>
      </c>
      <c r="CU132" s="394">
        <f t="shared" si="661"/>
        <v>0</v>
      </c>
      <c r="CV132" s="394">
        <f t="shared" si="661"/>
        <v>0</v>
      </c>
      <c r="CW132" s="394">
        <f t="shared" si="661"/>
        <v>0</v>
      </c>
      <c r="CX132" s="394">
        <f t="shared" si="661"/>
        <v>0</v>
      </c>
      <c r="CY132" s="345"/>
      <c r="CZ132" s="63">
        <f>IF(ISERROR(GETPIVOTDATA("VALUE",'CSS WK pvt'!$I$2,"DT_FILE",CZ$8,"CD_CO",CZ$6,"TRIM_CAT",TRIM(B132),"TRIM_LINE",A128))=TRUE,0,GETPIVOTDATA("VALUE",'CSS WK pvt'!$I$2,"DT_FILE",CZ$8,"CD_CO",CZ$6,"TRIM_CAT",TRIM(B132),"TRIM_LINE",A128))</f>
        <v>0</v>
      </c>
    </row>
    <row r="133" spans="1:104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>
        <v>0</v>
      </c>
      <c r="BA133" s="209">
        <v>0</v>
      </c>
      <c r="BB133" s="209">
        <v>0</v>
      </c>
      <c r="BC133" s="63">
        <v>0</v>
      </c>
      <c r="BD133" s="209">
        <v>0</v>
      </c>
      <c r="BE133" s="209"/>
      <c r="BF133" s="209"/>
      <c r="BG133" s="209"/>
      <c r="BH133" s="109"/>
      <c r="BI133" s="111">
        <f t="shared" si="658"/>
        <v>0</v>
      </c>
      <c r="BJ133" s="108">
        <f t="shared" si="658"/>
        <v>0</v>
      </c>
      <c r="BK133" s="108">
        <f t="shared" si="658"/>
        <v>0</v>
      </c>
      <c r="BL133" s="108">
        <f t="shared" si="658"/>
        <v>0</v>
      </c>
      <c r="BM133" s="108">
        <f t="shared" si="658"/>
        <v>0</v>
      </c>
      <c r="BN133" s="108">
        <f t="shared" si="658"/>
        <v>0</v>
      </c>
      <c r="BO133" s="108">
        <f t="shared" si="658"/>
        <v>0</v>
      </c>
      <c r="BP133" s="108">
        <f t="shared" si="658"/>
        <v>0</v>
      </c>
      <c r="BQ133" s="108">
        <f t="shared" si="658"/>
        <v>0</v>
      </c>
      <c r="BR133" s="394">
        <f t="shared" si="658"/>
        <v>0</v>
      </c>
      <c r="BS133" s="108">
        <f t="shared" si="659"/>
        <v>0</v>
      </c>
      <c r="BT133" s="108">
        <f t="shared" si="659"/>
        <v>0</v>
      </c>
      <c r="BU133" s="108">
        <f t="shared" si="659"/>
        <v>0</v>
      </c>
      <c r="BV133" s="108">
        <f t="shared" si="659"/>
        <v>0</v>
      </c>
      <c r="BW133" s="108">
        <f t="shared" si="659"/>
        <v>0</v>
      </c>
      <c r="BX133" s="209">
        <f t="shared" si="659"/>
        <v>0</v>
      </c>
      <c r="BY133" s="209">
        <f t="shared" si="659"/>
        <v>0</v>
      </c>
      <c r="BZ133" s="209">
        <f t="shared" si="659"/>
        <v>0</v>
      </c>
      <c r="CA133" s="209">
        <f t="shared" si="659"/>
        <v>0</v>
      </c>
      <c r="CB133" s="209">
        <f t="shared" si="659"/>
        <v>0</v>
      </c>
      <c r="CC133" s="209">
        <f t="shared" si="660"/>
        <v>0</v>
      </c>
      <c r="CD133" s="394">
        <f t="shared" si="660"/>
        <v>0</v>
      </c>
      <c r="CE133" s="209">
        <f t="shared" si="660"/>
        <v>0</v>
      </c>
      <c r="CF133" s="209">
        <f t="shared" si="660"/>
        <v>0</v>
      </c>
      <c r="CG133" s="209">
        <f t="shared" si="660"/>
        <v>0</v>
      </c>
      <c r="CH133" s="209">
        <f t="shared" si="660"/>
        <v>0</v>
      </c>
      <c r="CI133" s="209">
        <f t="shared" si="660"/>
        <v>0</v>
      </c>
      <c r="CJ133" s="209">
        <f t="shared" si="660"/>
        <v>0</v>
      </c>
      <c r="CK133" s="209">
        <f t="shared" si="660"/>
        <v>0</v>
      </c>
      <c r="CL133" s="209">
        <f t="shared" si="660"/>
        <v>0</v>
      </c>
      <c r="CM133" s="209">
        <f t="shared" si="661"/>
        <v>0</v>
      </c>
      <c r="CN133" s="209">
        <f t="shared" si="661"/>
        <v>0</v>
      </c>
      <c r="CO133" s="209">
        <f t="shared" si="661"/>
        <v>0</v>
      </c>
      <c r="CP133" s="394">
        <f t="shared" si="661"/>
        <v>0</v>
      </c>
      <c r="CQ133" s="394">
        <f t="shared" si="661"/>
        <v>0</v>
      </c>
      <c r="CR133" s="394">
        <f t="shared" si="661"/>
        <v>0</v>
      </c>
      <c r="CS133" s="394">
        <f t="shared" si="661"/>
        <v>0</v>
      </c>
      <c r="CT133" s="394">
        <f t="shared" si="661"/>
        <v>0</v>
      </c>
      <c r="CU133" s="394">
        <f t="shared" si="661"/>
        <v>0</v>
      </c>
      <c r="CV133" s="394">
        <f t="shared" si="661"/>
        <v>0</v>
      </c>
      <c r="CW133" s="394">
        <f t="shared" si="661"/>
        <v>0</v>
      </c>
      <c r="CX133" s="394">
        <f t="shared" si="661"/>
        <v>0</v>
      </c>
      <c r="CY133" s="345"/>
      <c r="CZ133" s="63">
        <f>IF(ISERROR(GETPIVOTDATA("VALUE",'CSS WK pvt'!$I$2,"DT_FILE",CZ$8,"CD_CO",CZ$6,"TRIM_CAT",TRIM(B133),"TRIM_LINE",A128))=TRUE,0,GETPIVOTDATA("VALUE",'CSS WK pvt'!$I$2,"DT_FILE",CZ$8,"CD_CO",CZ$6,"TRIM_CAT",TRIM(B133),"TRIM_LINE",A128))</f>
        <v>0</v>
      </c>
    </row>
    <row r="134" spans="1:104" s="72" customFormat="1" x14ac:dyDescent="0.3">
      <c r="A134" s="147"/>
      <c r="B134" s="59" t="s">
        <v>42</v>
      </c>
      <c r="C134" s="117">
        <f t="shared" ref="C134:Q134" si="662">SUM(C129:C133)</f>
        <v>2</v>
      </c>
      <c r="D134" s="118">
        <f t="shared" si="662"/>
        <v>1</v>
      </c>
      <c r="E134" s="118">
        <f t="shared" si="662"/>
        <v>1</v>
      </c>
      <c r="F134" s="118">
        <f t="shared" si="662"/>
        <v>5</v>
      </c>
      <c r="G134" s="118">
        <f t="shared" si="662"/>
        <v>0</v>
      </c>
      <c r="H134" s="119">
        <f t="shared" si="662"/>
        <v>6</v>
      </c>
      <c r="I134" s="118">
        <f t="shared" si="662"/>
        <v>8</v>
      </c>
      <c r="J134" s="119">
        <f t="shared" si="662"/>
        <v>1</v>
      </c>
      <c r="K134" s="118">
        <f t="shared" si="662"/>
        <v>0</v>
      </c>
      <c r="L134" s="120">
        <f t="shared" si="662"/>
        <v>0</v>
      </c>
      <c r="M134" s="119">
        <f t="shared" si="662"/>
        <v>1</v>
      </c>
      <c r="N134" s="119">
        <f t="shared" si="662"/>
        <v>2</v>
      </c>
      <c r="O134" s="119">
        <f t="shared" si="662"/>
        <v>1</v>
      </c>
      <c r="P134" s="119">
        <f t="shared" si="662"/>
        <v>0</v>
      </c>
      <c r="Q134" s="119">
        <f t="shared" si="662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0</v>
      </c>
      <c r="W134" s="210">
        <f>SUM(W129+W130+W131+W132+W133)</f>
        <v>0</v>
      </c>
      <c r="X134" s="120">
        <f>SUM(X129+X130+X131+X132+X133)</f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1</v>
      </c>
      <c r="AD134" s="210">
        <v>1</v>
      </c>
      <c r="AE134" s="210">
        <v>0</v>
      </c>
      <c r="AF134" s="210">
        <f>SUM(AF129:AF133)</f>
        <v>12</v>
      </c>
      <c r="AG134" s="210">
        <v>10</v>
      </c>
      <c r="AH134" s="210">
        <v>4</v>
      </c>
      <c r="AI134" s="210">
        <v>4</v>
      </c>
      <c r="AJ134" s="120">
        <v>4</v>
      </c>
      <c r="AK134" s="210">
        <v>0</v>
      </c>
      <c r="AL134" s="210">
        <v>0</v>
      </c>
      <c r="AM134" s="210">
        <v>4</v>
      </c>
      <c r="AN134" s="210">
        <v>11</v>
      </c>
      <c r="AO134" s="210">
        <v>3</v>
      </c>
      <c r="AP134" s="210">
        <v>9</v>
      </c>
      <c r="AQ134" s="84">
        <v>4</v>
      </c>
      <c r="AR134" s="210">
        <v>0</v>
      </c>
      <c r="AS134" s="210">
        <v>0</v>
      </c>
      <c r="AT134" s="210">
        <v>0</v>
      </c>
      <c r="AU134" s="210">
        <v>0</v>
      </c>
      <c r="AV134" s="120">
        <v>2</v>
      </c>
      <c r="AW134" s="210">
        <v>0</v>
      </c>
      <c r="AX134" s="210">
        <v>0</v>
      </c>
      <c r="AY134" s="210">
        <v>0</v>
      </c>
      <c r="AZ134" s="210">
        <v>7</v>
      </c>
      <c r="BA134" s="210">
        <v>1</v>
      </c>
      <c r="BB134" s="210">
        <v>2</v>
      </c>
      <c r="BC134" s="84">
        <v>5</v>
      </c>
      <c r="BD134" s="210">
        <v>3</v>
      </c>
      <c r="BE134" s="210"/>
      <c r="BF134" s="210"/>
      <c r="BG134" s="210"/>
      <c r="BH134" s="120"/>
      <c r="BI134" s="117">
        <f t="shared" ref="BI134:BM134" si="663">SUM(BI129:BI133)</f>
        <v>-1</v>
      </c>
      <c r="BJ134" s="119">
        <f t="shared" si="663"/>
        <v>-1</v>
      </c>
      <c r="BK134" s="119">
        <f t="shared" si="663"/>
        <v>-1</v>
      </c>
      <c r="BL134" s="119">
        <f t="shared" si="663"/>
        <v>-5</v>
      </c>
      <c r="BM134" s="119">
        <f t="shared" si="663"/>
        <v>0</v>
      </c>
      <c r="BN134" s="119">
        <f t="shared" ref="BN134:BV134" si="664">SUM(BN129:BN133)</f>
        <v>-6</v>
      </c>
      <c r="BO134" s="119">
        <f t="shared" si="664"/>
        <v>-8</v>
      </c>
      <c r="BP134" s="119">
        <f t="shared" si="664"/>
        <v>-1</v>
      </c>
      <c r="BQ134" s="119">
        <f t="shared" si="664"/>
        <v>0</v>
      </c>
      <c r="BR134" s="395">
        <f t="shared" si="664"/>
        <v>0</v>
      </c>
      <c r="BS134" s="119">
        <f t="shared" si="664"/>
        <v>-1</v>
      </c>
      <c r="BT134" s="119">
        <f t="shared" si="664"/>
        <v>-2</v>
      </c>
      <c r="BU134" s="119">
        <f t="shared" si="664"/>
        <v>-1</v>
      </c>
      <c r="BV134" s="119">
        <f t="shared" si="664"/>
        <v>1</v>
      </c>
      <c r="BW134" s="119">
        <f t="shared" ref="BW134:BX134" si="665">SUM(BW129:BW133)</f>
        <v>1</v>
      </c>
      <c r="BX134" s="210">
        <f t="shared" si="665"/>
        <v>1</v>
      </c>
      <c r="BY134" s="210">
        <f t="shared" ref="BY134" si="666">SUM(BY129:BY133)</f>
        <v>0</v>
      </c>
      <c r="BZ134" s="210">
        <f t="shared" ref="BZ134:CA134" si="667">SUM(BZ129:BZ133)</f>
        <v>12</v>
      </c>
      <c r="CA134" s="210">
        <f t="shared" si="667"/>
        <v>10</v>
      </c>
      <c r="CB134" s="210">
        <f t="shared" ref="CB134:CC134" si="668">SUM(CB129:CB133)</f>
        <v>4</v>
      </c>
      <c r="CC134" s="210">
        <f t="shared" si="668"/>
        <v>4</v>
      </c>
      <c r="CD134" s="395">
        <f t="shared" ref="CD134:CE134" si="669">SUM(CD129:CD133)</f>
        <v>4</v>
      </c>
      <c r="CE134" s="210">
        <f t="shared" si="669"/>
        <v>0</v>
      </c>
      <c r="CF134" s="210">
        <f t="shared" ref="CF134" si="670">SUM(CF129:CF133)</f>
        <v>0</v>
      </c>
      <c r="CG134" s="210">
        <f t="shared" ref="CG134" si="671">SUM(CG129:CG133)</f>
        <v>4</v>
      </c>
      <c r="CH134" s="210">
        <f t="shared" ref="CH134" si="672">SUM(CH129:CH133)</f>
        <v>10</v>
      </c>
      <c r="CI134" s="210">
        <f t="shared" ref="CI134" si="673">SUM(CI129:CI133)</f>
        <v>2</v>
      </c>
      <c r="CJ134" s="210">
        <f t="shared" ref="CJ134" si="674">SUM(CJ129:CJ133)</f>
        <v>8</v>
      </c>
      <c r="CK134" s="210">
        <f t="shared" ref="CK134" si="675">SUM(CK129:CK133)</f>
        <v>4</v>
      </c>
      <c r="CL134" s="210">
        <f t="shared" ref="CL134" si="676">SUM(CL129:CL133)</f>
        <v>-12</v>
      </c>
      <c r="CM134" s="210">
        <f t="shared" ref="CM134" si="677">SUM(CM129:CM133)</f>
        <v>-10</v>
      </c>
      <c r="CN134" s="210">
        <f t="shared" ref="CN134" si="678">SUM(CN129:CN133)</f>
        <v>-4</v>
      </c>
      <c r="CO134" s="210">
        <f t="shared" ref="CO134" si="679">SUM(CO129:CO133)</f>
        <v>-4</v>
      </c>
      <c r="CP134" s="395">
        <f t="shared" ref="CP134" si="680">SUM(CP129:CP133)</f>
        <v>-2</v>
      </c>
      <c r="CQ134" s="395">
        <f t="shared" ref="CQ134" si="681">SUM(CQ129:CQ133)</f>
        <v>0</v>
      </c>
      <c r="CR134" s="395">
        <f t="shared" ref="CR134" si="682">SUM(CR129:CR133)</f>
        <v>0</v>
      </c>
      <c r="CS134" s="395">
        <f t="shared" ref="CS134" si="683">SUM(CS129:CS133)</f>
        <v>-4</v>
      </c>
      <c r="CT134" s="395">
        <f t="shared" ref="CT134" si="684">SUM(CT129:CT133)</f>
        <v>-4</v>
      </c>
      <c r="CU134" s="395">
        <f t="shared" ref="CU134" si="685">SUM(CU129:CU133)</f>
        <v>-2</v>
      </c>
      <c r="CV134" s="395">
        <f t="shared" ref="CV134" si="686">SUM(CV129:CV133)</f>
        <v>-7</v>
      </c>
      <c r="CW134" s="395">
        <f t="shared" ref="CW134:CX134" si="687">SUM(CW129:CW133)</f>
        <v>1</v>
      </c>
      <c r="CX134" s="395">
        <f t="shared" si="687"/>
        <v>3</v>
      </c>
      <c r="CY134" s="346"/>
      <c r="CZ134" s="84">
        <f>SUM(CZ129:CZ133)</f>
        <v>3</v>
      </c>
    </row>
    <row r="135" spans="1:104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68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85"/>
      <c r="CX135" s="385"/>
      <c r="CY135" s="345"/>
      <c r="CZ135" s="89"/>
    </row>
    <row r="136" spans="1:104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8</v>
      </c>
      <c r="AG136" s="209">
        <v>9</v>
      </c>
      <c r="AH136" s="209">
        <v>3</v>
      </c>
      <c r="AI136" s="209">
        <v>3</v>
      </c>
      <c r="AJ136" s="120">
        <v>2</v>
      </c>
      <c r="AK136" s="210">
        <v>0</v>
      </c>
      <c r="AL136" s="210">
        <v>0</v>
      </c>
      <c r="AM136" s="210">
        <v>0</v>
      </c>
      <c r="AN136" s="210">
        <v>5</v>
      </c>
      <c r="AO136" s="210">
        <v>2</v>
      </c>
      <c r="AP136" s="210">
        <v>12</v>
      </c>
      <c r="AQ136" s="63">
        <v>3</v>
      </c>
      <c r="AR136" s="210">
        <v>0</v>
      </c>
      <c r="AS136" s="210">
        <v>0</v>
      </c>
      <c r="AT136" s="210">
        <v>0</v>
      </c>
      <c r="AU136" s="210">
        <v>0</v>
      </c>
      <c r="AV136" s="120">
        <v>0</v>
      </c>
      <c r="AW136" s="210">
        <v>0</v>
      </c>
      <c r="AX136" s="210">
        <v>0</v>
      </c>
      <c r="AY136" s="210">
        <v>0</v>
      </c>
      <c r="AZ136" s="210">
        <v>1</v>
      </c>
      <c r="BA136" s="210">
        <v>0</v>
      </c>
      <c r="BB136" s="210">
        <v>1</v>
      </c>
      <c r="BC136" s="63">
        <v>3</v>
      </c>
      <c r="BD136" s="210">
        <v>2</v>
      </c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46"/>
      <c r="CZ136" s="63">
        <f>IF(ISERROR(GETPIVOTDATA("VALUE",'CSS WK pvt'!$I$2,"DT_FILE",CZ$8,"CD_CO",CZ$6,"TRIM_CAT",TRIM(B136),"TRIM_LINE","99"))=TRUE,0,GETPIVOTDATA("VALUE",'CSS WK pvt'!$I$2,"DT_FILE",CZ$8,"CD_CO",CZ$6,"TRIM_CAT",TRIM(B136),"TRIM_LINE","99"))</f>
        <v>2</v>
      </c>
    </row>
    <row r="137" spans="1:104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</v>
      </c>
      <c r="AG137" s="209">
        <v>2</v>
      </c>
      <c r="AH137" s="209">
        <v>0</v>
      </c>
      <c r="AI137" s="209">
        <v>0</v>
      </c>
      <c r="AJ137" s="12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0</v>
      </c>
      <c r="AP137" s="210">
        <v>0</v>
      </c>
      <c r="AQ137" s="63">
        <v>0</v>
      </c>
      <c r="AR137" s="210">
        <v>0</v>
      </c>
      <c r="AS137" s="210">
        <v>0</v>
      </c>
      <c r="AT137" s="210">
        <v>0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>
        <v>0</v>
      </c>
      <c r="BA137" s="210">
        <v>1</v>
      </c>
      <c r="BB137" s="210">
        <v>0</v>
      </c>
      <c r="BC137" s="63">
        <v>2</v>
      </c>
      <c r="BD137" s="210">
        <v>1</v>
      </c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46"/>
      <c r="CZ137" s="63">
        <f>IF(ISERROR(GETPIVOTDATA("VALUE",'CSS WK pvt'!$I$2,"DT_FILE",CZ$8,"CD_CO",CZ$6,"TRIM_CAT",TRIM(B137),"TRIM_LINE","99"))=TRUE,0,GETPIVOTDATA("VALUE",'CSS WK pvt'!$I$2,"DT_FILE",CZ$8,"CD_CO",CZ$6,"TRIM_CAT",TRIM(B137),"TRIM_LINE","99"))</f>
        <v>1</v>
      </c>
    </row>
    <row r="138" spans="1:104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1</v>
      </c>
      <c r="AG138" s="209">
        <v>0</v>
      </c>
      <c r="AH138" s="209">
        <v>0</v>
      </c>
      <c r="AI138" s="209">
        <v>2</v>
      </c>
      <c r="AJ138" s="120">
        <v>1</v>
      </c>
      <c r="AK138" s="210">
        <v>0</v>
      </c>
      <c r="AL138" s="210">
        <v>0</v>
      </c>
      <c r="AM138" s="210">
        <v>3</v>
      </c>
      <c r="AN138" s="210">
        <v>0</v>
      </c>
      <c r="AO138" s="210">
        <v>1</v>
      </c>
      <c r="AP138" s="210">
        <v>1</v>
      </c>
      <c r="AQ138" s="63">
        <v>0</v>
      </c>
      <c r="AR138" s="210">
        <v>0</v>
      </c>
      <c r="AS138" s="210">
        <v>0</v>
      </c>
      <c r="AT138" s="210">
        <v>0</v>
      </c>
      <c r="AU138" s="210">
        <v>0</v>
      </c>
      <c r="AV138" s="120">
        <v>0</v>
      </c>
      <c r="AW138" s="210">
        <v>0</v>
      </c>
      <c r="AX138" s="210">
        <v>0</v>
      </c>
      <c r="AY138" s="210">
        <v>0</v>
      </c>
      <c r="AZ138" s="210">
        <v>4</v>
      </c>
      <c r="BA138" s="210">
        <v>0</v>
      </c>
      <c r="BB138" s="210">
        <v>1</v>
      </c>
      <c r="BC138" s="63">
        <v>0</v>
      </c>
      <c r="BD138" s="210">
        <v>0</v>
      </c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46"/>
      <c r="CZ138" s="63">
        <f>IF(ISERROR(GETPIVOTDATA("VALUE",'CSS WK pvt'!$I$2,"DT_FILE",CZ$8,"CD_CO",CZ$6,"TRIM_CAT",TRIM(B138),"TRIM_LINE","99"))=TRUE,0,GETPIVOTDATA("VALUE",'CSS WK pvt'!$I$2,"DT_FILE",CZ$8,"CD_CO",CZ$6,"TRIM_CAT",TRIM(B138),"TRIM_LINE","99"))</f>
        <v>0</v>
      </c>
    </row>
    <row r="139" spans="1:104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0</v>
      </c>
      <c r="AG139" s="209">
        <v>0</v>
      </c>
      <c r="AH139" s="209">
        <v>0</v>
      </c>
      <c r="AI139" s="209">
        <v>0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</v>
      </c>
      <c r="AP139" s="210">
        <v>0</v>
      </c>
      <c r="AQ139" s="63">
        <v>0</v>
      </c>
      <c r="AR139" s="210">
        <v>0</v>
      </c>
      <c r="AS139" s="210">
        <v>0</v>
      </c>
      <c r="AT139" s="210">
        <v>0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>
        <v>0</v>
      </c>
      <c r="BA139" s="210">
        <v>0</v>
      </c>
      <c r="BB139" s="210">
        <v>0</v>
      </c>
      <c r="BC139" s="63">
        <v>0</v>
      </c>
      <c r="BD139" s="210">
        <v>0</v>
      </c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46"/>
      <c r="CZ139" s="63">
        <f>IF(ISERROR(GETPIVOTDATA("VALUE",'CSS WK pvt'!$I$2,"DT_FILE",CZ$8,"CD_CO",CZ$6,"TRIM_CAT",TRIM(B139),"TRIM_LINE","99"))=TRUE,0,GETPIVOTDATA("VALUE",'CSS WK pvt'!$I$2,"DT_FILE",CZ$8,"CD_CO",CZ$6,"TRIM_CAT",TRIM(B139),"TRIM_LINE","99"))</f>
        <v>0</v>
      </c>
    </row>
    <row r="140" spans="1:104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0</v>
      </c>
      <c r="AG140" s="209">
        <v>0</v>
      </c>
      <c r="AH140" s="209">
        <v>0</v>
      </c>
      <c r="AI140" s="209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>
        <v>0</v>
      </c>
      <c r="BA140" s="210">
        <v>0</v>
      </c>
      <c r="BB140" s="210">
        <v>0</v>
      </c>
      <c r="BC140" s="63">
        <v>0</v>
      </c>
      <c r="BD140" s="210">
        <v>0</v>
      </c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46"/>
      <c r="CZ140" s="63">
        <f>IF(ISERROR(GETPIVOTDATA("VALUE",'CSS WK pvt'!$I$2,"DT_FILE",CZ$8,"CD_CO",CZ$6,"TRIM_CAT",TRIM(B140),"TRIM_LINE","99"))=TRUE,0,GETPIVOTDATA("VALUE",'CSS WK pvt'!$I$2,"DT_FILE",CZ$8,"CD_CO",CZ$6,"TRIM_CAT",TRIM(B140),"TRIM_LINE","99"))</f>
        <v>0</v>
      </c>
    </row>
    <row r="141" spans="1:104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>SUM(AF136:AF140)</f>
        <v>10</v>
      </c>
      <c r="AG141" s="210">
        <v>11</v>
      </c>
      <c r="AH141" s="210">
        <v>3</v>
      </c>
      <c r="AI141" s="210">
        <v>5</v>
      </c>
      <c r="AJ141" s="120">
        <v>3</v>
      </c>
      <c r="AK141" s="210">
        <v>0</v>
      </c>
      <c r="AL141" s="210">
        <v>0</v>
      </c>
      <c r="AM141" s="210">
        <v>3</v>
      </c>
      <c r="AN141" s="210">
        <v>5</v>
      </c>
      <c r="AO141" s="210">
        <v>3</v>
      </c>
      <c r="AP141" s="210">
        <v>13</v>
      </c>
      <c r="AQ141" s="84">
        <v>3</v>
      </c>
      <c r="AR141" s="210">
        <v>0</v>
      </c>
      <c r="AS141" s="210">
        <v>0</v>
      </c>
      <c r="AT141" s="210">
        <v>0</v>
      </c>
      <c r="AU141" s="210">
        <v>0</v>
      </c>
      <c r="AV141" s="120">
        <v>0</v>
      </c>
      <c r="AW141" s="210">
        <v>0</v>
      </c>
      <c r="AX141" s="210">
        <v>0</v>
      </c>
      <c r="AY141" s="210">
        <v>0</v>
      </c>
      <c r="AZ141" s="210">
        <v>5</v>
      </c>
      <c r="BA141" s="210">
        <v>1</v>
      </c>
      <c r="BB141" s="210">
        <v>2</v>
      </c>
      <c r="BC141" s="84">
        <v>5</v>
      </c>
      <c r="BD141" s="210">
        <v>3</v>
      </c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46"/>
      <c r="CZ141" s="84">
        <f>SUM(CZ136:CZ140)</f>
        <v>3</v>
      </c>
    </row>
    <row r="142" spans="1:104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68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85"/>
      <c r="CX142" s="385"/>
      <c r="CY142" s="345"/>
      <c r="CZ142" s="89"/>
    </row>
    <row r="143" spans="1:104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09">
        <v>22</v>
      </c>
      <c r="V143" s="209">
        <v>33</v>
      </c>
      <c r="W143" s="209">
        <v>37</v>
      </c>
      <c r="X143" s="109">
        <v>36</v>
      </c>
      <c r="Y143" s="209">
        <v>28</v>
      </c>
      <c r="Z143" s="209">
        <v>30</v>
      </c>
      <c r="AA143" s="209">
        <v>38</v>
      </c>
      <c r="AB143" s="209">
        <v>59</v>
      </c>
      <c r="AC143" s="209">
        <v>71</v>
      </c>
      <c r="AD143" s="209">
        <v>71</v>
      </c>
      <c r="AE143" s="209">
        <v>95</v>
      </c>
      <c r="AF143" s="209">
        <v>92</v>
      </c>
      <c r="AG143" s="209">
        <v>93</v>
      </c>
      <c r="AH143" s="209">
        <v>89</v>
      </c>
      <c r="AI143" s="209">
        <v>97</v>
      </c>
      <c r="AJ143" s="109">
        <v>88</v>
      </c>
      <c r="AK143" s="209">
        <v>84</v>
      </c>
      <c r="AL143" s="209">
        <v>84</v>
      </c>
      <c r="AM143" s="209">
        <v>78</v>
      </c>
      <c r="AN143" s="209">
        <v>82</v>
      </c>
      <c r="AO143" s="209">
        <v>72</v>
      </c>
      <c r="AP143" s="209">
        <v>79</v>
      </c>
      <c r="AQ143" s="63">
        <v>82</v>
      </c>
      <c r="AR143" s="209">
        <v>73</v>
      </c>
      <c r="AS143" s="209">
        <v>62</v>
      </c>
      <c r="AT143" s="209">
        <v>55</v>
      </c>
      <c r="AU143" s="209">
        <v>50</v>
      </c>
      <c r="AV143" s="109">
        <v>46</v>
      </c>
      <c r="AW143" s="209">
        <v>52</v>
      </c>
      <c r="AX143" s="209">
        <v>40</v>
      </c>
      <c r="AY143" s="209">
        <v>49</v>
      </c>
      <c r="AZ143" s="209">
        <v>67</v>
      </c>
      <c r="BA143" s="209">
        <v>55</v>
      </c>
      <c r="BB143" s="209">
        <v>63</v>
      </c>
      <c r="BC143" s="63">
        <v>57</v>
      </c>
      <c r="BD143" s="209">
        <v>52</v>
      </c>
      <c r="BE143" s="209"/>
      <c r="BF143" s="209"/>
      <c r="BG143" s="209"/>
      <c r="BH143" s="109"/>
      <c r="BI143" s="111">
        <f t="shared" ref="BI143:BR147" si="688">O143-C143</f>
        <v>-6</v>
      </c>
      <c r="BJ143" s="108">
        <f t="shared" si="688"/>
        <v>-15</v>
      </c>
      <c r="BK143" s="108">
        <f t="shared" si="688"/>
        <v>-33</v>
      </c>
      <c r="BL143" s="108">
        <f t="shared" si="688"/>
        <v>-29</v>
      </c>
      <c r="BM143" s="108">
        <f t="shared" si="688"/>
        <v>-29</v>
      </c>
      <c r="BN143" s="108">
        <f t="shared" si="688"/>
        <v>-36</v>
      </c>
      <c r="BO143" s="108">
        <f t="shared" si="688"/>
        <v>-21</v>
      </c>
      <c r="BP143" s="108">
        <f t="shared" si="688"/>
        <v>-8</v>
      </c>
      <c r="BQ143" s="108">
        <f t="shared" si="688"/>
        <v>6</v>
      </c>
      <c r="BR143" s="394">
        <f t="shared" si="688"/>
        <v>2</v>
      </c>
      <c r="BS143" s="108">
        <f t="shared" ref="BS143:CB147" si="689">Y143-M143</f>
        <v>-4</v>
      </c>
      <c r="BT143" s="108">
        <f t="shared" si="689"/>
        <v>0</v>
      </c>
      <c r="BU143" s="108">
        <f t="shared" si="689"/>
        <v>6</v>
      </c>
      <c r="BV143" s="108">
        <f t="shared" si="689"/>
        <v>38</v>
      </c>
      <c r="BW143" s="108">
        <f t="shared" si="689"/>
        <v>56</v>
      </c>
      <c r="BX143" s="209">
        <f t="shared" si="689"/>
        <v>52</v>
      </c>
      <c r="BY143" s="209">
        <f t="shared" si="689"/>
        <v>77</v>
      </c>
      <c r="BZ143" s="209">
        <f t="shared" si="689"/>
        <v>73</v>
      </c>
      <c r="CA143" s="209">
        <f t="shared" si="689"/>
        <v>71</v>
      </c>
      <c r="CB143" s="209">
        <f t="shared" si="689"/>
        <v>56</v>
      </c>
      <c r="CC143" s="209">
        <f t="shared" ref="CC143:CL147" si="690">AI143-W143</f>
        <v>60</v>
      </c>
      <c r="CD143" s="394">
        <f t="shared" si="690"/>
        <v>52</v>
      </c>
      <c r="CE143" s="209">
        <f t="shared" si="690"/>
        <v>56</v>
      </c>
      <c r="CF143" s="209">
        <f t="shared" si="690"/>
        <v>54</v>
      </c>
      <c r="CG143" s="209">
        <f t="shared" si="690"/>
        <v>40</v>
      </c>
      <c r="CH143" s="209">
        <f t="shared" si="690"/>
        <v>23</v>
      </c>
      <c r="CI143" s="209">
        <f t="shared" si="690"/>
        <v>1</v>
      </c>
      <c r="CJ143" s="209">
        <f t="shared" si="690"/>
        <v>8</v>
      </c>
      <c r="CK143" s="209">
        <f t="shared" si="690"/>
        <v>-13</v>
      </c>
      <c r="CL143" s="209">
        <f t="shared" si="690"/>
        <v>-19</v>
      </c>
      <c r="CM143" s="209">
        <f t="shared" ref="CM143:CX147" si="691">AS143-AG143</f>
        <v>-31</v>
      </c>
      <c r="CN143" s="209">
        <f t="shared" si="691"/>
        <v>-34</v>
      </c>
      <c r="CO143" s="209">
        <f t="shared" si="691"/>
        <v>-47</v>
      </c>
      <c r="CP143" s="394">
        <f t="shared" si="691"/>
        <v>-42</v>
      </c>
      <c r="CQ143" s="394">
        <f t="shared" si="691"/>
        <v>-32</v>
      </c>
      <c r="CR143" s="394">
        <f t="shared" si="691"/>
        <v>-44</v>
      </c>
      <c r="CS143" s="394">
        <f t="shared" si="691"/>
        <v>-29</v>
      </c>
      <c r="CT143" s="394">
        <f t="shared" si="691"/>
        <v>-15</v>
      </c>
      <c r="CU143" s="394">
        <f t="shared" si="691"/>
        <v>-17</v>
      </c>
      <c r="CV143" s="394">
        <f t="shared" si="691"/>
        <v>-16</v>
      </c>
      <c r="CW143" s="394">
        <f t="shared" si="691"/>
        <v>-25</v>
      </c>
      <c r="CX143" s="394">
        <f t="shared" si="691"/>
        <v>-21</v>
      </c>
      <c r="CY143" s="345"/>
      <c r="CZ143" s="63">
        <f>IF(ISERROR(GETPIVOTDATA("VALUE",'CSS WK pvt'!$I$2,"DT_FILE",CZ$8,"CD_CO",CZ$6,"TRIM_CAT",TRIM(B143),"TRIM_LINE",A142))=TRUE,0,GETPIVOTDATA("VALUE",'CSS WK pvt'!$I$2,"DT_FILE",CZ$8,"CD_CO",CZ$6,"TRIM_CAT",TRIM(B143),"TRIM_LINE",A142))</f>
        <v>52</v>
      </c>
    </row>
    <row r="144" spans="1:104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09">
        <v>3</v>
      </c>
      <c r="V144" s="209">
        <v>4</v>
      </c>
      <c r="W144" s="209">
        <v>2</v>
      </c>
      <c r="X144" s="109">
        <v>1</v>
      </c>
      <c r="Y144" s="209">
        <v>1</v>
      </c>
      <c r="Z144" s="209">
        <v>1</v>
      </c>
      <c r="AA144" s="209">
        <v>2</v>
      </c>
      <c r="AB144" s="209">
        <v>0</v>
      </c>
      <c r="AC144" s="209">
        <v>2</v>
      </c>
      <c r="AD144" s="209">
        <v>2</v>
      </c>
      <c r="AE144" s="209">
        <v>3</v>
      </c>
      <c r="AF144" s="209">
        <v>6</v>
      </c>
      <c r="AG144" s="209">
        <v>5</v>
      </c>
      <c r="AH144" s="209">
        <v>4</v>
      </c>
      <c r="AI144" s="209">
        <v>4</v>
      </c>
      <c r="AJ144" s="109">
        <v>2</v>
      </c>
      <c r="AK144" s="209">
        <v>5</v>
      </c>
      <c r="AL144" s="209">
        <v>2</v>
      </c>
      <c r="AM144" s="209">
        <v>4</v>
      </c>
      <c r="AN144" s="209">
        <v>4</v>
      </c>
      <c r="AO144" s="209">
        <v>8</v>
      </c>
      <c r="AP144" s="209">
        <v>6</v>
      </c>
      <c r="AQ144" s="63">
        <v>8</v>
      </c>
      <c r="AR144" s="209">
        <v>8</v>
      </c>
      <c r="AS144" s="209">
        <v>6</v>
      </c>
      <c r="AT144" s="209">
        <v>6</v>
      </c>
      <c r="AU144" s="209">
        <v>3</v>
      </c>
      <c r="AV144" s="109">
        <v>5</v>
      </c>
      <c r="AW144" s="209">
        <v>5</v>
      </c>
      <c r="AX144" s="209">
        <v>4</v>
      </c>
      <c r="AY144" s="209">
        <v>5</v>
      </c>
      <c r="AZ144" s="209">
        <v>4</v>
      </c>
      <c r="BA144" s="209">
        <v>5</v>
      </c>
      <c r="BB144" s="209">
        <v>7</v>
      </c>
      <c r="BC144" s="63">
        <v>10</v>
      </c>
      <c r="BD144" s="209">
        <v>6</v>
      </c>
      <c r="BE144" s="209"/>
      <c r="BF144" s="209"/>
      <c r="BG144" s="209"/>
      <c r="BH144" s="109"/>
      <c r="BI144" s="111">
        <f t="shared" si="688"/>
        <v>-4</v>
      </c>
      <c r="BJ144" s="108">
        <f t="shared" si="688"/>
        <v>-4</v>
      </c>
      <c r="BK144" s="108">
        <f t="shared" si="688"/>
        <v>-6</v>
      </c>
      <c r="BL144" s="108">
        <f t="shared" si="688"/>
        <v>-5</v>
      </c>
      <c r="BM144" s="108">
        <f t="shared" si="688"/>
        <v>-2</v>
      </c>
      <c r="BN144" s="108">
        <f t="shared" si="688"/>
        <v>-1</v>
      </c>
      <c r="BO144" s="108">
        <f t="shared" si="688"/>
        <v>1</v>
      </c>
      <c r="BP144" s="108">
        <f t="shared" si="688"/>
        <v>2</v>
      </c>
      <c r="BQ144" s="108">
        <f t="shared" si="688"/>
        <v>0</v>
      </c>
      <c r="BR144" s="394">
        <f t="shared" si="688"/>
        <v>0</v>
      </c>
      <c r="BS144" s="108">
        <f t="shared" si="689"/>
        <v>0</v>
      </c>
      <c r="BT144" s="108">
        <f t="shared" si="689"/>
        <v>-4</v>
      </c>
      <c r="BU144" s="108">
        <f t="shared" si="689"/>
        <v>-1</v>
      </c>
      <c r="BV144" s="108">
        <f t="shared" si="689"/>
        <v>-3</v>
      </c>
      <c r="BW144" s="108">
        <f t="shared" si="689"/>
        <v>-1</v>
      </c>
      <c r="BX144" s="209">
        <f t="shared" si="689"/>
        <v>-1</v>
      </c>
      <c r="BY144" s="209">
        <f t="shared" si="689"/>
        <v>2</v>
      </c>
      <c r="BZ144" s="209">
        <f t="shared" si="689"/>
        <v>3</v>
      </c>
      <c r="CA144" s="209">
        <f t="shared" si="689"/>
        <v>2</v>
      </c>
      <c r="CB144" s="209">
        <f t="shared" si="689"/>
        <v>0</v>
      </c>
      <c r="CC144" s="209">
        <f t="shared" si="690"/>
        <v>2</v>
      </c>
      <c r="CD144" s="394">
        <f t="shared" si="690"/>
        <v>1</v>
      </c>
      <c r="CE144" s="209">
        <f t="shared" si="690"/>
        <v>4</v>
      </c>
      <c r="CF144" s="209">
        <f t="shared" si="690"/>
        <v>1</v>
      </c>
      <c r="CG144" s="209">
        <f t="shared" si="690"/>
        <v>2</v>
      </c>
      <c r="CH144" s="209">
        <f t="shared" si="690"/>
        <v>4</v>
      </c>
      <c r="CI144" s="209">
        <f t="shared" si="690"/>
        <v>6</v>
      </c>
      <c r="CJ144" s="209">
        <f t="shared" si="690"/>
        <v>4</v>
      </c>
      <c r="CK144" s="209">
        <f t="shared" si="690"/>
        <v>5</v>
      </c>
      <c r="CL144" s="209">
        <f t="shared" si="690"/>
        <v>2</v>
      </c>
      <c r="CM144" s="209">
        <f t="shared" si="691"/>
        <v>1</v>
      </c>
      <c r="CN144" s="209">
        <f t="shared" si="691"/>
        <v>2</v>
      </c>
      <c r="CO144" s="209">
        <f t="shared" si="691"/>
        <v>-1</v>
      </c>
      <c r="CP144" s="394">
        <f t="shared" si="691"/>
        <v>3</v>
      </c>
      <c r="CQ144" s="394">
        <f t="shared" si="691"/>
        <v>0</v>
      </c>
      <c r="CR144" s="394">
        <f t="shared" si="691"/>
        <v>2</v>
      </c>
      <c r="CS144" s="394">
        <f t="shared" si="691"/>
        <v>1</v>
      </c>
      <c r="CT144" s="394">
        <f t="shared" si="691"/>
        <v>0</v>
      </c>
      <c r="CU144" s="394">
        <f t="shared" si="691"/>
        <v>-3</v>
      </c>
      <c r="CV144" s="394">
        <f t="shared" si="691"/>
        <v>1</v>
      </c>
      <c r="CW144" s="394">
        <f t="shared" si="691"/>
        <v>2</v>
      </c>
      <c r="CX144" s="394">
        <f t="shared" si="691"/>
        <v>-2</v>
      </c>
      <c r="CY144" s="345"/>
      <c r="CZ144" s="63">
        <f>IF(ISERROR(GETPIVOTDATA("VALUE",'CSS WK pvt'!$I$2,"DT_FILE",CZ$8,"CD_CO",CZ$6,"TRIM_CAT",TRIM(B144),"TRIM_LINE",A142))=TRUE,0,GETPIVOTDATA("VALUE",'CSS WK pvt'!$I$2,"DT_FILE",CZ$8,"CD_CO",CZ$6,"TRIM_CAT",TRIM(B144),"TRIM_LINE",A142))</f>
        <v>6</v>
      </c>
    </row>
    <row r="145" spans="1:104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09">
        <v>0</v>
      </c>
      <c r="V145" s="209">
        <v>3</v>
      </c>
      <c r="W145" s="209">
        <v>4</v>
      </c>
      <c r="X145" s="109">
        <v>2</v>
      </c>
      <c r="Y145" s="209">
        <v>3</v>
      </c>
      <c r="Z145" s="209">
        <v>4</v>
      </c>
      <c r="AA145" s="209">
        <v>2</v>
      </c>
      <c r="AB145" s="209">
        <v>1</v>
      </c>
      <c r="AC145" s="209">
        <v>1</v>
      </c>
      <c r="AD145" s="209">
        <v>2</v>
      </c>
      <c r="AE145" s="209">
        <v>4</v>
      </c>
      <c r="AF145" s="209">
        <v>5</v>
      </c>
      <c r="AG145" s="209">
        <v>4</v>
      </c>
      <c r="AH145" s="209">
        <v>3</v>
      </c>
      <c r="AI145" s="209">
        <v>3</v>
      </c>
      <c r="AJ145" s="109">
        <v>5</v>
      </c>
      <c r="AK145" s="209">
        <v>3</v>
      </c>
      <c r="AL145" s="209">
        <v>3</v>
      </c>
      <c r="AM145" s="209">
        <v>6</v>
      </c>
      <c r="AN145" s="209">
        <v>7</v>
      </c>
      <c r="AO145" s="209">
        <v>2</v>
      </c>
      <c r="AP145" s="209">
        <v>2</v>
      </c>
      <c r="AQ145" s="63">
        <v>3</v>
      </c>
      <c r="AR145" s="209">
        <v>2</v>
      </c>
      <c r="AS145" s="209">
        <v>0</v>
      </c>
      <c r="AT145" s="209">
        <v>0</v>
      </c>
      <c r="AU145" s="209">
        <v>0</v>
      </c>
      <c r="AV145" s="109">
        <v>1</v>
      </c>
      <c r="AW145" s="209">
        <v>1</v>
      </c>
      <c r="AX145" s="209">
        <v>2</v>
      </c>
      <c r="AY145" s="209">
        <v>0</v>
      </c>
      <c r="AZ145" s="209">
        <v>1</v>
      </c>
      <c r="BA145" s="209">
        <v>1</v>
      </c>
      <c r="BB145" s="209">
        <v>1</v>
      </c>
      <c r="BC145" s="63">
        <v>1</v>
      </c>
      <c r="BD145" s="209">
        <v>2</v>
      </c>
      <c r="BE145" s="209"/>
      <c r="BF145" s="209"/>
      <c r="BG145" s="209"/>
      <c r="BH145" s="109"/>
      <c r="BI145" s="111">
        <f t="shared" si="688"/>
        <v>-2</v>
      </c>
      <c r="BJ145" s="108">
        <f t="shared" si="688"/>
        <v>0</v>
      </c>
      <c r="BK145" s="108">
        <f t="shared" si="688"/>
        <v>0</v>
      </c>
      <c r="BL145" s="108">
        <f t="shared" si="688"/>
        <v>-2</v>
      </c>
      <c r="BM145" s="108">
        <f t="shared" si="688"/>
        <v>-2</v>
      </c>
      <c r="BN145" s="108">
        <f t="shared" si="688"/>
        <v>-1</v>
      </c>
      <c r="BO145" s="108">
        <f t="shared" si="688"/>
        <v>-2</v>
      </c>
      <c r="BP145" s="108">
        <f t="shared" si="688"/>
        <v>1</v>
      </c>
      <c r="BQ145" s="108">
        <f t="shared" si="688"/>
        <v>2</v>
      </c>
      <c r="BR145" s="394">
        <f t="shared" si="688"/>
        <v>1</v>
      </c>
      <c r="BS145" s="108">
        <f t="shared" si="689"/>
        <v>1</v>
      </c>
      <c r="BT145" s="108">
        <f t="shared" si="689"/>
        <v>2</v>
      </c>
      <c r="BU145" s="108">
        <f t="shared" si="689"/>
        <v>2</v>
      </c>
      <c r="BV145" s="108">
        <f t="shared" si="689"/>
        <v>1</v>
      </c>
      <c r="BW145" s="108">
        <f t="shared" si="689"/>
        <v>1</v>
      </c>
      <c r="BX145" s="209">
        <f t="shared" si="689"/>
        <v>2</v>
      </c>
      <c r="BY145" s="209">
        <f t="shared" si="689"/>
        <v>4</v>
      </c>
      <c r="BZ145" s="209">
        <f t="shared" si="689"/>
        <v>5</v>
      </c>
      <c r="CA145" s="209">
        <f t="shared" si="689"/>
        <v>4</v>
      </c>
      <c r="CB145" s="209">
        <f t="shared" si="689"/>
        <v>0</v>
      </c>
      <c r="CC145" s="209">
        <f t="shared" si="690"/>
        <v>-1</v>
      </c>
      <c r="CD145" s="394">
        <f t="shared" si="690"/>
        <v>3</v>
      </c>
      <c r="CE145" s="209">
        <f t="shared" si="690"/>
        <v>0</v>
      </c>
      <c r="CF145" s="209">
        <f t="shared" si="690"/>
        <v>-1</v>
      </c>
      <c r="CG145" s="209">
        <f t="shared" si="690"/>
        <v>4</v>
      </c>
      <c r="CH145" s="209">
        <f t="shared" si="690"/>
        <v>6</v>
      </c>
      <c r="CI145" s="209">
        <f t="shared" si="690"/>
        <v>1</v>
      </c>
      <c r="CJ145" s="209">
        <f t="shared" si="690"/>
        <v>0</v>
      </c>
      <c r="CK145" s="209">
        <f t="shared" si="690"/>
        <v>-1</v>
      </c>
      <c r="CL145" s="209">
        <f t="shared" si="690"/>
        <v>-3</v>
      </c>
      <c r="CM145" s="209">
        <f t="shared" si="691"/>
        <v>-4</v>
      </c>
      <c r="CN145" s="209">
        <f t="shared" si="691"/>
        <v>-3</v>
      </c>
      <c r="CO145" s="209">
        <f t="shared" si="691"/>
        <v>-3</v>
      </c>
      <c r="CP145" s="394">
        <f t="shared" si="691"/>
        <v>-4</v>
      </c>
      <c r="CQ145" s="394">
        <f t="shared" si="691"/>
        <v>-2</v>
      </c>
      <c r="CR145" s="394">
        <f t="shared" si="691"/>
        <v>-1</v>
      </c>
      <c r="CS145" s="394">
        <f t="shared" si="691"/>
        <v>-6</v>
      </c>
      <c r="CT145" s="394">
        <f t="shared" si="691"/>
        <v>-6</v>
      </c>
      <c r="CU145" s="394">
        <f t="shared" si="691"/>
        <v>-1</v>
      </c>
      <c r="CV145" s="394">
        <f t="shared" si="691"/>
        <v>-1</v>
      </c>
      <c r="CW145" s="394">
        <f t="shared" si="691"/>
        <v>-2</v>
      </c>
      <c r="CX145" s="394">
        <f t="shared" si="691"/>
        <v>0</v>
      </c>
      <c r="CY145" s="345"/>
      <c r="CZ145" s="63">
        <f>IF(ISERROR(GETPIVOTDATA("VALUE",'CSS WK pvt'!$I$2,"DT_FILE",CZ$8,"CD_CO",CZ$6,"TRIM_CAT",TRIM(B145),"TRIM_LINE",A142))=TRUE,0,GETPIVOTDATA("VALUE",'CSS WK pvt'!$I$2,"DT_FILE",CZ$8,"CD_CO",CZ$6,"TRIM_CAT",TRIM(B145),"TRIM_LINE",A142))</f>
        <v>2</v>
      </c>
    </row>
    <row r="146" spans="1:104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09">
        <v>0</v>
      </c>
      <c r="V146" s="209">
        <v>0</v>
      </c>
      <c r="W146" s="209">
        <v>0</v>
      </c>
      <c r="X146" s="109">
        <v>0</v>
      </c>
      <c r="Y146" s="209">
        <v>0</v>
      </c>
      <c r="Z146" s="209">
        <v>0</v>
      </c>
      <c r="AA146" s="209">
        <v>0</v>
      </c>
      <c r="AB146" s="209">
        <v>0</v>
      </c>
      <c r="AC146" s="209">
        <v>0</v>
      </c>
      <c r="AD146" s="209">
        <v>0</v>
      </c>
      <c r="AE146" s="209">
        <v>0</v>
      </c>
      <c r="AF146" s="209">
        <v>0</v>
      </c>
      <c r="AG146" s="209">
        <v>0</v>
      </c>
      <c r="AH146" s="209">
        <v>0</v>
      </c>
      <c r="AI146" s="209">
        <v>0</v>
      </c>
      <c r="AJ146" s="109">
        <v>0</v>
      </c>
      <c r="AK146" s="209">
        <v>0</v>
      </c>
      <c r="AL146" s="209">
        <v>0</v>
      </c>
      <c r="AM146" s="209">
        <v>0</v>
      </c>
      <c r="AN146" s="209">
        <v>0</v>
      </c>
      <c r="AO146" s="209">
        <v>0</v>
      </c>
      <c r="AP146" s="209">
        <v>0</v>
      </c>
      <c r="AQ146" s="63">
        <v>0</v>
      </c>
      <c r="AR146" s="209">
        <v>0</v>
      </c>
      <c r="AS146" s="209">
        <v>0</v>
      </c>
      <c r="AT146" s="209">
        <v>0</v>
      </c>
      <c r="AU146" s="209">
        <v>0</v>
      </c>
      <c r="AV146" s="318">
        <v>0</v>
      </c>
      <c r="AW146" s="209">
        <v>0</v>
      </c>
      <c r="AX146" s="209">
        <v>1</v>
      </c>
      <c r="AY146" s="209">
        <v>1</v>
      </c>
      <c r="AZ146" s="209">
        <v>0</v>
      </c>
      <c r="BA146" s="209">
        <v>0</v>
      </c>
      <c r="BB146" s="209">
        <v>0</v>
      </c>
      <c r="BC146" s="63">
        <v>0</v>
      </c>
      <c r="BD146" s="209">
        <v>0</v>
      </c>
      <c r="BE146" s="209"/>
      <c r="BF146" s="209"/>
      <c r="BG146" s="209"/>
      <c r="BH146" s="318"/>
      <c r="BI146" s="111">
        <f t="shared" si="688"/>
        <v>0</v>
      </c>
      <c r="BJ146" s="108">
        <f t="shared" si="688"/>
        <v>0</v>
      </c>
      <c r="BK146" s="108">
        <f t="shared" si="688"/>
        <v>0</v>
      </c>
      <c r="BL146" s="108">
        <f t="shared" si="688"/>
        <v>0</v>
      </c>
      <c r="BM146" s="108">
        <f t="shared" si="688"/>
        <v>0</v>
      </c>
      <c r="BN146" s="108">
        <f t="shared" si="688"/>
        <v>0</v>
      </c>
      <c r="BO146" s="108">
        <f t="shared" si="688"/>
        <v>0</v>
      </c>
      <c r="BP146" s="108">
        <f t="shared" si="688"/>
        <v>-1</v>
      </c>
      <c r="BQ146" s="108">
        <f t="shared" si="688"/>
        <v>-1</v>
      </c>
      <c r="BR146" s="394">
        <f t="shared" si="688"/>
        <v>0</v>
      </c>
      <c r="BS146" s="108">
        <f t="shared" si="689"/>
        <v>0</v>
      </c>
      <c r="BT146" s="108">
        <f t="shared" si="689"/>
        <v>0</v>
      </c>
      <c r="BU146" s="108">
        <f t="shared" si="689"/>
        <v>0</v>
      </c>
      <c r="BV146" s="108">
        <f t="shared" si="689"/>
        <v>0</v>
      </c>
      <c r="BW146" s="108">
        <f t="shared" si="689"/>
        <v>0</v>
      </c>
      <c r="BX146" s="209">
        <f t="shared" si="689"/>
        <v>0</v>
      </c>
      <c r="BY146" s="209">
        <f t="shared" si="689"/>
        <v>0</v>
      </c>
      <c r="BZ146" s="209">
        <f t="shared" si="689"/>
        <v>0</v>
      </c>
      <c r="CA146" s="209">
        <f t="shared" si="689"/>
        <v>0</v>
      </c>
      <c r="CB146" s="209">
        <f t="shared" si="689"/>
        <v>0</v>
      </c>
      <c r="CC146" s="209">
        <f t="shared" si="690"/>
        <v>0</v>
      </c>
      <c r="CD146" s="394">
        <f t="shared" si="690"/>
        <v>0</v>
      </c>
      <c r="CE146" s="209">
        <f t="shared" si="690"/>
        <v>0</v>
      </c>
      <c r="CF146" s="209">
        <f t="shared" si="690"/>
        <v>0</v>
      </c>
      <c r="CG146" s="209">
        <f t="shared" si="690"/>
        <v>0</v>
      </c>
      <c r="CH146" s="209">
        <f t="shared" si="690"/>
        <v>0</v>
      </c>
      <c r="CI146" s="209">
        <f t="shared" si="690"/>
        <v>0</v>
      </c>
      <c r="CJ146" s="209">
        <f t="shared" si="690"/>
        <v>0</v>
      </c>
      <c r="CK146" s="209">
        <f t="shared" si="690"/>
        <v>0</v>
      </c>
      <c r="CL146" s="209">
        <f t="shared" si="690"/>
        <v>0</v>
      </c>
      <c r="CM146" s="209">
        <f t="shared" si="691"/>
        <v>0</v>
      </c>
      <c r="CN146" s="209">
        <f t="shared" si="691"/>
        <v>0</v>
      </c>
      <c r="CO146" s="209">
        <f t="shared" si="691"/>
        <v>0</v>
      </c>
      <c r="CP146" s="394">
        <f t="shared" si="691"/>
        <v>0</v>
      </c>
      <c r="CQ146" s="394">
        <f t="shared" si="691"/>
        <v>0</v>
      </c>
      <c r="CR146" s="394">
        <f t="shared" si="691"/>
        <v>1</v>
      </c>
      <c r="CS146" s="394">
        <f t="shared" si="691"/>
        <v>1</v>
      </c>
      <c r="CT146" s="394">
        <f t="shared" si="691"/>
        <v>0</v>
      </c>
      <c r="CU146" s="394">
        <f t="shared" si="691"/>
        <v>0</v>
      </c>
      <c r="CV146" s="394">
        <f t="shared" si="691"/>
        <v>0</v>
      </c>
      <c r="CW146" s="394">
        <f t="shared" si="691"/>
        <v>0</v>
      </c>
      <c r="CX146" s="394">
        <f t="shared" si="691"/>
        <v>0</v>
      </c>
      <c r="CY146" s="345"/>
      <c r="CZ146" s="63">
        <f>IF(ISERROR(GETPIVOTDATA("VALUE",'CSS WK pvt'!$I$2,"DT_FILE",CZ$8,"CD_CO",CZ$6,"TRIM_CAT",TRIM(B146),"TRIM_LINE",A142))=TRUE,0,GETPIVOTDATA("VALUE",'CSS WK pvt'!$I$2,"DT_FILE",CZ$8,"CD_CO",CZ$6,"TRIM_CAT",TRIM(B146),"TRIM_LINE",A142))</f>
        <v>0</v>
      </c>
    </row>
    <row r="147" spans="1:104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0</v>
      </c>
      <c r="AE147" s="209">
        <v>0</v>
      </c>
      <c r="AF147" s="209">
        <v>0</v>
      </c>
      <c r="AG147" s="209">
        <v>0</v>
      </c>
      <c r="AH147" s="209">
        <v>0</v>
      </c>
      <c r="AI147" s="209">
        <v>0</v>
      </c>
      <c r="AJ147" s="109">
        <v>0</v>
      </c>
      <c r="AK147" s="209">
        <v>1</v>
      </c>
      <c r="AL147" s="209">
        <v>1</v>
      </c>
      <c r="AM147" s="209">
        <v>1</v>
      </c>
      <c r="AN147" s="209">
        <v>1</v>
      </c>
      <c r="AO147" s="209">
        <v>0</v>
      </c>
      <c r="AP147" s="209">
        <v>0</v>
      </c>
      <c r="AQ147" s="63">
        <v>1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1</v>
      </c>
      <c r="AZ147" s="209">
        <v>0</v>
      </c>
      <c r="BA147" s="209">
        <v>0</v>
      </c>
      <c r="BB147" s="209">
        <v>0</v>
      </c>
      <c r="BC147" s="63">
        <v>0</v>
      </c>
      <c r="BD147" s="209">
        <v>0</v>
      </c>
      <c r="BE147" s="209"/>
      <c r="BF147" s="209"/>
      <c r="BG147" s="209"/>
      <c r="BH147" s="319"/>
      <c r="BI147" s="111">
        <f t="shared" si="688"/>
        <v>0</v>
      </c>
      <c r="BJ147" s="108">
        <f t="shared" si="688"/>
        <v>0</v>
      </c>
      <c r="BK147" s="108">
        <f t="shared" si="688"/>
        <v>0</v>
      </c>
      <c r="BL147" s="108">
        <f t="shared" si="688"/>
        <v>0</v>
      </c>
      <c r="BM147" s="108">
        <f t="shared" si="688"/>
        <v>0</v>
      </c>
      <c r="BN147" s="108">
        <f t="shared" si="688"/>
        <v>0</v>
      </c>
      <c r="BO147" s="108">
        <f t="shared" si="688"/>
        <v>0</v>
      </c>
      <c r="BP147" s="108">
        <f t="shared" si="688"/>
        <v>0</v>
      </c>
      <c r="BQ147" s="108">
        <f t="shared" si="688"/>
        <v>0</v>
      </c>
      <c r="BR147" s="394">
        <f t="shared" si="688"/>
        <v>0</v>
      </c>
      <c r="BS147" s="108">
        <f t="shared" si="689"/>
        <v>0</v>
      </c>
      <c r="BT147" s="108">
        <f t="shared" si="689"/>
        <v>0</v>
      </c>
      <c r="BU147" s="108">
        <f t="shared" si="689"/>
        <v>0</v>
      </c>
      <c r="BV147" s="108">
        <f t="shared" si="689"/>
        <v>0</v>
      </c>
      <c r="BW147" s="108">
        <f t="shared" si="689"/>
        <v>0</v>
      </c>
      <c r="BX147" s="209">
        <f t="shared" si="689"/>
        <v>0</v>
      </c>
      <c r="BY147" s="209">
        <f t="shared" si="689"/>
        <v>0</v>
      </c>
      <c r="BZ147" s="209">
        <f t="shared" si="689"/>
        <v>0</v>
      </c>
      <c r="CA147" s="209">
        <f t="shared" si="689"/>
        <v>0</v>
      </c>
      <c r="CB147" s="209">
        <f t="shared" si="689"/>
        <v>0</v>
      </c>
      <c r="CC147" s="209">
        <f t="shared" si="690"/>
        <v>0</v>
      </c>
      <c r="CD147" s="394">
        <f t="shared" si="690"/>
        <v>0</v>
      </c>
      <c r="CE147" s="209">
        <f t="shared" si="690"/>
        <v>1</v>
      </c>
      <c r="CF147" s="209">
        <f t="shared" si="690"/>
        <v>1</v>
      </c>
      <c r="CG147" s="209">
        <f t="shared" si="690"/>
        <v>1</v>
      </c>
      <c r="CH147" s="209">
        <f t="shared" si="690"/>
        <v>1</v>
      </c>
      <c r="CI147" s="209">
        <f t="shared" si="690"/>
        <v>0</v>
      </c>
      <c r="CJ147" s="209">
        <f t="shared" si="690"/>
        <v>0</v>
      </c>
      <c r="CK147" s="209">
        <f t="shared" si="690"/>
        <v>1</v>
      </c>
      <c r="CL147" s="209">
        <f t="shared" si="690"/>
        <v>0</v>
      </c>
      <c r="CM147" s="209">
        <f t="shared" si="691"/>
        <v>0</v>
      </c>
      <c r="CN147" s="209">
        <f t="shared" si="691"/>
        <v>0</v>
      </c>
      <c r="CO147" s="209">
        <f t="shared" si="691"/>
        <v>0</v>
      </c>
      <c r="CP147" s="394">
        <f t="shared" si="691"/>
        <v>0</v>
      </c>
      <c r="CQ147" s="394">
        <f t="shared" si="691"/>
        <v>-1</v>
      </c>
      <c r="CR147" s="394">
        <f t="shared" si="691"/>
        <v>-1</v>
      </c>
      <c r="CS147" s="394">
        <f t="shared" si="691"/>
        <v>0</v>
      </c>
      <c r="CT147" s="394">
        <f t="shared" si="691"/>
        <v>-1</v>
      </c>
      <c r="CU147" s="394">
        <f t="shared" si="691"/>
        <v>0</v>
      </c>
      <c r="CV147" s="394">
        <f t="shared" si="691"/>
        <v>0</v>
      </c>
      <c r="CW147" s="394">
        <f t="shared" si="691"/>
        <v>-1</v>
      </c>
      <c r="CX147" s="394">
        <f t="shared" si="691"/>
        <v>0</v>
      </c>
      <c r="CY147" s="345"/>
      <c r="CZ147" s="63">
        <f>IF(ISERROR(GETPIVOTDATA("VALUE",'CSS WK pvt'!$I$2,"DT_FILE",CZ$8,"CD_CO",CZ$6,"TRIM_CAT",TRIM(B147),"TRIM_LINE",A142))=TRUE,0,GETPIVOTDATA("VALUE",'CSS WK pvt'!$I$2,"DT_FILE",CZ$8,"CD_CO",CZ$6,"TRIM_CAT",TRIM(B147),"TRIM_LINE",A142))</f>
        <v>0</v>
      </c>
    </row>
    <row r="148" spans="1:104" s="72" customFormat="1" ht="15" thickBot="1" x14ac:dyDescent="0.35">
      <c r="A148" s="147"/>
      <c r="B148" s="112" t="s">
        <v>42</v>
      </c>
      <c r="C148" s="113">
        <f t="shared" ref="C148:Q148" si="692">SUM(C143:C147)</f>
        <v>47</v>
      </c>
      <c r="D148" s="114">
        <f t="shared" si="692"/>
        <v>43</v>
      </c>
      <c r="E148" s="114">
        <f t="shared" si="692"/>
        <v>57</v>
      </c>
      <c r="F148" s="114">
        <f t="shared" si="692"/>
        <v>58</v>
      </c>
      <c r="G148" s="114">
        <f t="shared" si="692"/>
        <v>52</v>
      </c>
      <c r="H148" s="115">
        <f t="shared" si="692"/>
        <v>60</v>
      </c>
      <c r="I148" s="114">
        <f t="shared" si="692"/>
        <v>47</v>
      </c>
      <c r="J148" s="115">
        <f t="shared" si="692"/>
        <v>46</v>
      </c>
      <c r="K148" s="114">
        <f t="shared" si="692"/>
        <v>36</v>
      </c>
      <c r="L148" s="116">
        <f t="shared" si="692"/>
        <v>36</v>
      </c>
      <c r="M148" s="115">
        <f t="shared" si="692"/>
        <v>35</v>
      </c>
      <c r="N148" s="115">
        <f t="shared" si="692"/>
        <v>37</v>
      </c>
      <c r="O148" s="115">
        <f t="shared" si="692"/>
        <v>35</v>
      </c>
      <c r="P148" s="115">
        <f t="shared" si="692"/>
        <v>24</v>
      </c>
      <c r="Q148" s="115">
        <f t="shared" si="692"/>
        <v>18</v>
      </c>
      <c r="R148" s="115">
        <v>22</v>
      </c>
      <c r="S148" s="114">
        <v>19</v>
      </c>
      <c r="T148" s="115">
        <v>22</v>
      </c>
      <c r="U148" s="211">
        <v>25</v>
      </c>
      <c r="V148" s="211">
        <v>40</v>
      </c>
      <c r="W148" s="211">
        <f>SUM(W143+W144+W145+W146+W147)</f>
        <v>43</v>
      </c>
      <c r="X148" s="116">
        <f>SUM(X143+X144+X145+X146+X147)</f>
        <v>39</v>
      </c>
      <c r="Y148" s="211">
        <v>32</v>
      </c>
      <c r="Z148" s="211">
        <v>35</v>
      </c>
      <c r="AA148" s="211">
        <v>42</v>
      </c>
      <c r="AB148" s="211">
        <v>60</v>
      </c>
      <c r="AC148" s="211">
        <v>74</v>
      </c>
      <c r="AD148" s="211">
        <v>75</v>
      </c>
      <c r="AE148" s="211">
        <v>102</v>
      </c>
      <c r="AF148" s="211">
        <v>103</v>
      </c>
      <c r="AG148" s="211">
        <v>102</v>
      </c>
      <c r="AH148" s="211">
        <v>96</v>
      </c>
      <c r="AI148" s="211">
        <v>104</v>
      </c>
      <c r="AJ148" s="116">
        <v>95</v>
      </c>
      <c r="AK148" s="211">
        <v>93</v>
      </c>
      <c r="AL148" s="211">
        <v>90</v>
      </c>
      <c r="AM148" s="211">
        <v>89</v>
      </c>
      <c r="AN148" s="211">
        <v>94</v>
      </c>
      <c r="AO148" s="211">
        <v>82</v>
      </c>
      <c r="AP148" s="211">
        <v>87</v>
      </c>
      <c r="AQ148" s="115">
        <v>94</v>
      </c>
      <c r="AR148" s="211">
        <v>83</v>
      </c>
      <c r="AS148" s="211">
        <v>68</v>
      </c>
      <c r="AT148" s="211">
        <v>61</v>
      </c>
      <c r="AU148" s="211">
        <v>53</v>
      </c>
      <c r="AV148" s="116">
        <v>52</v>
      </c>
      <c r="AW148" s="211">
        <v>58</v>
      </c>
      <c r="AX148" s="211">
        <v>47</v>
      </c>
      <c r="AY148" s="211">
        <v>56</v>
      </c>
      <c r="AZ148" s="211">
        <v>72</v>
      </c>
      <c r="BA148" s="211">
        <v>61</v>
      </c>
      <c r="BB148" s="211">
        <v>71</v>
      </c>
      <c r="BC148" s="115">
        <v>68</v>
      </c>
      <c r="BD148" s="211">
        <v>60</v>
      </c>
      <c r="BE148" s="211"/>
      <c r="BF148" s="211"/>
      <c r="BG148" s="211"/>
      <c r="BH148" s="116"/>
      <c r="BI148" s="113">
        <f t="shared" ref="BI148:BM148" si="693">SUM(BI143:BI147)</f>
        <v>-12</v>
      </c>
      <c r="BJ148" s="115">
        <f t="shared" si="693"/>
        <v>-19</v>
      </c>
      <c r="BK148" s="115">
        <f t="shared" si="693"/>
        <v>-39</v>
      </c>
      <c r="BL148" s="115">
        <f t="shared" si="693"/>
        <v>-36</v>
      </c>
      <c r="BM148" s="115">
        <f t="shared" si="693"/>
        <v>-33</v>
      </c>
      <c r="BN148" s="115">
        <f t="shared" ref="BN148:BV148" si="694">SUM(BN143:BN147)</f>
        <v>-38</v>
      </c>
      <c r="BO148" s="115">
        <f t="shared" si="694"/>
        <v>-22</v>
      </c>
      <c r="BP148" s="115">
        <f t="shared" si="694"/>
        <v>-6</v>
      </c>
      <c r="BQ148" s="115">
        <f t="shared" si="694"/>
        <v>7</v>
      </c>
      <c r="BR148" s="396">
        <f t="shared" si="694"/>
        <v>3</v>
      </c>
      <c r="BS148" s="115">
        <f t="shared" si="694"/>
        <v>-3</v>
      </c>
      <c r="BT148" s="115">
        <f t="shared" si="694"/>
        <v>-2</v>
      </c>
      <c r="BU148" s="115">
        <f t="shared" si="694"/>
        <v>7</v>
      </c>
      <c r="BV148" s="115">
        <f t="shared" si="694"/>
        <v>36</v>
      </c>
      <c r="BW148" s="115">
        <f t="shared" ref="BW148:BX148" si="695">SUM(BW143:BW147)</f>
        <v>56</v>
      </c>
      <c r="BX148" s="211">
        <f t="shared" si="695"/>
        <v>53</v>
      </c>
      <c r="BY148" s="211">
        <f t="shared" ref="BY148" si="696">SUM(BY143:BY147)</f>
        <v>83</v>
      </c>
      <c r="BZ148" s="211">
        <f t="shared" ref="BZ148:CA148" si="697">SUM(BZ143:BZ147)</f>
        <v>81</v>
      </c>
      <c r="CA148" s="211">
        <f t="shared" si="697"/>
        <v>77</v>
      </c>
      <c r="CB148" s="211">
        <f t="shared" ref="CB148:CC148" si="698">SUM(CB143:CB147)</f>
        <v>56</v>
      </c>
      <c r="CC148" s="211">
        <f t="shared" si="698"/>
        <v>61</v>
      </c>
      <c r="CD148" s="396">
        <f t="shared" ref="CD148:CE148" si="699">SUM(CD143:CD147)</f>
        <v>56</v>
      </c>
      <c r="CE148" s="211">
        <f t="shared" si="699"/>
        <v>61</v>
      </c>
      <c r="CF148" s="211">
        <f t="shared" ref="CF148" si="700">SUM(CF143:CF147)</f>
        <v>55</v>
      </c>
      <c r="CG148" s="211">
        <f t="shared" ref="CG148" si="701">SUM(CG143:CG147)</f>
        <v>47</v>
      </c>
      <c r="CH148" s="211">
        <f t="shared" ref="CH148" si="702">SUM(CH143:CH147)</f>
        <v>34</v>
      </c>
      <c r="CI148" s="211">
        <f t="shared" ref="CI148" si="703">SUM(CI143:CI147)</f>
        <v>8</v>
      </c>
      <c r="CJ148" s="211">
        <f t="shared" ref="CJ148" si="704">SUM(CJ143:CJ147)</f>
        <v>12</v>
      </c>
      <c r="CK148" s="211">
        <f t="shared" ref="CK148" si="705">SUM(CK143:CK147)</f>
        <v>-8</v>
      </c>
      <c r="CL148" s="211">
        <f t="shared" ref="CL148" si="706">SUM(CL143:CL147)</f>
        <v>-20</v>
      </c>
      <c r="CM148" s="211">
        <f t="shared" ref="CM148" si="707">SUM(CM143:CM147)</f>
        <v>-34</v>
      </c>
      <c r="CN148" s="211">
        <f t="shared" ref="CN148" si="708">SUM(CN143:CN147)</f>
        <v>-35</v>
      </c>
      <c r="CO148" s="211">
        <f t="shared" ref="CO148" si="709">SUM(CO143:CO147)</f>
        <v>-51</v>
      </c>
      <c r="CP148" s="396">
        <f t="shared" ref="CP148" si="710">SUM(CP143:CP147)</f>
        <v>-43</v>
      </c>
      <c r="CQ148" s="396">
        <f t="shared" ref="CQ148" si="711">SUM(CQ143:CQ147)</f>
        <v>-35</v>
      </c>
      <c r="CR148" s="396">
        <f t="shared" ref="CR148" si="712">SUM(CR143:CR147)</f>
        <v>-43</v>
      </c>
      <c r="CS148" s="396">
        <f t="shared" ref="CS148" si="713">SUM(CS143:CS147)</f>
        <v>-33</v>
      </c>
      <c r="CT148" s="396">
        <f t="shared" ref="CT148" si="714">SUM(CT143:CT147)</f>
        <v>-22</v>
      </c>
      <c r="CU148" s="396">
        <f t="shared" ref="CU148" si="715">SUM(CU143:CU147)</f>
        <v>-21</v>
      </c>
      <c r="CV148" s="396">
        <f t="shared" ref="CV148" si="716">SUM(CV143:CV147)</f>
        <v>-16</v>
      </c>
      <c r="CW148" s="396">
        <f t="shared" ref="CW148:CX148" si="717">SUM(CW143:CW147)</f>
        <v>-26</v>
      </c>
      <c r="CX148" s="396">
        <f t="shared" si="717"/>
        <v>-23</v>
      </c>
      <c r="CY148" s="346"/>
      <c r="CZ148" s="115">
        <f>SUM(CZ143:CZ147)</f>
        <v>60</v>
      </c>
    </row>
    <row r="149" spans="1:104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65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82"/>
      <c r="CX149" s="382"/>
      <c r="CY149" s="345"/>
      <c r="CZ149" s="77"/>
    </row>
    <row r="150" spans="1:104" s="58" customFormat="1" x14ac:dyDescent="0.3">
      <c r="A150" s="146"/>
      <c r="B150" s="59" t="s">
        <v>37</v>
      </c>
      <c r="C150" s="216">
        <v>986995.33</v>
      </c>
      <c r="D150" s="217">
        <v>884001.54</v>
      </c>
      <c r="E150" s="217">
        <v>767386.6</v>
      </c>
      <c r="F150" s="218">
        <v>899481.26</v>
      </c>
      <c r="G150" s="217">
        <v>1220998.7</v>
      </c>
      <c r="H150" s="218">
        <v>1641277.93</v>
      </c>
      <c r="I150" s="217">
        <v>1566661.56</v>
      </c>
      <c r="J150" s="218">
        <v>995440.67</v>
      </c>
      <c r="K150" s="217">
        <v>783290.32</v>
      </c>
      <c r="L150" s="219">
        <v>1536464.62</v>
      </c>
      <c r="M150" s="218">
        <v>1301357.57</v>
      </c>
      <c r="N150" s="218">
        <v>1099633.6499999999</v>
      </c>
      <c r="O150" s="217">
        <v>1138050.97</v>
      </c>
      <c r="P150" s="218">
        <v>1238474.76</v>
      </c>
      <c r="Q150" s="217">
        <v>995856</v>
      </c>
      <c r="R150" s="218">
        <v>1310042</v>
      </c>
      <c r="S150" s="217">
        <v>1548657</v>
      </c>
      <c r="T150" s="218">
        <v>2301100</v>
      </c>
      <c r="U150" s="220">
        <v>1842132</v>
      </c>
      <c r="V150" s="220">
        <v>1545571</v>
      </c>
      <c r="W150" s="220">
        <v>1009643</v>
      </c>
      <c r="X150" s="219">
        <v>1596115</v>
      </c>
      <c r="Y150" s="220">
        <v>1456970</v>
      </c>
      <c r="Z150" s="220">
        <v>1470158</v>
      </c>
      <c r="AA150" s="220">
        <v>1393030</v>
      </c>
      <c r="AB150" s="220">
        <v>1135299</v>
      </c>
      <c r="AC150" s="220">
        <v>1034546</v>
      </c>
      <c r="AD150" s="220">
        <v>1354608</v>
      </c>
      <c r="AE150" s="220">
        <v>1821650</v>
      </c>
      <c r="AF150" s="220">
        <v>2315660</v>
      </c>
      <c r="AG150" s="220">
        <v>2275229</v>
      </c>
      <c r="AH150" s="220">
        <v>1261642</v>
      </c>
      <c r="AI150" s="220">
        <v>1243400</v>
      </c>
      <c r="AJ150" s="235">
        <v>1444746</v>
      </c>
      <c r="AK150" s="300">
        <v>1423993</v>
      </c>
      <c r="AL150" s="300">
        <v>1620874</v>
      </c>
      <c r="AM150" s="300">
        <v>1381740</v>
      </c>
      <c r="AN150" s="300">
        <v>1182615</v>
      </c>
      <c r="AO150" s="300">
        <v>1064354</v>
      </c>
      <c r="AP150" s="300">
        <v>1508895</v>
      </c>
      <c r="AQ150" s="63">
        <v>1660472</v>
      </c>
      <c r="AR150" s="300">
        <v>2573805</v>
      </c>
      <c r="AS150" s="300">
        <v>2468296</v>
      </c>
      <c r="AT150" s="300">
        <v>1464176</v>
      </c>
      <c r="AU150" s="300">
        <v>1398507</v>
      </c>
      <c r="AV150" s="235">
        <v>1844406</v>
      </c>
      <c r="AW150" s="300">
        <v>2084989</v>
      </c>
      <c r="AX150" s="300">
        <v>1985448</v>
      </c>
      <c r="AY150" s="300">
        <v>1503523</v>
      </c>
      <c r="AZ150" s="300">
        <v>1552282</v>
      </c>
      <c r="BA150" s="300">
        <v>1283893</v>
      </c>
      <c r="BB150" s="300">
        <v>1525751</v>
      </c>
      <c r="BC150" s="63">
        <v>2314229</v>
      </c>
      <c r="BD150" s="300">
        <v>2193787</v>
      </c>
      <c r="BE150" s="300"/>
      <c r="BF150" s="300"/>
      <c r="BG150" s="300"/>
      <c r="BH150" s="235"/>
      <c r="BI150" s="226">
        <f t="shared" ref="BI150:BR154" si="718">O150-C150</f>
        <v>151055.64000000001</v>
      </c>
      <c r="BJ150" s="227">
        <f t="shared" si="718"/>
        <v>354473.22</v>
      </c>
      <c r="BK150" s="227">
        <f t="shared" si="718"/>
        <v>228469.40000000002</v>
      </c>
      <c r="BL150" s="227">
        <f t="shared" si="718"/>
        <v>410560.74</v>
      </c>
      <c r="BM150" s="227">
        <f t="shared" si="718"/>
        <v>327658.30000000005</v>
      </c>
      <c r="BN150" s="227">
        <f t="shared" si="718"/>
        <v>659822.07000000007</v>
      </c>
      <c r="BO150" s="227">
        <f t="shared" si="718"/>
        <v>275470.43999999994</v>
      </c>
      <c r="BP150" s="227">
        <f t="shared" si="718"/>
        <v>550130.32999999996</v>
      </c>
      <c r="BQ150" s="227">
        <f t="shared" si="718"/>
        <v>226352.68000000005</v>
      </c>
      <c r="BR150" s="416">
        <f t="shared" si="718"/>
        <v>59650.379999999888</v>
      </c>
      <c r="BS150" s="227">
        <f t="shared" ref="BS150:CB154" si="719">Y150-M150</f>
        <v>155612.42999999993</v>
      </c>
      <c r="BT150" s="227">
        <f t="shared" si="719"/>
        <v>370524.35000000009</v>
      </c>
      <c r="BU150" s="227">
        <f t="shared" si="719"/>
        <v>254979.03000000003</v>
      </c>
      <c r="BV150" s="227">
        <f t="shared" si="719"/>
        <v>-103175.76000000001</v>
      </c>
      <c r="BW150" s="227">
        <f t="shared" si="719"/>
        <v>38690</v>
      </c>
      <c r="BX150" s="253">
        <f t="shared" si="719"/>
        <v>44566</v>
      </c>
      <c r="BY150" s="253">
        <f t="shared" si="719"/>
        <v>272993</v>
      </c>
      <c r="BZ150" s="253">
        <f t="shared" si="719"/>
        <v>14560</v>
      </c>
      <c r="CA150" s="209">
        <f t="shared" si="719"/>
        <v>433097</v>
      </c>
      <c r="CB150" s="209">
        <f t="shared" si="719"/>
        <v>-283929</v>
      </c>
      <c r="CC150" s="209">
        <f t="shared" ref="CC150:CL154" si="720">AI150-W150</f>
        <v>233757</v>
      </c>
      <c r="CD150" s="394">
        <f t="shared" si="720"/>
        <v>-151369</v>
      </c>
      <c r="CE150" s="209">
        <f t="shared" si="720"/>
        <v>-32977</v>
      </c>
      <c r="CF150" s="209">
        <f t="shared" si="720"/>
        <v>150716</v>
      </c>
      <c r="CG150" s="209">
        <f t="shared" si="720"/>
        <v>-11290</v>
      </c>
      <c r="CH150" s="209">
        <f t="shared" si="720"/>
        <v>47316</v>
      </c>
      <c r="CI150" s="209">
        <f t="shared" si="720"/>
        <v>29808</v>
      </c>
      <c r="CJ150" s="209">
        <f t="shared" si="720"/>
        <v>154287</v>
      </c>
      <c r="CK150" s="209">
        <f t="shared" si="720"/>
        <v>-161178</v>
      </c>
      <c r="CL150" s="209">
        <f t="shared" si="720"/>
        <v>258145</v>
      </c>
      <c r="CM150" s="209">
        <f t="shared" ref="CM150:CX154" si="721">AS150-AG150</f>
        <v>193067</v>
      </c>
      <c r="CN150" s="209">
        <f t="shared" si="721"/>
        <v>202534</v>
      </c>
      <c r="CO150" s="209">
        <f t="shared" si="721"/>
        <v>155107</v>
      </c>
      <c r="CP150" s="394">
        <f t="shared" si="721"/>
        <v>399660</v>
      </c>
      <c r="CQ150" s="394">
        <f t="shared" si="721"/>
        <v>660996</v>
      </c>
      <c r="CR150" s="394">
        <f t="shared" si="721"/>
        <v>364574</v>
      </c>
      <c r="CS150" s="394">
        <f t="shared" si="721"/>
        <v>121783</v>
      </c>
      <c r="CT150" s="394">
        <f t="shared" si="721"/>
        <v>369667</v>
      </c>
      <c r="CU150" s="394">
        <f t="shared" si="721"/>
        <v>219539</v>
      </c>
      <c r="CV150" s="394">
        <f t="shared" si="721"/>
        <v>16856</v>
      </c>
      <c r="CW150" s="394">
        <f t="shared" si="721"/>
        <v>653757</v>
      </c>
      <c r="CX150" s="394">
        <f t="shared" si="721"/>
        <v>-380018</v>
      </c>
      <c r="CY150" s="345"/>
      <c r="CZ150" s="63">
        <f>IF(ISERROR(GETPIVOTDATA("VALUE",'CSS WK pvt'!$I$2,"DT_FILE",CZ$8,"CD_CO",CZ$6,"TRIM_CAT",TRIM(B150),"TRIM_LINE",A149))=TRUE,0,GETPIVOTDATA("VALUE",'CSS WK pvt'!$I$2,"DT_FILE",CZ$8,"CD_CO",CZ$6,"TRIM_CAT",TRIM(B150),"TRIM_LINE",A149))</f>
        <v>2193787</v>
      </c>
    </row>
    <row r="151" spans="1:104" s="58" customFormat="1" x14ac:dyDescent="0.3">
      <c r="A151" s="146"/>
      <c r="B151" s="59" t="s">
        <v>38</v>
      </c>
      <c r="C151" s="216">
        <v>12777.48</v>
      </c>
      <c r="D151" s="217">
        <v>14571.94</v>
      </c>
      <c r="E151" s="217">
        <v>11543.54</v>
      </c>
      <c r="F151" s="218">
        <v>9880.14</v>
      </c>
      <c r="G151" s="217">
        <v>12139.72</v>
      </c>
      <c r="H151" s="218">
        <v>12380.48</v>
      </c>
      <c r="I151" s="217">
        <v>10405.83</v>
      </c>
      <c r="J151" s="218">
        <v>9546.57</v>
      </c>
      <c r="K151" s="217">
        <v>10810.78</v>
      </c>
      <c r="L151" s="219">
        <v>17786.93</v>
      </c>
      <c r="M151" s="218">
        <v>16136.92</v>
      </c>
      <c r="N151" s="218">
        <v>14212.18</v>
      </c>
      <c r="O151" s="217">
        <v>14777.58</v>
      </c>
      <c r="P151" s="218">
        <v>15462.73</v>
      </c>
      <c r="Q151" s="217">
        <v>11488</v>
      </c>
      <c r="R151" s="218">
        <v>10493</v>
      </c>
      <c r="S151" s="217">
        <v>11958</v>
      </c>
      <c r="T151" s="218">
        <v>14769</v>
      </c>
      <c r="U151" s="220">
        <v>12790</v>
      </c>
      <c r="V151" s="220">
        <v>10348</v>
      </c>
      <c r="W151" s="220">
        <v>10041</v>
      </c>
      <c r="X151" s="219">
        <v>17216</v>
      </c>
      <c r="Y151" s="220">
        <v>18319</v>
      </c>
      <c r="Z151" s="220">
        <v>22401</v>
      </c>
      <c r="AA151" s="220">
        <v>22911</v>
      </c>
      <c r="AB151" s="220">
        <v>18012</v>
      </c>
      <c r="AC151" s="220">
        <v>15319</v>
      </c>
      <c r="AD151" s="220">
        <v>14663</v>
      </c>
      <c r="AE151" s="220">
        <v>16063</v>
      </c>
      <c r="AF151" s="220">
        <v>16486</v>
      </c>
      <c r="AG151" s="220">
        <v>16895</v>
      </c>
      <c r="AH151" s="220">
        <v>12453</v>
      </c>
      <c r="AI151" s="220">
        <v>9942</v>
      </c>
      <c r="AJ151" s="235">
        <v>16487</v>
      </c>
      <c r="AK151" s="300">
        <v>17017</v>
      </c>
      <c r="AL151" s="300">
        <v>19009</v>
      </c>
      <c r="AM151" s="300">
        <v>16205</v>
      </c>
      <c r="AN151" s="300">
        <v>14968</v>
      </c>
      <c r="AO151" s="300">
        <v>12019</v>
      </c>
      <c r="AP151" s="300">
        <v>12121</v>
      </c>
      <c r="AQ151" s="63">
        <v>10627</v>
      </c>
      <c r="AR151" s="300">
        <v>12934</v>
      </c>
      <c r="AS151" s="300">
        <v>8732</v>
      </c>
      <c r="AT151" s="300">
        <v>8807</v>
      </c>
      <c r="AU151" s="300">
        <v>10587</v>
      </c>
      <c r="AV151" s="235">
        <v>19408</v>
      </c>
      <c r="AW151" s="300">
        <v>23516</v>
      </c>
      <c r="AX151" s="300">
        <v>23677</v>
      </c>
      <c r="AY151" s="300">
        <v>20899</v>
      </c>
      <c r="AZ151" s="300">
        <v>19313</v>
      </c>
      <c r="BA151" s="300">
        <v>14356</v>
      </c>
      <c r="BB151" s="300">
        <v>12190</v>
      </c>
      <c r="BC151" s="63">
        <v>12555</v>
      </c>
      <c r="BD151" s="300">
        <v>15017</v>
      </c>
      <c r="BE151" s="300"/>
      <c r="BF151" s="300"/>
      <c r="BG151" s="300"/>
      <c r="BH151" s="235"/>
      <c r="BI151" s="226">
        <f t="shared" si="718"/>
        <v>2000.1000000000004</v>
      </c>
      <c r="BJ151" s="227">
        <f t="shared" si="718"/>
        <v>890.78999999999905</v>
      </c>
      <c r="BK151" s="227">
        <f t="shared" si="718"/>
        <v>-55.540000000000873</v>
      </c>
      <c r="BL151" s="227">
        <f t="shared" si="718"/>
        <v>612.86000000000058</v>
      </c>
      <c r="BM151" s="227">
        <f t="shared" si="718"/>
        <v>-181.71999999999935</v>
      </c>
      <c r="BN151" s="227">
        <f t="shared" si="718"/>
        <v>2388.5200000000004</v>
      </c>
      <c r="BO151" s="227">
        <f t="shared" si="718"/>
        <v>2384.17</v>
      </c>
      <c r="BP151" s="227">
        <f t="shared" si="718"/>
        <v>801.43000000000029</v>
      </c>
      <c r="BQ151" s="227">
        <f t="shared" si="718"/>
        <v>-769.78000000000065</v>
      </c>
      <c r="BR151" s="416">
        <f t="shared" si="718"/>
        <v>-570.93000000000029</v>
      </c>
      <c r="BS151" s="227">
        <f t="shared" si="719"/>
        <v>2182.08</v>
      </c>
      <c r="BT151" s="227">
        <f t="shared" si="719"/>
        <v>8188.82</v>
      </c>
      <c r="BU151" s="227">
        <f t="shared" si="719"/>
        <v>8133.42</v>
      </c>
      <c r="BV151" s="227">
        <f t="shared" si="719"/>
        <v>2549.2700000000004</v>
      </c>
      <c r="BW151" s="227">
        <f t="shared" si="719"/>
        <v>3831</v>
      </c>
      <c r="BX151" s="253">
        <f t="shared" si="719"/>
        <v>4170</v>
      </c>
      <c r="BY151" s="253">
        <f t="shared" si="719"/>
        <v>4105</v>
      </c>
      <c r="BZ151" s="253">
        <f t="shared" si="719"/>
        <v>1717</v>
      </c>
      <c r="CA151" s="209">
        <f t="shared" si="719"/>
        <v>4105</v>
      </c>
      <c r="CB151" s="209">
        <f t="shared" si="719"/>
        <v>2105</v>
      </c>
      <c r="CC151" s="209">
        <f t="shared" si="720"/>
        <v>-99</v>
      </c>
      <c r="CD151" s="394">
        <f t="shared" si="720"/>
        <v>-729</v>
      </c>
      <c r="CE151" s="209">
        <f t="shared" si="720"/>
        <v>-1302</v>
      </c>
      <c r="CF151" s="209">
        <f t="shared" si="720"/>
        <v>-3392</v>
      </c>
      <c r="CG151" s="209">
        <f t="shared" si="720"/>
        <v>-6706</v>
      </c>
      <c r="CH151" s="209">
        <f t="shared" si="720"/>
        <v>-3044</v>
      </c>
      <c r="CI151" s="209">
        <f t="shared" si="720"/>
        <v>-3300</v>
      </c>
      <c r="CJ151" s="209">
        <f t="shared" si="720"/>
        <v>-2542</v>
      </c>
      <c r="CK151" s="209">
        <f t="shared" si="720"/>
        <v>-5436</v>
      </c>
      <c r="CL151" s="209">
        <f t="shared" si="720"/>
        <v>-3552</v>
      </c>
      <c r="CM151" s="209">
        <f t="shared" si="721"/>
        <v>-8163</v>
      </c>
      <c r="CN151" s="209">
        <f t="shared" si="721"/>
        <v>-3646</v>
      </c>
      <c r="CO151" s="209">
        <f t="shared" si="721"/>
        <v>645</v>
      </c>
      <c r="CP151" s="394">
        <f t="shared" si="721"/>
        <v>2921</v>
      </c>
      <c r="CQ151" s="394">
        <f t="shared" si="721"/>
        <v>6499</v>
      </c>
      <c r="CR151" s="394">
        <f t="shared" si="721"/>
        <v>4668</v>
      </c>
      <c r="CS151" s="394">
        <f t="shared" si="721"/>
        <v>4694</v>
      </c>
      <c r="CT151" s="394">
        <f t="shared" si="721"/>
        <v>4345</v>
      </c>
      <c r="CU151" s="394">
        <f t="shared" si="721"/>
        <v>2337</v>
      </c>
      <c r="CV151" s="394">
        <f t="shared" si="721"/>
        <v>69</v>
      </c>
      <c r="CW151" s="394">
        <f t="shared" si="721"/>
        <v>1928</v>
      </c>
      <c r="CX151" s="394">
        <f t="shared" si="721"/>
        <v>2083</v>
      </c>
      <c r="CY151" s="345"/>
      <c r="CZ151" s="63">
        <f>IF(ISERROR(GETPIVOTDATA("VALUE",'CSS WK pvt'!$I$2,"DT_FILE",CZ$8,"CD_CO",CZ$6,"TRIM_CAT",TRIM(B151),"TRIM_LINE",A149))=TRUE,0,GETPIVOTDATA("VALUE",'CSS WK pvt'!$I$2,"DT_FILE",CZ$8,"CD_CO",CZ$6,"TRIM_CAT",TRIM(B151),"TRIM_LINE",A149))</f>
        <v>15017</v>
      </c>
    </row>
    <row r="152" spans="1:104" s="58" customFormat="1" x14ac:dyDescent="0.3">
      <c r="A152" s="146"/>
      <c r="B152" s="59" t="s">
        <v>39</v>
      </c>
      <c r="C152" s="216">
        <v>179685.96</v>
      </c>
      <c r="D152" s="217">
        <v>182896.64000000001</v>
      </c>
      <c r="E152" s="217">
        <v>191336.8</v>
      </c>
      <c r="F152" s="218">
        <v>156440.53</v>
      </c>
      <c r="G152" s="217">
        <v>226838.2</v>
      </c>
      <c r="H152" s="218">
        <v>250278.39999999999</v>
      </c>
      <c r="I152" s="217">
        <v>297454.53999999998</v>
      </c>
      <c r="J152" s="218">
        <v>208842.43</v>
      </c>
      <c r="K152" s="217">
        <v>74975.360000000001</v>
      </c>
      <c r="L152" s="219">
        <v>309040.27</v>
      </c>
      <c r="M152" s="218">
        <v>287718.40000000002</v>
      </c>
      <c r="N152" s="218">
        <v>168633.95</v>
      </c>
      <c r="O152" s="217">
        <v>235394.71</v>
      </c>
      <c r="P152" s="218">
        <v>227008.1</v>
      </c>
      <c r="Q152" s="217">
        <v>170954</v>
      </c>
      <c r="R152" s="218">
        <v>187346</v>
      </c>
      <c r="S152" s="217">
        <v>113724</v>
      </c>
      <c r="T152" s="218">
        <v>285389</v>
      </c>
      <c r="U152" s="220">
        <v>299114</v>
      </c>
      <c r="V152" s="220">
        <v>302787</v>
      </c>
      <c r="W152" s="220">
        <v>119977</v>
      </c>
      <c r="X152" s="219">
        <v>282368</v>
      </c>
      <c r="Y152" s="220">
        <v>225644</v>
      </c>
      <c r="Z152" s="220">
        <v>210530</v>
      </c>
      <c r="AA152" s="220">
        <v>233437</v>
      </c>
      <c r="AB152" s="220">
        <v>170542</v>
      </c>
      <c r="AC152" s="220">
        <v>177620</v>
      </c>
      <c r="AD152" s="220">
        <v>249811</v>
      </c>
      <c r="AE152" s="220">
        <v>202624</v>
      </c>
      <c r="AF152" s="220">
        <v>317665</v>
      </c>
      <c r="AG152" s="220">
        <v>449626</v>
      </c>
      <c r="AH152" s="220">
        <v>196946</v>
      </c>
      <c r="AI152" s="220">
        <v>277602</v>
      </c>
      <c r="AJ152" s="235">
        <v>306295</v>
      </c>
      <c r="AK152" s="300">
        <v>230341</v>
      </c>
      <c r="AL152" s="300">
        <v>320857</v>
      </c>
      <c r="AM152" s="300">
        <v>252451</v>
      </c>
      <c r="AN152" s="300">
        <v>217310</v>
      </c>
      <c r="AO152" s="300">
        <v>201981</v>
      </c>
      <c r="AP152" s="300">
        <v>308932</v>
      </c>
      <c r="AQ152" s="63">
        <v>205178</v>
      </c>
      <c r="AR152" s="300">
        <v>369927</v>
      </c>
      <c r="AS152" s="300">
        <v>528124</v>
      </c>
      <c r="AT152" s="300">
        <v>277868</v>
      </c>
      <c r="AU152" s="300">
        <v>280293</v>
      </c>
      <c r="AV152" s="235">
        <v>416729</v>
      </c>
      <c r="AW152" s="300">
        <v>429514</v>
      </c>
      <c r="AX152" s="300">
        <v>413142</v>
      </c>
      <c r="AY152" s="300">
        <v>285183</v>
      </c>
      <c r="AZ152" s="300">
        <v>222734</v>
      </c>
      <c r="BA152" s="300">
        <v>215763</v>
      </c>
      <c r="BB152" s="300">
        <v>331177</v>
      </c>
      <c r="BC152" s="63">
        <v>293962</v>
      </c>
      <c r="BD152" s="300">
        <v>353788</v>
      </c>
      <c r="BE152" s="300"/>
      <c r="BF152" s="300"/>
      <c r="BG152" s="300"/>
      <c r="BH152" s="235"/>
      <c r="BI152" s="226">
        <f t="shared" si="718"/>
        <v>55708.75</v>
      </c>
      <c r="BJ152" s="227">
        <f t="shared" si="718"/>
        <v>44111.459999999992</v>
      </c>
      <c r="BK152" s="227">
        <f t="shared" si="718"/>
        <v>-20382.799999999988</v>
      </c>
      <c r="BL152" s="227">
        <f t="shared" si="718"/>
        <v>30905.47</v>
      </c>
      <c r="BM152" s="227">
        <f t="shared" si="718"/>
        <v>-113114.20000000001</v>
      </c>
      <c r="BN152" s="227">
        <f t="shared" si="718"/>
        <v>35110.600000000006</v>
      </c>
      <c r="BO152" s="227">
        <f t="shared" si="718"/>
        <v>1659.460000000021</v>
      </c>
      <c r="BP152" s="227">
        <f t="shared" si="718"/>
        <v>93944.57</v>
      </c>
      <c r="BQ152" s="227">
        <f t="shared" si="718"/>
        <v>45001.64</v>
      </c>
      <c r="BR152" s="416">
        <f t="shared" si="718"/>
        <v>-26672.270000000019</v>
      </c>
      <c r="BS152" s="227">
        <f t="shared" si="719"/>
        <v>-62074.400000000023</v>
      </c>
      <c r="BT152" s="227">
        <f t="shared" si="719"/>
        <v>41896.049999999988</v>
      </c>
      <c r="BU152" s="227">
        <f t="shared" si="719"/>
        <v>-1957.7099999999919</v>
      </c>
      <c r="BV152" s="227">
        <f t="shared" si="719"/>
        <v>-56466.100000000006</v>
      </c>
      <c r="BW152" s="227">
        <f t="shared" si="719"/>
        <v>6666</v>
      </c>
      <c r="BX152" s="253">
        <f t="shared" si="719"/>
        <v>62465</v>
      </c>
      <c r="BY152" s="253">
        <f t="shared" si="719"/>
        <v>88900</v>
      </c>
      <c r="BZ152" s="253">
        <f t="shared" si="719"/>
        <v>32276</v>
      </c>
      <c r="CA152" s="209">
        <f t="shared" si="719"/>
        <v>150512</v>
      </c>
      <c r="CB152" s="209">
        <f t="shared" si="719"/>
        <v>-105841</v>
      </c>
      <c r="CC152" s="209">
        <f t="shared" si="720"/>
        <v>157625</v>
      </c>
      <c r="CD152" s="394">
        <f t="shared" si="720"/>
        <v>23927</v>
      </c>
      <c r="CE152" s="209">
        <f t="shared" si="720"/>
        <v>4697</v>
      </c>
      <c r="CF152" s="209">
        <f t="shared" si="720"/>
        <v>110327</v>
      </c>
      <c r="CG152" s="209">
        <f t="shared" si="720"/>
        <v>19014</v>
      </c>
      <c r="CH152" s="209">
        <f t="shared" si="720"/>
        <v>46768</v>
      </c>
      <c r="CI152" s="209">
        <f t="shared" si="720"/>
        <v>24361</v>
      </c>
      <c r="CJ152" s="209">
        <f t="shared" si="720"/>
        <v>59121</v>
      </c>
      <c r="CK152" s="209">
        <f t="shared" si="720"/>
        <v>2554</v>
      </c>
      <c r="CL152" s="209">
        <f t="shared" si="720"/>
        <v>52262</v>
      </c>
      <c r="CM152" s="209">
        <f t="shared" si="721"/>
        <v>78498</v>
      </c>
      <c r="CN152" s="209">
        <f t="shared" si="721"/>
        <v>80922</v>
      </c>
      <c r="CO152" s="209">
        <f t="shared" si="721"/>
        <v>2691</v>
      </c>
      <c r="CP152" s="394">
        <f t="shared" si="721"/>
        <v>110434</v>
      </c>
      <c r="CQ152" s="394">
        <f t="shared" si="721"/>
        <v>199173</v>
      </c>
      <c r="CR152" s="394">
        <f t="shared" si="721"/>
        <v>92285</v>
      </c>
      <c r="CS152" s="394">
        <f t="shared" si="721"/>
        <v>32732</v>
      </c>
      <c r="CT152" s="394">
        <f t="shared" si="721"/>
        <v>5424</v>
      </c>
      <c r="CU152" s="394">
        <f t="shared" si="721"/>
        <v>13782</v>
      </c>
      <c r="CV152" s="394">
        <f t="shared" si="721"/>
        <v>22245</v>
      </c>
      <c r="CW152" s="394">
        <f t="shared" si="721"/>
        <v>88784</v>
      </c>
      <c r="CX152" s="394">
        <f t="shared" si="721"/>
        <v>-16139</v>
      </c>
      <c r="CY152" s="345"/>
      <c r="CZ152" s="63">
        <f>IF(ISERROR(GETPIVOTDATA("VALUE",'CSS WK pvt'!$I$2,"DT_FILE",CZ$8,"CD_CO",CZ$6,"TRIM_CAT",TRIM(B152),"TRIM_LINE",A149))=TRUE,0,GETPIVOTDATA("VALUE",'CSS WK pvt'!$I$2,"DT_FILE",CZ$8,"CD_CO",CZ$6,"TRIM_CAT",TRIM(B152),"TRIM_LINE",A149))</f>
        <v>353788</v>
      </c>
    </row>
    <row r="153" spans="1:104" s="58" customFormat="1" x14ac:dyDescent="0.3">
      <c r="A153" s="146"/>
      <c r="B153" s="59" t="s">
        <v>40</v>
      </c>
      <c r="C153" s="216">
        <v>141460.95000000001</v>
      </c>
      <c r="D153" s="217">
        <v>119445.61</v>
      </c>
      <c r="E153" s="217">
        <v>160162.45000000001</v>
      </c>
      <c r="F153" s="218">
        <v>113902.52</v>
      </c>
      <c r="G153" s="217">
        <v>174437.04</v>
      </c>
      <c r="H153" s="218">
        <v>153849.84</v>
      </c>
      <c r="I153" s="217">
        <v>264073.92</v>
      </c>
      <c r="J153" s="218">
        <v>186350.03</v>
      </c>
      <c r="K153" s="217">
        <v>57765.14</v>
      </c>
      <c r="L153" s="219">
        <v>189743.48</v>
      </c>
      <c r="M153" s="218">
        <v>198506.76</v>
      </c>
      <c r="N153" s="218">
        <v>74634.509999999995</v>
      </c>
      <c r="O153" s="217">
        <v>155527.94</v>
      </c>
      <c r="P153" s="218">
        <v>163204.32</v>
      </c>
      <c r="Q153" s="217">
        <v>133666</v>
      </c>
      <c r="R153" s="218">
        <v>136109</v>
      </c>
      <c r="S153" s="217">
        <v>107059</v>
      </c>
      <c r="T153" s="218">
        <v>231194</v>
      </c>
      <c r="U153" s="220">
        <v>225945</v>
      </c>
      <c r="V153" s="220">
        <v>237332</v>
      </c>
      <c r="W153" s="220">
        <v>84596</v>
      </c>
      <c r="X153" s="219">
        <v>187834</v>
      </c>
      <c r="Y153" s="220">
        <v>103799</v>
      </c>
      <c r="Z153" s="220">
        <v>113943</v>
      </c>
      <c r="AA153" s="220">
        <v>157177</v>
      </c>
      <c r="AB153" s="220">
        <v>86733</v>
      </c>
      <c r="AC153" s="220">
        <v>190543</v>
      </c>
      <c r="AD153" s="220">
        <v>196230</v>
      </c>
      <c r="AE153" s="220">
        <v>141781</v>
      </c>
      <c r="AF153" s="220">
        <v>250918</v>
      </c>
      <c r="AG153" s="220">
        <v>279351</v>
      </c>
      <c r="AH153" s="220">
        <v>176459</v>
      </c>
      <c r="AI153" s="220">
        <v>221539</v>
      </c>
      <c r="AJ153" s="235">
        <v>235936</v>
      </c>
      <c r="AK153" s="300">
        <v>133275</v>
      </c>
      <c r="AL153" s="300">
        <v>209321</v>
      </c>
      <c r="AM153" s="300">
        <v>184128</v>
      </c>
      <c r="AN153" s="300">
        <v>149157</v>
      </c>
      <c r="AO153" s="300">
        <v>171245</v>
      </c>
      <c r="AP153" s="300">
        <v>227578</v>
      </c>
      <c r="AQ153" s="63">
        <v>158084</v>
      </c>
      <c r="AR153" s="300">
        <v>280583</v>
      </c>
      <c r="AS153" s="300">
        <v>441678</v>
      </c>
      <c r="AT153" s="300">
        <v>268794</v>
      </c>
      <c r="AU153" s="300">
        <v>179978</v>
      </c>
      <c r="AV153" s="235">
        <v>217044</v>
      </c>
      <c r="AW153" s="300">
        <v>271044</v>
      </c>
      <c r="AX153" s="300">
        <v>254643</v>
      </c>
      <c r="AY153" s="300">
        <v>152481</v>
      </c>
      <c r="AZ153" s="300">
        <v>129717</v>
      </c>
      <c r="BA153" s="300">
        <v>213864</v>
      </c>
      <c r="BB153" s="300">
        <v>255737</v>
      </c>
      <c r="BC153" s="63">
        <v>176355</v>
      </c>
      <c r="BD153" s="300">
        <v>246351</v>
      </c>
      <c r="BE153" s="300"/>
      <c r="BF153" s="300"/>
      <c r="BG153" s="300"/>
      <c r="BH153" s="235"/>
      <c r="BI153" s="226">
        <f t="shared" si="718"/>
        <v>14066.989999999991</v>
      </c>
      <c r="BJ153" s="227">
        <f t="shared" si="718"/>
        <v>43758.710000000006</v>
      </c>
      <c r="BK153" s="227">
        <f t="shared" si="718"/>
        <v>-26496.450000000012</v>
      </c>
      <c r="BL153" s="227">
        <f t="shared" si="718"/>
        <v>22206.479999999996</v>
      </c>
      <c r="BM153" s="227">
        <f t="shared" si="718"/>
        <v>-67378.040000000008</v>
      </c>
      <c r="BN153" s="227">
        <f t="shared" si="718"/>
        <v>77344.160000000003</v>
      </c>
      <c r="BO153" s="227">
        <f t="shared" si="718"/>
        <v>-38128.919999999984</v>
      </c>
      <c r="BP153" s="227">
        <f t="shared" si="718"/>
        <v>50981.97</v>
      </c>
      <c r="BQ153" s="227">
        <f t="shared" si="718"/>
        <v>26830.86</v>
      </c>
      <c r="BR153" s="416">
        <f t="shared" si="718"/>
        <v>-1909.4800000000105</v>
      </c>
      <c r="BS153" s="227">
        <f t="shared" si="719"/>
        <v>-94707.760000000009</v>
      </c>
      <c r="BT153" s="227">
        <f t="shared" si="719"/>
        <v>39308.490000000005</v>
      </c>
      <c r="BU153" s="227">
        <f t="shared" si="719"/>
        <v>1649.0599999999977</v>
      </c>
      <c r="BV153" s="227">
        <f t="shared" si="719"/>
        <v>-76471.320000000007</v>
      </c>
      <c r="BW153" s="227">
        <f t="shared" si="719"/>
        <v>56877</v>
      </c>
      <c r="BX153" s="253">
        <f t="shared" si="719"/>
        <v>60121</v>
      </c>
      <c r="BY153" s="253">
        <f t="shared" si="719"/>
        <v>34722</v>
      </c>
      <c r="BZ153" s="253">
        <f t="shared" si="719"/>
        <v>19724</v>
      </c>
      <c r="CA153" s="209">
        <f t="shared" si="719"/>
        <v>53406</v>
      </c>
      <c r="CB153" s="209">
        <f t="shared" si="719"/>
        <v>-60873</v>
      </c>
      <c r="CC153" s="209">
        <f t="shared" si="720"/>
        <v>136943</v>
      </c>
      <c r="CD153" s="394">
        <f t="shared" si="720"/>
        <v>48102</v>
      </c>
      <c r="CE153" s="209">
        <f t="shared" si="720"/>
        <v>29476</v>
      </c>
      <c r="CF153" s="209">
        <f t="shared" si="720"/>
        <v>95378</v>
      </c>
      <c r="CG153" s="209">
        <f t="shared" si="720"/>
        <v>26951</v>
      </c>
      <c r="CH153" s="209">
        <f t="shared" si="720"/>
        <v>62424</v>
      </c>
      <c r="CI153" s="209">
        <f t="shared" si="720"/>
        <v>-19298</v>
      </c>
      <c r="CJ153" s="209">
        <f t="shared" si="720"/>
        <v>31348</v>
      </c>
      <c r="CK153" s="209">
        <f t="shared" si="720"/>
        <v>16303</v>
      </c>
      <c r="CL153" s="209">
        <f t="shared" si="720"/>
        <v>29665</v>
      </c>
      <c r="CM153" s="209">
        <f t="shared" si="721"/>
        <v>162327</v>
      </c>
      <c r="CN153" s="209">
        <f t="shared" si="721"/>
        <v>92335</v>
      </c>
      <c r="CO153" s="209">
        <f t="shared" si="721"/>
        <v>-41561</v>
      </c>
      <c r="CP153" s="394">
        <f t="shared" si="721"/>
        <v>-18892</v>
      </c>
      <c r="CQ153" s="394">
        <f t="shared" si="721"/>
        <v>137769</v>
      </c>
      <c r="CR153" s="394">
        <f t="shared" si="721"/>
        <v>45322</v>
      </c>
      <c r="CS153" s="394">
        <f t="shared" si="721"/>
        <v>-31647</v>
      </c>
      <c r="CT153" s="394">
        <f t="shared" si="721"/>
        <v>-19440</v>
      </c>
      <c r="CU153" s="394">
        <f t="shared" si="721"/>
        <v>42619</v>
      </c>
      <c r="CV153" s="394">
        <f t="shared" si="721"/>
        <v>28159</v>
      </c>
      <c r="CW153" s="394">
        <f t="shared" si="721"/>
        <v>18271</v>
      </c>
      <c r="CX153" s="394">
        <f t="shared" si="721"/>
        <v>-34232</v>
      </c>
      <c r="CY153" s="345"/>
      <c r="CZ153" s="63">
        <f>IF(ISERROR(GETPIVOTDATA("VALUE",'CSS WK pvt'!$I$2,"DT_FILE",CZ$8,"CD_CO",CZ$6,"TRIM_CAT",TRIM(B153),"TRIM_LINE",A149))=TRUE,0,GETPIVOTDATA("VALUE",'CSS WK pvt'!$I$2,"DT_FILE",CZ$8,"CD_CO",CZ$6,"TRIM_CAT",TRIM(B153),"TRIM_LINE",A149))</f>
        <v>246351</v>
      </c>
    </row>
    <row r="154" spans="1:104" s="58" customFormat="1" x14ac:dyDescent="0.3">
      <c r="A154" s="146"/>
      <c r="B154" s="59" t="s">
        <v>41</v>
      </c>
      <c r="C154" s="216">
        <v>136976.76999999999</v>
      </c>
      <c r="D154" s="217">
        <v>129623.48</v>
      </c>
      <c r="E154" s="217">
        <v>187590.42</v>
      </c>
      <c r="F154" s="218">
        <v>184615.75</v>
      </c>
      <c r="G154" s="217">
        <v>216544.57</v>
      </c>
      <c r="H154" s="218">
        <v>192600.84</v>
      </c>
      <c r="I154" s="217">
        <v>197421.93</v>
      </c>
      <c r="J154" s="218">
        <v>189091.29</v>
      </c>
      <c r="K154" s="217">
        <v>154216.32999999999</v>
      </c>
      <c r="L154" s="219">
        <v>31112.53</v>
      </c>
      <c r="M154" s="218">
        <v>117620.36</v>
      </c>
      <c r="N154" s="218">
        <v>293548.59000000003</v>
      </c>
      <c r="O154" s="217">
        <v>135801.10999999999</v>
      </c>
      <c r="P154" s="218">
        <v>158628.15</v>
      </c>
      <c r="Q154" s="217">
        <v>216606</v>
      </c>
      <c r="R154" s="218">
        <v>190376</v>
      </c>
      <c r="S154" s="217">
        <v>218747</v>
      </c>
      <c r="T154" s="218">
        <v>223676</v>
      </c>
      <c r="U154" s="220">
        <v>239502</v>
      </c>
      <c r="V154" s="220">
        <v>193702</v>
      </c>
      <c r="W154" s="220">
        <v>189249</v>
      </c>
      <c r="X154" s="219">
        <v>171611</v>
      </c>
      <c r="Y154" s="220">
        <v>105625</v>
      </c>
      <c r="Z154" s="220">
        <v>175939</v>
      </c>
      <c r="AA154" s="220">
        <v>187835</v>
      </c>
      <c r="AB154" s="220">
        <v>119343</v>
      </c>
      <c r="AC154" s="220">
        <v>153964</v>
      </c>
      <c r="AD154" s="220">
        <v>133414</v>
      </c>
      <c r="AE154" s="220">
        <v>264417</v>
      </c>
      <c r="AF154" s="220">
        <v>192656</v>
      </c>
      <c r="AG154" s="220">
        <v>184885</v>
      </c>
      <c r="AH154" s="220">
        <v>191729</v>
      </c>
      <c r="AI154" s="220">
        <v>168584</v>
      </c>
      <c r="AJ154" s="235">
        <v>199395</v>
      </c>
      <c r="AK154" s="300">
        <v>227571</v>
      </c>
      <c r="AL154" s="300">
        <v>140812</v>
      </c>
      <c r="AM154" s="300">
        <v>180402</v>
      </c>
      <c r="AN154" s="300">
        <v>165138</v>
      </c>
      <c r="AO154" s="300">
        <v>117239</v>
      </c>
      <c r="AP154" s="300">
        <v>166563</v>
      </c>
      <c r="AQ154" s="63">
        <v>185121</v>
      </c>
      <c r="AR154" s="300">
        <v>209637</v>
      </c>
      <c r="AS154" s="300">
        <v>193305</v>
      </c>
      <c r="AT154" s="300">
        <v>310307</v>
      </c>
      <c r="AU154" s="300">
        <v>187075</v>
      </c>
      <c r="AV154" s="235">
        <v>117035</v>
      </c>
      <c r="AW154" s="300">
        <v>201669</v>
      </c>
      <c r="AX154" s="300">
        <v>128812</v>
      </c>
      <c r="AY154" s="300">
        <v>193511</v>
      </c>
      <c r="AZ154" s="300">
        <v>156278</v>
      </c>
      <c r="BA154" s="300">
        <v>233257</v>
      </c>
      <c r="BB154" s="300">
        <v>142580</v>
      </c>
      <c r="BC154" s="63">
        <v>206683</v>
      </c>
      <c r="BD154" s="300">
        <v>227202</v>
      </c>
      <c r="BE154" s="300"/>
      <c r="BF154" s="300"/>
      <c r="BG154" s="300"/>
      <c r="BH154" s="235"/>
      <c r="BI154" s="226">
        <f t="shared" si="718"/>
        <v>-1175.6600000000035</v>
      </c>
      <c r="BJ154" s="227">
        <f t="shared" si="718"/>
        <v>29004.67</v>
      </c>
      <c r="BK154" s="227">
        <f t="shared" si="718"/>
        <v>29015.579999999987</v>
      </c>
      <c r="BL154" s="227">
        <f t="shared" si="718"/>
        <v>5760.25</v>
      </c>
      <c r="BM154" s="227">
        <f t="shared" si="718"/>
        <v>2202.429999999993</v>
      </c>
      <c r="BN154" s="227">
        <f t="shared" si="718"/>
        <v>31075.160000000003</v>
      </c>
      <c r="BO154" s="227">
        <f t="shared" si="718"/>
        <v>42080.070000000007</v>
      </c>
      <c r="BP154" s="227">
        <f t="shared" si="718"/>
        <v>4610.7099999999919</v>
      </c>
      <c r="BQ154" s="227">
        <f t="shared" si="718"/>
        <v>35032.670000000013</v>
      </c>
      <c r="BR154" s="416">
        <f t="shared" si="718"/>
        <v>140498.47</v>
      </c>
      <c r="BS154" s="227">
        <f t="shared" si="719"/>
        <v>-11995.36</v>
      </c>
      <c r="BT154" s="227">
        <f t="shared" si="719"/>
        <v>-117609.59000000003</v>
      </c>
      <c r="BU154" s="227">
        <f t="shared" si="719"/>
        <v>52033.890000000014</v>
      </c>
      <c r="BV154" s="227">
        <f t="shared" si="719"/>
        <v>-39285.149999999994</v>
      </c>
      <c r="BW154" s="227">
        <f t="shared" si="719"/>
        <v>-62642</v>
      </c>
      <c r="BX154" s="253">
        <f t="shared" si="719"/>
        <v>-56962</v>
      </c>
      <c r="BY154" s="253">
        <f t="shared" si="719"/>
        <v>45670</v>
      </c>
      <c r="BZ154" s="253">
        <f t="shared" si="719"/>
        <v>-31020</v>
      </c>
      <c r="CA154" s="209">
        <f t="shared" si="719"/>
        <v>-54617</v>
      </c>
      <c r="CB154" s="209">
        <f t="shared" si="719"/>
        <v>-1973</v>
      </c>
      <c r="CC154" s="209">
        <f t="shared" si="720"/>
        <v>-20665</v>
      </c>
      <c r="CD154" s="394">
        <f t="shared" si="720"/>
        <v>27784</v>
      </c>
      <c r="CE154" s="209">
        <f t="shared" si="720"/>
        <v>121946</v>
      </c>
      <c r="CF154" s="209">
        <f t="shared" si="720"/>
        <v>-35127</v>
      </c>
      <c r="CG154" s="209">
        <f t="shared" si="720"/>
        <v>-7433</v>
      </c>
      <c r="CH154" s="209">
        <f t="shared" si="720"/>
        <v>45795</v>
      </c>
      <c r="CI154" s="209">
        <f t="shared" si="720"/>
        <v>-36725</v>
      </c>
      <c r="CJ154" s="209">
        <f t="shared" si="720"/>
        <v>33149</v>
      </c>
      <c r="CK154" s="209">
        <f t="shared" si="720"/>
        <v>-79296</v>
      </c>
      <c r="CL154" s="209">
        <f t="shared" si="720"/>
        <v>16981</v>
      </c>
      <c r="CM154" s="209">
        <f t="shared" si="721"/>
        <v>8420</v>
      </c>
      <c r="CN154" s="209">
        <f t="shared" si="721"/>
        <v>118578</v>
      </c>
      <c r="CO154" s="209">
        <f t="shared" si="721"/>
        <v>18491</v>
      </c>
      <c r="CP154" s="394">
        <f t="shared" si="721"/>
        <v>-82360</v>
      </c>
      <c r="CQ154" s="394">
        <f t="shared" si="721"/>
        <v>-25902</v>
      </c>
      <c r="CR154" s="394">
        <f t="shared" si="721"/>
        <v>-12000</v>
      </c>
      <c r="CS154" s="394">
        <f t="shared" si="721"/>
        <v>13109</v>
      </c>
      <c r="CT154" s="394">
        <f t="shared" si="721"/>
        <v>-8860</v>
      </c>
      <c r="CU154" s="394">
        <f t="shared" si="721"/>
        <v>116018</v>
      </c>
      <c r="CV154" s="394">
        <f t="shared" si="721"/>
        <v>-23983</v>
      </c>
      <c r="CW154" s="394">
        <f t="shared" si="721"/>
        <v>21562</v>
      </c>
      <c r="CX154" s="394">
        <f t="shared" si="721"/>
        <v>17565</v>
      </c>
      <c r="CY154" s="345"/>
      <c r="CZ154" s="63">
        <f>IF(ISERROR(GETPIVOTDATA("VALUE",'CSS WK pvt'!$I$2,"DT_FILE",CZ$8,"CD_CO",CZ$6,"TRIM_CAT",TRIM(B154),"TRIM_LINE",A149))=TRUE,0,GETPIVOTDATA("VALUE",'CSS WK pvt'!$I$2,"DT_FILE",CZ$8,"CD_CO",CZ$6,"TRIM_CAT",TRIM(B154),"TRIM_LINE",A149))</f>
        <v>227202</v>
      </c>
    </row>
    <row r="155" spans="1:104" s="72" customFormat="1" x14ac:dyDescent="0.3">
      <c r="A155" s="147"/>
      <c r="B155" s="59" t="s">
        <v>42</v>
      </c>
      <c r="C155" s="221">
        <f t="shared" ref="C155:Q155" si="722">SUM(C150:C154)</f>
        <v>1457896.49</v>
      </c>
      <c r="D155" s="222">
        <f t="shared" si="722"/>
        <v>1330539.2100000002</v>
      </c>
      <c r="E155" s="222">
        <f t="shared" si="722"/>
        <v>1318019.8099999998</v>
      </c>
      <c r="F155" s="223">
        <f t="shared" si="722"/>
        <v>1364320.2</v>
      </c>
      <c r="G155" s="222">
        <f t="shared" si="722"/>
        <v>1850958.23</v>
      </c>
      <c r="H155" s="223">
        <f t="shared" si="722"/>
        <v>2250387.4899999998</v>
      </c>
      <c r="I155" s="222">
        <f t="shared" si="722"/>
        <v>2336017.7800000003</v>
      </c>
      <c r="J155" s="223">
        <f t="shared" si="722"/>
        <v>1589270.99</v>
      </c>
      <c r="K155" s="222">
        <f t="shared" si="722"/>
        <v>1081057.93</v>
      </c>
      <c r="L155" s="224">
        <f t="shared" si="722"/>
        <v>2084147.83</v>
      </c>
      <c r="M155" s="223">
        <f t="shared" si="722"/>
        <v>1921340.0100000002</v>
      </c>
      <c r="N155" s="223">
        <f t="shared" si="722"/>
        <v>1650662.88</v>
      </c>
      <c r="O155" s="223">
        <f t="shared" si="722"/>
        <v>1679552.31</v>
      </c>
      <c r="P155" s="223">
        <f t="shared" si="722"/>
        <v>1802778.06</v>
      </c>
      <c r="Q155" s="223">
        <f t="shared" si="722"/>
        <v>1528570</v>
      </c>
      <c r="R155" s="223">
        <v>1834366</v>
      </c>
      <c r="S155" s="222">
        <v>2000145</v>
      </c>
      <c r="T155" s="223">
        <v>3056128</v>
      </c>
      <c r="U155" s="225">
        <v>2619483</v>
      </c>
      <c r="V155" s="225">
        <v>2289740</v>
      </c>
      <c r="W155" s="225">
        <f>SUM(W150+W151+W152+W153+W154)</f>
        <v>1413506</v>
      </c>
      <c r="X155" s="224">
        <f>SUM(X150+X151+X152+X153+X154)</f>
        <v>2255144</v>
      </c>
      <c r="Y155" s="225">
        <v>1910357</v>
      </c>
      <c r="Z155" s="225">
        <v>1992971</v>
      </c>
      <c r="AA155" s="225">
        <v>1994390</v>
      </c>
      <c r="AB155" s="225">
        <v>1529929</v>
      </c>
      <c r="AC155" s="225">
        <v>1571992</v>
      </c>
      <c r="AD155" s="225">
        <v>1948726</v>
      </c>
      <c r="AE155" s="225">
        <v>2446535</v>
      </c>
      <c r="AF155" s="225">
        <v>3093385</v>
      </c>
      <c r="AG155" s="225">
        <v>3205986</v>
      </c>
      <c r="AH155" s="225">
        <v>1839229</v>
      </c>
      <c r="AI155" s="225">
        <v>1921067</v>
      </c>
      <c r="AJ155" s="234">
        <v>2202859</v>
      </c>
      <c r="AK155" s="301">
        <v>2032197</v>
      </c>
      <c r="AL155" s="301">
        <v>2310873</v>
      </c>
      <c r="AM155" s="301">
        <v>2014926</v>
      </c>
      <c r="AN155" s="301">
        <v>1729188</v>
      </c>
      <c r="AO155" s="301">
        <v>1566838</v>
      </c>
      <c r="AP155" s="301">
        <v>2224089</v>
      </c>
      <c r="AQ155" s="84">
        <v>2219482</v>
      </c>
      <c r="AR155" s="301">
        <v>3446886</v>
      </c>
      <c r="AS155" s="301">
        <v>3640135</v>
      </c>
      <c r="AT155" s="301">
        <v>2329952</v>
      </c>
      <c r="AU155" s="301">
        <v>2056440</v>
      </c>
      <c r="AV155" s="234">
        <v>2614622</v>
      </c>
      <c r="AW155" s="301">
        <v>3010732</v>
      </c>
      <c r="AX155" s="301">
        <v>2805722</v>
      </c>
      <c r="AY155" s="301">
        <v>2155597</v>
      </c>
      <c r="AZ155" s="301">
        <v>2080324</v>
      </c>
      <c r="BA155" s="301">
        <v>1961133</v>
      </c>
      <c r="BB155" s="301">
        <v>2267435</v>
      </c>
      <c r="BC155" s="84">
        <v>3003784</v>
      </c>
      <c r="BD155" s="301">
        <v>3036145</v>
      </c>
      <c r="BE155" s="301"/>
      <c r="BF155" s="301"/>
      <c r="BG155" s="301"/>
      <c r="BH155" s="234"/>
      <c r="BI155" s="228">
        <f t="shared" ref="BI155:BM155" si="723">SUM(BI150:BI154)</f>
        <v>221655.82</v>
      </c>
      <c r="BJ155" s="229">
        <f t="shared" si="723"/>
        <v>472238.85</v>
      </c>
      <c r="BK155" s="229">
        <f t="shared" si="723"/>
        <v>210550.19</v>
      </c>
      <c r="BL155" s="229">
        <f t="shared" si="723"/>
        <v>470045.79999999993</v>
      </c>
      <c r="BM155" s="229">
        <f t="shared" si="723"/>
        <v>149186.77000000005</v>
      </c>
      <c r="BN155" s="229">
        <f t="shared" ref="BN155:BV155" si="724">SUM(BN150:BN154)</f>
        <v>805740.51000000013</v>
      </c>
      <c r="BO155" s="229">
        <f t="shared" si="724"/>
        <v>283465.21999999997</v>
      </c>
      <c r="BP155" s="229">
        <f t="shared" si="724"/>
        <v>700469.01</v>
      </c>
      <c r="BQ155" s="229">
        <f t="shared" si="724"/>
        <v>332448.07000000007</v>
      </c>
      <c r="BR155" s="417">
        <f t="shared" si="724"/>
        <v>170996.16999999987</v>
      </c>
      <c r="BS155" s="229">
        <f t="shared" si="724"/>
        <v>-10983.010000000111</v>
      </c>
      <c r="BT155" s="229">
        <f t="shared" si="724"/>
        <v>342308.12000000005</v>
      </c>
      <c r="BU155" s="229">
        <f t="shared" si="724"/>
        <v>314837.69000000006</v>
      </c>
      <c r="BV155" s="229">
        <f t="shared" si="724"/>
        <v>-272849.06000000006</v>
      </c>
      <c r="BW155" s="229">
        <f t="shared" ref="BW155:BX155" si="725">SUM(BW150:BW154)</f>
        <v>43422</v>
      </c>
      <c r="BX155" s="254">
        <f t="shared" si="725"/>
        <v>114360</v>
      </c>
      <c r="BY155" s="254">
        <f t="shared" ref="BY155" si="726">SUM(BY150:BY154)</f>
        <v>446390</v>
      </c>
      <c r="BZ155" s="254">
        <f t="shared" ref="BZ155:CA155" si="727">SUM(BZ150:BZ154)</f>
        <v>37257</v>
      </c>
      <c r="CA155" s="210">
        <f t="shared" si="727"/>
        <v>586503</v>
      </c>
      <c r="CB155" s="210">
        <f t="shared" ref="CB155:CC155" si="728">SUM(CB150:CB154)</f>
        <v>-450511</v>
      </c>
      <c r="CC155" s="210">
        <f t="shared" si="728"/>
        <v>507561</v>
      </c>
      <c r="CD155" s="395">
        <f t="shared" ref="CD155:CE155" si="729">SUM(CD150:CD154)</f>
        <v>-52285</v>
      </c>
      <c r="CE155" s="210">
        <f t="shared" si="729"/>
        <v>121840</v>
      </c>
      <c r="CF155" s="210">
        <f t="shared" ref="CF155" si="730">SUM(CF150:CF154)</f>
        <v>317902</v>
      </c>
      <c r="CG155" s="210">
        <f t="shared" ref="CG155" si="731">SUM(CG150:CG154)</f>
        <v>20536</v>
      </c>
      <c r="CH155" s="210">
        <f t="shared" ref="CH155" si="732">SUM(CH150:CH154)</f>
        <v>199259</v>
      </c>
      <c r="CI155" s="210">
        <f t="shared" ref="CI155" si="733">SUM(CI150:CI154)</f>
        <v>-5154</v>
      </c>
      <c r="CJ155" s="210">
        <f t="shared" ref="CJ155" si="734">SUM(CJ150:CJ154)</f>
        <v>275363</v>
      </c>
      <c r="CK155" s="210">
        <f t="shared" ref="CK155" si="735">SUM(CK150:CK154)</f>
        <v>-227053</v>
      </c>
      <c r="CL155" s="210">
        <f t="shared" ref="CL155" si="736">SUM(CL150:CL154)</f>
        <v>353501</v>
      </c>
      <c r="CM155" s="210">
        <f t="shared" ref="CM155" si="737">SUM(CM150:CM154)</f>
        <v>434149</v>
      </c>
      <c r="CN155" s="210">
        <f t="shared" ref="CN155" si="738">SUM(CN150:CN154)</f>
        <v>490723</v>
      </c>
      <c r="CO155" s="210">
        <f t="shared" ref="CO155" si="739">SUM(CO150:CO154)</f>
        <v>135373</v>
      </c>
      <c r="CP155" s="395">
        <f t="shared" ref="CP155" si="740">SUM(CP150:CP154)</f>
        <v>411763</v>
      </c>
      <c r="CQ155" s="395">
        <f t="shared" ref="CQ155" si="741">SUM(CQ150:CQ154)</f>
        <v>978535</v>
      </c>
      <c r="CR155" s="395">
        <f t="shared" ref="CR155" si="742">SUM(CR150:CR154)</f>
        <v>494849</v>
      </c>
      <c r="CS155" s="395">
        <f t="shared" ref="CS155" si="743">SUM(CS150:CS154)</f>
        <v>140671</v>
      </c>
      <c r="CT155" s="395">
        <f t="shared" ref="CT155" si="744">SUM(CT150:CT154)</f>
        <v>351136</v>
      </c>
      <c r="CU155" s="395">
        <f t="shared" ref="CU155" si="745">SUM(CU150:CU154)</f>
        <v>394295</v>
      </c>
      <c r="CV155" s="395">
        <f t="shared" ref="CV155" si="746">SUM(CV150:CV154)</f>
        <v>43346</v>
      </c>
      <c r="CW155" s="395">
        <f t="shared" ref="CW155:CX155" si="747">SUM(CW150:CW154)</f>
        <v>784302</v>
      </c>
      <c r="CX155" s="395">
        <f t="shared" si="747"/>
        <v>-410741</v>
      </c>
      <c r="CY155" s="346"/>
      <c r="CZ155" s="84">
        <f>SUM(CZ150:CZ154)</f>
        <v>3036145</v>
      </c>
    </row>
    <row r="156" spans="1:104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68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45"/>
      <c r="CZ156" s="89"/>
    </row>
    <row r="157" spans="1:104" s="58" customFormat="1" x14ac:dyDescent="0.3">
      <c r="A157" s="146"/>
      <c r="B157" s="59" t="s">
        <v>37</v>
      </c>
      <c r="C157" s="111"/>
      <c r="D157" s="180">
        <f t="shared" ref="D157:AA157" si="748">(C66+C150+D94-D66-D150)/(C66+C150+D94-D150)</f>
        <v>0.75630370934042801</v>
      </c>
      <c r="E157" s="181">
        <f t="shared" si="748"/>
        <v>0.76727544529949332</v>
      </c>
      <c r="F157" s="181">
        <f t="shared" si="748"/>
        <v>0.74963048196685611</v>
      </c>
      <c r="G157" s="181">
        <f t="shared" si="748"/>
        <v>0.81544590141415063</v>
      </c>
      <c r="H157" s="182">
        <f t="shared" si="748"/>
        <v>0.86582921302566451</v>
      </c>
      <c r="I157" s="181">
        <f t="shared" si="748"/>
        <v>0.84044729963909659</v>
      </c>
      <c r="J157" s="182">
        <f t="shared" si="748"/>
        <v>0.83125364554353309</v>
      </c>
      <c r="K157" s="181">
        <f t="shared" si="748"/>
        <v>0.70843767933275992</v>
      </c>
      <c r="L157" s="183">
        <f t="shared" si="748"/>
        <v>0.68386579672931314</v>
      </c>
      <c r="M157" s="182">
        <f t="shared" si="748"/>
        <v>0.80294912379497863</v>
      </c>
      <c r="N157" s="182">
        <f t="shared" si="748"/>
        <v>0.77386251003263407</v>
      </c>
      <c r="O157" s="182">
        <f t="shared" si="748"/>
        <v>0.71575216438951328</v>
      </c>
      <c r="P157" s="182">
        <f t="shared" si="748"/>
        <v>0.6533172597180642</v>
      </c>
      <c r="Q157" s="182">
        <f t="shared" si="748"/>
        <v>0.68199754833628057</v>
      </c>
      <c r="R157" s="182">
        <f t="shared" si="748"/>
        <v>0.64521171635412999</v>
      </c>
      <c r="S157" s="182">
        <f t="shared" si="748"/>
        <v>0.72910470460942867</v>
      </c>
      <c r="T157" s="182">
        <f t="shared" si="748"/>
        <v>0.80284120122063141</v>
      </c>
      <c r="U157" s="182">
        <f t="shared" si="748"/>
        <v>0.76499790775352527</v>
      </c>
      <c r="V157" s="182">
        <f t="shared" si="748"/>
        <v>0.67263007485417825</v>
      </c>
      <c r="W157" s="182">
        <f t="shared" si="748"/>
        <v>0.76423472097075995</v>
      </c>
      <c r="X157" s="183">
        <f t="shared" si="748"/>
        <v>0.58701558641534746</v>
      </c>
      <c r="Y157" s="182">
        <f t="shared" si="748"/>
        <v>0.65544196843985769</v>
      </c>
      <c r="Z157" s="182">
        <f t="shared" si="748"/>
        <v>0.66245478613846964</v>
      </c>
      <c r="AA157" s="182">
        <f t="shared" si="748"/>
        <v>0.65589878725509498</v>
      </c>
      <c r="AB157" s="182">
        <f t="shared" ref="AB157:BD162" si="749">(AA66+AA150+AB94-AB66-AB150)/(AA66+AA150+AB94-AB150)</f>
        <v>0.6545120807048137</v>
      </c>
      <c r="AC157" s="182">
        <f t="shared" si="749"/>
        <v>0.6431198380204991</v>
      </c>
      <c r="AD157" s="182">
        <f t="shared" si="749"/>
        <v>0.64817176436188795</v>
      </c>
      <c r="AE157" s="182">
        <f t="shared" si="749"/>
        <v>0.71877073442664674</v>
      </c>
      <c r="AF157" s="182">
        <f t="shared" si="749"/>
        <v>0.78939000280057736</v>
      </c>
      <c r="AG157" s="182">
        <f t="shared" si="749"/>
        <v>0.81692077023697074</v>
      </c>
      <c r="AH157" s="182">
        <f t="shared" si="749"/>
        <v>0.76636191195961345</v>
      </c>
      <c r="AI157" s="182">
        <f t="shared" si="749"/>
        <v>0.67458309153583129</v>
      </c>
      <c r="AJ157" s="182">
        <f t="shared" si="749"/>
        <v>0.73394395116709044</v>
      </c>
      <c r="AK157" s="182">
        <f t="shared" ref="AK157:BD157" si="750">(AJ66+AJ150+AK94-AK66-AK150)/(AJ66+AJ150+AK94-AK150)</f>
        <v>0.72758606016765248</v>
      </c>
      <c r="AL157" s="182">
        <f t="shared" si="750"/>
        <v>0.72906118135381648</v>
      </c>
      <c r="AM157" s="182">
        <f t="shared" si="750"/>
        <v>0.69980984921353939</v>
      </c>
      <c r="AN157" s="182">
        <f t="shared" si="750"/>
        <v>0.7337098164813769</v>
      </c>
      <c r="AO157" s="182">
        <f t="shared" si="750"/>
        <v>0.71366523591518782</v>
      </c>
      <c r="AP157" s="182">
        <f t="shared" si="750"/>
        <v>0.7514094512856978</v>
      </c>
      <c r="AQ157" s="182">
        <f t="shared" si="750"/>
        <v>0.76334903127272091</v>
      </c>
      <c r="AR157" s="182">
        <f t="shared" si="750"/>
        <v>0.8534287793151687</v>
      </c>
      <c r="AS157" s="182">
        <f t="shared" si="750"/>
        <v>0.82654605468691089</v>
      </c>
      <c r="AT157" s="182">
        <f t="shared" si="750"/>
        <v>0.78150270354963047</v>
      </c>
      <c r="AU157" s="182">
        <f t="shared" si="750"/>
        <v>0.49011616619968656</v>
      </c>
      <c r="AV157" s="182">
        <f t="shared" si="750"/>
        <v>0.24725458481295909</v>
      </c>
      <c r="AW157" s="182">
        <f t="shared" si="750"/>
        <v>0.37612827774962498</v>
      </c>
      <c r="AX157" s="182">
        <f t="shared" si="750"/>
        <v>0.53783373690533387</v>
      </c>
      <c r="AY157" s="182">
        <f t="shared" si="750"/>
        <v>0.79994234880573944</v>
      </c>
      <c r="AZ157" s="182">
        <f t="shared" si="750"/>
        <v>0.73131584703054953</v>
      </c>
      <c r="BA157" s="182">
        <f t="shared" si="750"/>
        <v>0.71391386960007186</v>
      </c>
      <c r="BB157" s="182">
        <f t="shared" si="750"/>
        <v>0.76953656031752171</v>
      </c>
      <c r="BC157" s="182">
        <f t="shared" si="750"/>
        <v>0.7707670014663508</v>
      </c>
      <c r="BD157" s="182">
        <f t="shared" si="750"/>
        <v>0.86626435630230025</v>
      </c>
      <c r="BE157" s="182"/>
      <c r="BF157" s="182"/>
      <c r="BG157" s="182"/>
      <c r="BH157" s="182"/>
      <c r="BI157" s="111"/>
      <c r="BJ157" s="182">
        <f t="shared" ref="BJ157:BS162" si="751">P157-D157</f>
        <v>-0.10298644962236381</v>
      </c>
      <c r="BK157" s="182">
        <f t="shared" si="751"/>
        <v>-8.5277896963212751E-2</v>
      </c>
      <c r="BL157" s="182">
        <f t="shared" si="751"/>
        <v>-0.10441876561272612</v>
      </c>
      <c r="BM157" s="182">
        <f t="shared" si="751"/>
        <v>-8.6341196804721965E-2</v>
      </c>
      <c r="BN157" s="182">
        <f t="shared" si="751"/>
        <v>-6.2988011805033106E-2</v>
      </c>
      <c r="BO157" s="182">
        <f t="shared" si="751"/>
        <v>-7.5449391885571315E-2</v>
      </c>
      <c r="BP157" s="182">
        <f t="shared" si="751"/>
        <v>-0.15862357068935484</v>
      </c>
      <c r="BQ157" s="182">
        <f t="shared" si="751"/>
        <v>5.5797041638000033E-2</v>
      </c>
      <c r="BR157" s="418">
        <f t="shared" si="751"/>
        <v>-9.6850210313965679E-2</v>
      </c>
      <c r="BS157" s="182">
        <f t="shared" si="751"/>
        <v>-0.14750715535512093</v>
      </c>
      <c r="BT157" s="182">
        <f t="shared" ref="BT157:BZ162" si="752">Z157-N157</f>
        <v>-0.11140772389416442</v>
      </c>
      <c r="BU157" s="182">
        <f t="shared" si="752"/>
        <v>-5.9853377134418295E-2</v>
      </c>
      <c r="BV157" s="182">
        <f t="shared" si="752"/>
        <v>1.1948209867495008E-3</v>
      </c>
      <c r="BW157" s="182">
        <f t="shared" si="752"/>
        <v>-3.8877710315781466E-2</v>
      </c>
      <c r="BX157" s="255">
        <f t="shared" si="752"/>
        <v>2.9600480077579538E-3</v>
      </c>
      <c r="BY157" s="255">
        <f t="shared" si="752"/>
        <v>-1.0333970182781926E-2</v>
      </c>
      <c r="BZ157" s="255">
        <f t="shared" si="752"/>
        <v>-1.3451198420054045E-2</v>
      </c>
      <c r="CA157" s="255">
        <f t="shared" ref="CA157:CA162" si="753">AG157-U157</f>
        <v>5.1922862483445464E-2</v>
      </c>
      <c r="CB157" s="255">
        <f t="shared" ref="CB157:CB162" si="754">AH157-V157</f>
        <v>9.3731837105435201E-2</v>
      </c>
      <c r="CC157" s="255">
        <f t="shared" ref="CC157:CC162" si="755">AI157-W157</f>
        <v>-8.9651629434928659E-2</v>
      </c>
      <c r="CD157" s="418">
        <f t="shared" ref="CD157:CD162" si="756">AJ157-X157</f>
        <v>0.14692836475174298</v>
      </c>
      <c r="CE157" s="255">
        <f t="shared" ref="CE157:CX162" si="757">AK157-Y157</f>
        <v>7.214409172779479E-2</v>
      </c>
      <c r="CF157" s="255">
        <f t="shared" si="757"/>
        <v>6.6606395215346836E-2</v>
      </c>
      <c r="CG157" s="255">
        <f t="shared" si="757"/>
        <v>4.3911061958444408E-2</v>
      </c>
      <c r="CH157" s="255">
        <f t="shared" si="757"/>
        <v>7.9197735776563194E-2</v>
      </c>
      <c r="CI157" s="255">
        <f t="shared" si="757"/>
        <v>7.0545397894688722E-2</v>
      </c>
      <c r="CJ157" s="255">
        <f t="shared" si="757"/>
        <v>0.10323768692380986</v>
      </c>
      <c r="CK157" s="255">
        <f t="shared" si="757"/>
        <v>4.4578296846074172E-2</v>
      </c>
      <c r="CL157" s="255">
        <f t="shared" si="757"/>
        <v>6.4038776514591333E-2</v>
      </c>
      <c r="CM157" s="255">
        <f t="shared" si="757"/>
        <v>9.6252844499401524E-3</v>
      </c>
      <c r="CN157" s="255">
        <f t="shared" si="757"/>
        <v>1.5140791590017022E-2</v>
      </c>
      <c r="CO157" s="255">
        <f t="shared" si="757"/>
        <v>-0.18446692533614473</v>
      </c>
      <c r="CP157" s="418">
        <f t="shared" si="757"/>
        <v>-0.48668936635413135</v>
      </c>
      <c r="CQ157" s="418">
        <f t="shared" si="757"/>
        <v>-0.3514577824180275</v>
      </c>
      <c r="CR157" s="418">
        <f t="shared" si="757"/>
        <v>-0.19122744444848261</v>
      </c>
      <c r="CS157" s="418">
        <f t="shared" si="757"/>
        <v>0.10013249959220005</v>
      </c>
      <c r="CT157" s="418">
        <f t="shared" si="757"/>
        <v>-2.3939694508273712E-3</v>
      </c>
      <c r="CU157" s="418">
        <f t="shared" si="757"/>
        <v>2.4863368488403648E-4</v>
      </c>
      <c r="CV157" s="418">
        <f t="shared" si="757"/>
        <v>1.8127109031823907E-2</v>
      </c>
      <c r="CW157" s="418">
        <f t="shared" si="757"/>
        <v>7.4179701936298859E-3</v>
      </c>
      <c r="CX157" s="418">
        <f t="shared" si="757"/>
        <v>1.2835576987131558E-2</v>
      </c>
      <c r="CY157" s="345"/>
      <c r="CZ157" s="63">
        <f>IF(ISERROR(GETPIVOTDATA("VALUE",'CRS WK pvt'!$I$2,"DT_FILE",CZ$8,"CD_CO",CZ$6,"TRIM_CAT",TRIM(B157),"TRIM_LINE",A156))=TRUE,0,GETPIVOTDATA("VALUE",'CRS WK pvt'!$I$2,"DT_FILE",CZ$8,"CD_CO",CZ$6,"TRIM_CAT",TRIM(B157),"TRIM_LINE",A156))</f>
        <v>0</v>
      </c>
    </row>
    <row r="158" spans="1:104" s="58" customFormat="1" x14ac:dyDescent="0.3">
      <c r="A158" s="146"/>
      <c r="B158" s="59" t="s">
        <v>38</v>
      </c>
      <c r="C158" s="111"/>
      <c r="D158" s="181">
        <f t="shared" ref="D158:AA158" si="758">(C67+C151+D95-D67-D151)/(C67+C151+D95-D151)</f>
        <v>0.18149695564816992</v>
      </c>
      <c r="E158" s="181">
        <f t="shared" si="758"/>
        <v>0.17469048983308227</v>
      </c>
      <c r="F158" s="181">
        <f t="shared" si="758"/>
        <v>0.19546615774921425</v>
      </c>
      <c r="G158" s="181">
        <f t="shared" si="758"/>
        <v>0.16208349188349863</v>
      </c>
      <c r="H158" s="182">
        <f t="shared" si="758"/>
        <v>0.18568638909768986</v>
      </c>
      <c r="I158" s="181">
        <f t="shared" si="758"/>
        <v>0.2174430296823508</v>
      </c>
      <c r="J158" s="182">
        <f t="shared" si="758"/>
        <v>0.21086771991984785</v>
      </c>
      <c r="K158" s="181">
        <f t="shared" si="758"/>
        <v>0.14563304975821389</v>
      </c>
      <c r="L158" s="183">
        <f t="shared" si="758"/>
        <v>0.13264045343257641</v>
      </c>
      <c r="M158" s="182">
        <f t="shared" si="758"/>
        <v>0.24089944128103302</v>
      </c>
      <c r="N158" s="182">
        <f t="shared" si="758"/>
        <v>0.2431354781304241</v>
      </c>
      <c r="O158" s="182">
        <f t="shared" si="758"/>
        <v>0.18431133539393776</v>
      </c>
      <c r="P158" s="182">
        <f t="shared" si="758"/>
        <v>0.14903316536358399</v>
      </c>
      <c r="Q158" s="182">
        <f t="shared" si="758"/>
        <v>0.14493857766869772</v>
      </c>
      <c r="R158" s="182">
        <f t="shared" si="758"/>
        <v>0.13345448833464957</v>
      </c>
      <c r="S158" s="182">
        <f t="shared" si="758"/>
        <v>5.1209613687358838E-2</v>
      </c>
      <c r="T158" s="182">
        <f t="shared" si="758"/>
        <v>0.16637144902726825</v>
      </c>
      <c r="U158" s="182">
        <f t="shared" si="758"/>
        <v>0.24916695732097066</v>
      </c>
      <c r="V158" s="182">
        <f t="shared" si="758"/>
        <v>0.32689241356159787</v>
      </c>
      <c r="W158" s="182">
        <f t="shared" si="758"/>
        <v>0.18442316259222208</v>
      </c>
      <c r="X158" s="183">
        <f t="shared" si="758"/>
        <v>3.7843158508984266E-2</v>
      </c>
      <c r="Y158" s="182">
        <f t="shared" si="758"/>
        <v>0.26681079770467953</v>
      </c>
      <c r="Z158" s="182">
        <f t="shared" si="758"/>
        <v>0.1558312325859095</v>
      </c>
      <c r="AA158" s="182">
        <f t="shared" si="758"/>
        <v>0.14102596174194307</v>
      </c>
      <c r="AB158" s="182">
        <f t="shared" si="749"/>
        <v>4.3074513245187858E-2</v>
      </c>
      <c r="AC158" s="182">
        <f t="shared" si="749"/>
        <v>0.1694758485769991</v>
      </c>
      <c r="AD158" s="182">
        <f t="shared" si="749"/>
        <v>0.14660157928522394</v>
      </c>
      <c r="AE158" s="182">
        <f t="shared" si="749"/>
        <v>0.25026146099556035</v>
      </c>
      <c r="AF158" s="182">
        <f t="shared" si="749"/>
        <v>2.9467511294524237E-2</v>
      </c>
      <c r="AG158" s="182">
        <f t="shared" si="749"/>
        <v>0.2246630193742136</v>
      </c>
      <c r="AH158" s="182">
        <f t="shared" si="749"/>
        <v>0.29594950807499537</v>
      </c>
      <c r="AI158" s="182">
        <f t="shared" si="749"/>
        <v>0.3160193020015632</v>
      </c>
      <c r="AJ158" s="182">
        <f t="shared" si="749"/>
        <v>-0.18080247653720802</v>
      </c>
      <c r="AK158" s="182">
        <f t="shared" si="749"/>
        <v>0.16785902728203855</v>
      </c>
      <c r="AL158" s="182">
        <f t="shared" si="749"/>
        <v>0.21819733645003536</v>
      </c>
      <c r="AM158" s="182">
        <f t="shared" si="749"/>
        <v>0.23797948104598513</v>
      </c>
      <c r="AN158" s="182">
        <f t="shared" si="749"/>
        <v>0.15934651355510832</v>
      </c>
      <c r="AO158" s="182">
        <f t="shared" si="749"/>
        <v>0.1293209291594222</v>
      </c>
      <c r="AP158" s="182">
        <f t="shared" si="749"/>
        <v>0.13525982884782339</v>
      </c>
      <c r="AQ158" s="182">
        <f t="shared" si="749"/>
        <v>0.27984236584816025</v>
      </c>
      <c r="AR158" s="182">
        <f t="shared" si="749"/>
        <v>0.46652321116583917</v>
      </c>
      <c r="AS158" s="182">
        <f t="shared" si="749"/>
        <v>4.2122645836882869E-2</v>
      </c>
      <c r="AT158" s="182">
        <f t="shared" si="749"/>
        <v>0.37930466110175776</v>
      </c>
      <c r="AU158" s="182">
        <f t="shared" si="749"/>
        <v>6.991710094397359E-2</v>
      </c>
      <c r="AV158" s="182">
        <f t="shared" si="749"/>
        <v>0.1535005391589121</v>
      </c>
      <c r="AW158" s="182">
        <f t="shared" si="749"/>
        <v>0.13171085335542668</v>
      </c>
      <c r="AX158" s="182">
        <f t="shared" si="749"/>
        <v>-4.2032106499608458E-2</v>
      </c>
      <c r="AY158" s="182">
        <f t="shared" si="749"/>
        <v>0.37750378092566295</v>
      </c>
      <c r="AZ158" s="182">
        <f t="shared" si="749"/>
        <v>0.35550487773976941</v>
      </c>
      <c r="BA158" s="182">
        <f t="shared" si="749"/>
        <v>0.28991192848961966</v>
      </c>
      <c r="BB158" s="182">
        <f t="shared" si="749"/>
        <v>0.21794562704749479</v>
      </c>
      <c r="BC158" s="182">
        <f t="shared" si="749"/>
        <v>0.39926453110362281</v>
      </c>
      <c r="BD158" s="182">
        <f t="shared" si="749"/>
        <v>0.13821429735632559</v>
      </c>
      <c r="BE158" s="182"/>
      <c r="BF158" s="182"/>
      <c r="BG158" s="182"/>
      <c r="BH158" s="182"/>
      <c r="BI158" s="111"/>
      <c r="BJ158" s="182">
        <f t="shared" si="751"/>
        <v>-3.2463790284585931E-2</v>
      </c>
      <c r="BK158" s="182">
        <f t="shared" si="751"/>
        <v>-2.9751912164384553E-2</v>
      </c>
      <c r="BL158" s="182">
        <f t="shared" si="751"/>
        <v>-6.201166941456468E-2</v>
      </c>
      <c r="BM158" s="182">
        <f t="shared" si="751"/>
        <v>-0.11087387819613979</v>
      </c>
      <c r="BN158" s="182">
        <f t="shared" si="751"/>
        <v>-1.9314940070421616E-2</v>
      </c>
      <c r="BO158" s="182">
        <f t="shared" si="751"/>
        <v>3.1723927638619864E-2</v>
      </c>
      <c r="BP158" s="182">
        <f t="shared" si="751"/>
        <v>0.11602469364175003</v>
      </c>
      <c r="BQ158" s="182">
        <f t="shared" si="751"/>
        <v>3.8790112834008184E-2</v>
      </c>
      <c r="BR158" s="418">
        <f t="shared" si="751"/>
        <v>-9.4797294923592151E-2</v>
      </c>
      <c r="BS158" s="182">
        <f t="shared" si="751"/>
        <v>2.5911356423646503E-2</v>
      </c>
      <c r="BT158" s="182">
        <f t="shared" si="752"/>
        <v>-8.7304245544514603E-2</v>
      </c>
      <c r="BU158" s="182">
        <f t="shared" si="752"/>
        <v>-4.3285373651994696E-2</v>
      </c>
      <c r="BV158" s="182">
        <f t="shared" si="752"/>
        <v>-0.10595865211839614</v>
      </c>
      <c r="BW158" s="182">
        <f t="shared" si="752"/>
        <v>2.4537270908301378E-2</v>
      </c>
      <c r="BX158" s="255">
        <f t="shared" si="752"/>
        <v>1.3147090950574369E-2</v>
      </c>
      <c r="BY158" s="255">
        <f t="shared" si="752"/>
        <v>0.19905184730820152</v>
      </c>
      <c r="BZ158" s="255">
        <f t="shared" si="752"/>
        <v>-0.13690393773274401</v>
      </c>
      <c r="CA158" s="255">
        <f t="shared" si="753"/>
        <v>-2.4503937946757065E-2</v>
      </c>
      <c r="CB158" s="255">
        <f t="shared" si="754"/>
        <v>-3.0942905486602501E-2</v>
      </c>
      <c r="CC158" s="255">
        <f t="shared" si="755"/>
        <v>0.13159613940934112</v>
      </c>
      <c r="CD158" s="418">
        <f t="shared" si="756"/>
        <v>-0.21864563504619228</v>
      </c>
      <c r="CE158" s="255">
        <f t="shared" si="757"/>
        <v>-9.8951770422640972E-2</v>
      </c>
      <c r="CF158" s="255">
        <f t="shared" si="757"/>
        <v>6.236610386412586E-2</v>
      </c>
      <c r="CG158" s="255">
        <f t="shared" si="757"/>
        <v>9.6953519304042057E-2</v>
      </c>
      <c r="CH158" s="255">
        <f t="shared" si="757"/>
        <v>0.11627200030992046</v>
      </c>
      <c r="CI158" s="255">
        <f t="shared" si="757"/>
        <v>-4.0154919417576901E-2</v>
      </c>
      <c r="CJ158" s="255">
        <f t="shared" si="757"/>
        <v>-1.1341750437400544E-2</v>
      </c>
      <c r="CK158" s="255">
        <f t="shared" si="757"/>
        <v>2.9580904852599899E-2</v>
      </c>
      <c r="CL158" s="255">
        <f t="shared" si="757"/>
        <v>0.43705569987131493</v>
      </c>
      <c r="CM158" s="255">
        <f t="shared" si="757"/>
        <v>-0.18254037353733071</v>
      </c>
      <c r="CN158" s="255">
        <f t="shared" si="757"/>
        <v>8.3355153026762385E-2</v>
      </c>
      <c r="CO158" s="255">
        <f t="shared" si="757"/>
        <v>-0.24610220105758962</v>
      </c>
      <c r="CP158" s="418">
        <f t="shared" si="757"/>
        <v>0.33430301569612009</v>
      </c>
      <c r="CQ158" s="418">
        <f t="shared" si="757"/>
        <v>-3.6148173926611876E-2</v>
      </c>
      <c r="CR158" s="418">
        <f t="shared" si="757"/>
        <v>-0.26022944294964384</v>
      </c>
      <c r="CS158" s="418">
        <f t="shared" si="757"/>
        <v>0.13952429987967782</v>
      </c>
      <c r="CT158" s="418">
        <f t="shared" si="757"/>
        <v>0.19615836418466109</v>
      </c>
      <c r="CU158" s="418">
        <f t="shared" si="757"/>
        <v>0.16059099933019746</v>
      </c>
      <c r="CV158" s="418">
        <f t="shared" si="757"/>
        <v>8.2685798199671395E-2</v>
      </c>
      <c r="CW158" s="418">
        <f t="shared" si="757"/>
        <v>0.11942216525546256</v>
      </c>
      <c r="CX158" s="418">
        <f t="shared" si="757"/>
        <v>-0.32830891380951355</v>
      </c>
      <c r="CY158" s="279"/>
      <c r="CZ158" s="63">
        <f>IF(ISERROR(GETPIVOTDATA("VALUE",'CRS WK pvt'!$I$2,"DT_FILE",CZ$8,"CD_CO",CZ$6,"TRIM_CAT",TRIM(B158),"TRIM_LINE",A156))=TRUE,0,GETPIVOTDATA("VALUE",'CRS WK pvt'!$I$2,"DT_FILE",CZ$8,"CD_CO",CZ$6,"TRIM_CAT",TRIM(B158),"TRIM_LINE",A156))</f>
        <v>0</v>
      </c>
    </row>
    <row r="159" spans="1:104" s="58" customFormat="1" x14ac:dyDescent="0.3">
      <c r="A159" s="146"/>
      <c r="B159" s="59" t="s">
        <v>39</v>
      </c>
      <c r="C159" s="111"/>
      <c r="D159" s="181">
        <f t="shared" ref="D159:AA159" si="759">(C68+C152+D96-D68-D152)/(C68+C152+D96-D152)</f>
        <v>0.88600990643361166</v>
      </c>
      <c r="E159" s="181">
        <f t="shared" si="759"/>
        <v>0.89623321179958793</v>
      </c>
      <c r="F159" s="181">
        <f t="shared" si="759"/>
        <v>0.90452220835071728</v>
      </c>
      <c r="G159" s="181">
        <f t="shared" si="759"/>
        <v>0.92726982946886072</v>
      </c>
      <c r="H159" s="182">
        <f t="shared" si="759"/>
        <v>0.94775470086935032</v>
      </c>
      <c r="I159" s="181">
        <f t="shared" si="759"/>
        <v>0.91373065042472867</v>
      </c>
      <c r="J159" s="182">
        <f t="shared" si="759"/>
        <v>0.90192067919228347</v>
      </c>
      <c r="K159" s="181">
        <f t="shared" si="759"/>
        <v>0.76687790647163279</v>
      </c>
      <c r="L159" s="183">
        <f t="shared" si="759"/>
        <v>0.72091231996757477</v>
      </c>
      <c r="M159" s="182">
        <f t="shared" si="759"/>
        <v>0.88472440428668608</v>
      </c>
      <c r="N159" s="182">
        <f t="shared" si="759"/>
        <v>0.868911954591153</v>
      </c>
      <c r="O159" s="182">
        <f t="shared" si="759"/>
        <v>0.847677095094443</v>
      </c>
      <c r="P159" s="182">
        <f t="shared" si="759"/>
        <v>0.69028389296508719</v>
      </c>
      <c r="Q159" s="182">
        <f t="shared" si="759"/>
        <v>0.77846937097970248</v>
      </c>
      <c r="R159" s="182">
        <f t="shared" si="759"/>
        <v>0.80060510374025806</v>
      </c>
      <c r="S159" s="182">
        <f t="shared" si="759"/>
        <v>0.76915174082276316</v>
      </c>
      <c r="T159" s="182">
        <f t="shared" si="759"/>
        <v>0.89152504377654163</v>
      </c>
      <c r="U159" s="182">
        <f t="shared" si="759"/>
        <v>0.87866721928131264</v>
      </c>
      <c r="V159" s="182">
        <f t="shared" si="759"/>
        <v>0.80697416389285148</v>
      </c>
      <c r="W159" s="182">
        <f t="shared" si="759"/>
        <v>0.87646928746819142</v>
      </c>
      <c r="X159" s="183">
        <f t="shared" si="759"/>
        <v>0.74149596318186539</v>
      </c>
      <c r="Y159" s="182">
        <f t="shared" si="759"/>
        <v>0.83201176621051287</v>
      </c>
      <c r="Z159" s="182">
        <f t="shared" si="759"/>
        <v>0.7950580223850523</v>
      </c>
      <c r="AA159" s="182">
        <f t="shared" si="759"/>
        <v>0.84976360383904925</v>
      </c>
      <c r="AB159" s="182">
        <f t="shared" si="749"/>
        <v>0.85902324910467531</v>
      </c>
      <c r="AC159" s="182">
        <f t="shared" si="749"/>
        <v>0.87649599714197557</v>
      </c>
      <c r="AD159" s="182">
        <f t="shared" si="749"/>
        <v>0.83416440127796321</v>
      </c>
      <c r="AE159" s="182">
        <f t="shared" si="749"/>
        <v>0.90356593650242079</v>
      </c>
      <c r="AF159" s="182">
        <f t="shared" si="749"/>
        <v>0.90181845646322434</v>
      </c>
      <c r="AG159" s="182">
        <f t="shared" si="749"/>
        <v>0.91941406681137561</v>
      </c>
      <c r="AH159" s="182">
        <f t="shared" si="749"/>
        <v>0.82075180926401425</v>
      </c>
      <c r="AI159" s="182">
        <f t="shared" si="749"/>
        <v>0.75672045511201069</v>
      </c>
      <c r="AJ159" s="182">
        <f t="shared" si="749"/>
        <v>0.87729926003605374</v>
      </c>
      <c r="AK159" s="182">
        <f t="shared" si="749"/>
        <v>0.81048788893341839</v>
      </c>
      <c r="AL159" s="182">
        <f t="shared" si="749"/>
        <v>0.8421733416098236</v>
      </c>
      <c r="AM159" s="182">
        <f t="shared" si="749"/>
        <v>0.84337483936397284</v>
      </c>
      <c r="AN159" s="182">
        <f t="shared" si="749"/>
        <v>0.89231286457484893</v>
      </c>
      <c r="AO159" s="182">
        <f t="shared" si="749"/>
        <v>0.85699869323299671</v>
      </c>
      <c r="AP159" s="182">
        <f t="shared" si="749"/>
        <v>0.872243447162247</v>
      </c>
      <c r="AQ159" s="182">
        <f t="shared" si="749"/>
        <v>0.82361092757836463</v>
      </c>
      <c r="AR159" s="182">
        <f t="shared" si="749"/>
        <v>0.95498000781649284</v>
      </c>
      <c r="AS159" s="182">
        <f t="shared" si="749"/>
        <v>0.91317187532132793</v>
      </c>
      <c r="AT159" s="182">
        <f t="shared" si="749"/>
        <v>0.89508490206235447</v>
      </c>
      <c r="AU159" s="182">
        <f t="shared" si="749"/>
        <v>0.67661541452557417</v>
      </c>
      <c r="AV159" s="182">
        <f t="shared" si="749"/>
        <v>0.68680380053362455</v>
      </c>
      <c r="AW159" s="182">
        <f t="shared" si="749"/>
        <v>0.76994335561685945</v>
      </c>
      <c r="AX159" s="182">
        <f t="shared" si="749"/>
        <v>0.81142369608657583</v>
      </c>
      <c r="AY159" s="182">
        <f t="shared" si="749"/>
        <v>0.94800666364879238</v>
      </c>
      <c r="AZ159" s="182">
        <f t="shared" si="749"/>
        <v>0.89280525709567071</v>
      </c>
      <c r="BA159" s="182">
        <f t="shared" si="749"/>
        <v>0.9041635234987776</v>
      </c>
      <c r="BB159" s="182">
        <f t="shared" si="749"/>
        <v>0.937522654733837</v>
      </c>
      <c r="BC159" s="182">
        <f t="shared" si="749"/>
        <v>0.93546239094553174</v>
      </c>
      <c r="BD159" s="182">
        <f t="shared" si="749"/>
        <v>0.95295909925543287</v>
      </c>
      <c r="BE159" s="182"/>
      <c r="BF159" s="182"/>
      <c r="BG159" s="182"/>
      <c r="BH159" s="182"/>
      <c r="BI159" s="111"/>
      <c r="BJ159" s="182">
        <f t="shared" si="751"/>
        <v>-0.19572601346852447</v>
      </c>
      <c r="BK159" s="182">
        <f t="shared" si="751"/>
        <v>-0.11776384081988545</v>
      </c>
      <c r="BL159" s="182">
        <f t="shared" si="751"/>
        <v>-0.10391710461045922</v>
      </c>
      <c r="BM159" s="182">
        <f t="shared" si="751"/>
        <v>-0.15811808864609755</v>
      </c>
      <c r="BN159" s="182">
        <f t="shared" si="751"/>
        <v>-5.6229657092808694E-2</v>
      </c>
      <c r="BO159" s="182">
        <f t="shared" si="751"/>
        <v>-3.5063431143416035E-2</v>
      </c>
      <c r="BP159" s="182">
        <f t="shared" si="751"/>
        <v>-9.4946515299431988E-2</v>
      </c>
      <c r="BQ159" s="182">
        <f t="shared" si="751"/>
        <v>0.10959138099655863</v>
      </c>
      <c r="BR159" s="418">
        <f t="shared" si="751"/>
        <v>2.0583643214290626E-2</v>
      </c>
      <c r="BS159" s="182">
        <f t="shared" si="751"/>
        <v>-5.2712638076173213E-2</v>
      </c>
      <c r="BT159" s="182">
        <f t="shared" si="752"/>
        <v>-7.3853932206100703E-2</v>
      </c>
      <c r="BU159" s="182">
        <f t="shared" si="752"/>
        <v>2.0865087446062525E-3</v>
      </c>
      <c r="BV159" s="182">
        <f t="shared" si="752"/>
        <v>0.16873935613958813</v>
      </c>
      <c r="BW159" s="182">
        <f t="shared" si="752"/>
        <v>9.8026626162273089E-2</v>
      </c>
      <c r="BX159" s="255">
        <f t="shared" si="752"/>
        <v>3.3559297537705146E-2</v>
      </c>
      <c r="BY159" s="255">
        <f t="shared" si="752"/>
        <v>0.13441419567965762</v>
      </c>
      <c r="BZ159" s="255">
        <f t="shared" si="752"/>
        <v>1.0293412686682712E-2</v>
      </c>
      <c r="CA159" s="255">
        <f t="shared" si="753"/>
        <v>4.0746847530062968E-2</v>
      </c>
      <c r="CB159" s="255">
        <f t="shared" si="754"/>
        <v>1.3777645371162772E-2</v>
      </c>
      <c r="CC159" s="255">
        <f t="shared" si="755"/>
        <v>-0.11974883235618072</v>
      </c>
      <c r="CD159" s="418">
        <f t="shared" si="756"/>
        <v>0.13580329685418835</v>
      </c>
      <c r="CE159" s="255">
        <f t="shared" si="757"/>
        <v>-2.1523877277094483E-2</v>
      </c>
      <c r="CF159" s="255">
        <f t="shared" si="757"/>
        <v>4.7115319224771302E-2</v>
      </c>
      <c r="CG159" s="255">
        <f t="shared" si="757"/>
        <v>-6.3887644750764139E-3</v>
      </c>
      <c r="CH159" s="255">
        <f t="shared" si="757"/>
        <v>3.3289615470173617E-2</v>
      </c>
      <c r="CI159" s="255">
        <f t="shared" si="757"/>
        <v>-1.9497303908978858E-2</v>
      </c>
      <c r="CJ159" s="255">
        <f t="shared" si="757"/>
        <v>3.8079045884283791E-2</v>
      </c>
      <c r="CK159" s="255">
        <f t="shared" si="757"/>
        <v>-7.9955008924056159E-2</v>
      </c>
      <c r="CL159" s="255">
        <f t="shared" si="757"/>
        <v>5.3161551353268499E-2</v>
      </c>
      <c r="CM159" s="255">
        <f t="shared" si="757"/>
        <v>-6.2421914900476771E-3</v>
      </c>
      <c r="CN159" s="255">
        <f t="shared" si="757"/>
        <v>7.4333092798340217E-2</v>
      </c>
      <c r="CO159" s="255">
        <f t="shared" si="757"/>
        <v>-8.0105040586436527E-2</v>
      </c>
      <c r="CP159" s="418">
        <f t="shared" si="757"/>
        <v>-0.19049545950242919</v>
      </c>
      <c r="CQ159" s="418">
        <f t="shared" si="757"/>
        <v>-4.0544533316558939E-2</v>
      </c>
      <c r="CR159" s="418">
        <f t="shared" si="757"/>
        <v>-3.0749645523247771E-2</v>
      </c>
      <c r="CS159" s="418">
        <f t="shared" si="757"/>
        <v>0.10463182428481954</v>
      </c>
      <c r="CT159" s="418">
        <f t="shared" si="757"/>
        <v>4.9239252082178275E-4</v>
      </c>
      <c r="CU159" s="418">
        <f t="shared" si="757"/>
        <v>4.7164830265780888E-2</v>
      </c>
      <c r="CV159" s="418">
        <f t="shared" si="757"/>
        <v>6.5279207571590003E-2</v>
      </c>
      <c r="CW159" s="418">
        <f t="shared" si="757"/>
        <v>0.11185146336716711</v>
      </c>
      <c r="CX159" s="418">
        <f t="shared" si="757"/>
        <v>-2.0209085610599642E-3</v>
      </c>
      <c r="CY159" s="279"/>
      <c r="CZ159" s="63">
        <f>IF(ISERROR(GETPIVOTDATA("VALUE",'CRS WK pvt'!$I$2,"DT_FILE",CZ$8,"CD_CO",CZ$6,"TRIM_CAT",TRIM(B159),"TRIM_LINE",A156))=TRUE,0,GETPIVOTDATA("VALUE",'CRS WK pvt'!$I$2,"DT_FILE",CZ$8,"CD_CO",CZ$6,"TRIM_CAT",TRIM(B159),"TRIM_LINE",A156))</f>
        <v>0</v>
      </c>
    </row>
    <row r="160" spans="1:104" s="58" customFormat="1" x14ac:dyDescent="0.3">
      <c r="A160" s="146"/>
      <c r="B160" s="59" t="s">
        <v>40</v>
      </c>
      <c r="C160" s="111"/>
      <c r="D160" s="181">
        <f t="shared" ref="D160:AA160" si="760">(C69+C153+D97-D69-D153)/(C69+C153+D97-D153)</f>
        <v>0.91729566742705193</v>
      </c>
      <c r="E160" s="181">
        <f t="shared" si="760"/>
        <v>0.95959628582918732</v>
      </c>
      <c r="F160" s="181">
        <f t="shared" si="760"/>
        <v>0.9063464080920911</v>
      </c>
      <c r="G160" s="181">
        <f t="shared" si="760"/>
        <v>0.92428657667781666</v>
      </c>
      <c r="H160" s="182">
        <f t="shared" si="760"/>
        <v>0.95924180919209956</v>
      </c>
      <c r="I160" s="181">
        <f t="shared" si="760"/>
        <v>0.93903712679525642</v>
      </c>
      <c r="J160" s="182">
        <f t="shared" si="760"/>
        <v>0.96231843404366624</v>
      </c>
      <c r="K160" s="181">
        <f t="shared" si="760"/>
        <v>0.748911780110329</v>
      </c>
      <c r="L160" s="183">
        <f t="shared" si="760"/>
        <v>0.70283868294092822</v>
      </c>
      <c r="M160" s="182">
        <f t="shared" si="760"/>
        <v>0.87730574753860524</v>
      </c>
      <c r="N160" s="182">
        <f t="shared" si="760"/>
        <v>0.88506835318257715</v>
      </c>
      <c r="O160" s="182">
        <f t="shared" si="760"/>
        <v>0.854221959173733</v>
      </c>
      <c r="P160" s="182">
        <f t="shared" si="760"/>
        <v>0.69031864724674008</v>
      </c>
      <c r="Q160" s="182">
        <f t="shared" si="760"/>
        <v>0.85972661436642095</v>
      </c>
      <c r="R160" s="182">
        <f t="shared" si="760"/>
        <v>0.93601031176982696</v>
      </c>
      <c r="S160" s="182">
        <f t="shared" si="760"/>
        <v>0.7826760626750503</v>
      </c>
      <c r="T160" s="182">
        <f t="shared" si="760"/>
        <v>0.931177550339501</v>
      </c>
      <c r="U160" s="182">
        <f t="shared" si="760"/>
        <v>0.93151223413111639</v>
      </c>
      <c r="V160" s="182">
        <f t="shared" si="760"/>
        <v>0.78237383915401071</v>
      </c>
      <c r="W160" s="182">
        <f t="shared" si="760"/>
        <v>0.85842584711620273</v>
      </c>
      <c r="X160" s="183">
        <f t="shared" si="760"/>
        <v>0.62474885658637447</v>
      </c>
      <c r="Y160" s="182">
        <f t="shared" si="760"/>
        <v>0.83804302711676815</v>
      </c>
      <c r="Z160" s="182">
        <f t="shared" si="760"/>
        <v>0.9229775685971715</v>
      </c>
      <c r="AA160" s="182">
        <f t="shared" si="760"/>
        <v>0.95542694713491116</v>
      </c>
      <c r="AB160" s="182">
        <f t="shared" si="749"/>
        <v>0.88209214635466693</v>
      </c>
      <c r="AC160" s="182">
        <f t="shared" si="749"/>
        <v>0.96737842006982222</v>
      </c>
      <c r="AD160" s="182">
        <f t="shared" si="749"/>
        <v>0.86304601349447641</v>
      </c>
      <c r="AE160" s="182">
        <f t="shared" si="749"/>
        <v>0.87898988067315009</v>
      </c>
      <c r="AF160" s="182">
        <f t="shared" si="749"/>
        <v>0.93625343749457202</v>
      </c>
      <c r="AG160" s="182">
        <f t="shared" si="749"/>
        <v>0.96299428479847982</v>
      </c>
      <c r="AH160" s="182">
        <f t="shared" si="749"/>
        <v>0.7230914499598895</v>
      </c>
      <c r="AI160" s="182">
        <f t="shared" si="749"/>
        <v>0.94029359599317319</v>
      </c>
      <c r="AJ160" s="182">
        <f t="shared" si="749"/>
        <v>0.920268669230629</v>
      </c>
      <c r="AK160" s="182">
        <f t="shared" si="749"/>
        <v>0.84438553894816559</v>
      </c>
      <c r="AL160" s="182">
        <f t="shared" si="749"/>
        <v>0.9684827626616338</v>
      </c>
      <c r="AM160" s="182">
        <f t="shared" si="749"/>
        <v>0.94297450819814954</v>
      </c>
      <c r="AN160" s="182">
        <f t="shared" si="749"/>
        <v>0.97048873931574164</v>
      </c>
      <c r="AO160" s="182">
        <f t="shared" si="749"/>
        <v>0.96888929751253872</v>
      </c>
      <c r="AP160" s="182">
        <f t="shared" si="749"/>
        <v>0.97293151083321217</v>
      </c>
      <c r="AQ160" s="182">
        <f t="shared" si="749"/>
        <v>0.78315658681769584</v>
      </c>
      <c r="AR160" s="182">
        <f t="shared" si="749"/>
        <v>0.98131587694749145</v>
      </c>
      <c r="AS160" s="182">
        <f t="shared" si="749"/>
        <v>0.91485423037716618</v>
      </c>
      <c r="AT160" s="182">
        <f t="shared" si="749"/>
        <v>0.85951816355675292</v>
      </c>
      <c r="AU160" s="182">
        <f t="shared" si="749"/>
        <v>0.73516064926801783</v>
      </c>
      <c r="AV160" s="182">
        <f t="shared" si="749"/>
        <v>0.49007879765128237</v>
      </c>
      <c r="AW160" s="182">
        <f t="shared" si="749"/>
        <v>0.77606126423771504</v>
      </c>
      <c r="AX160" s="182">
        <f t="shared" si="749"/>
        <v>0.80987081704801789</v>
      </c>
      <c r="AY160" s="182">
        <f t="shared" si="749"/>
        <v>0.99075077019512758</v>
      </c>
      <c r="AZ160" s="182">
        <f t="shared" si="749"/>
        <v>0.83038080022610139</v>
      </c>
      <c r="BA160" s="182">
        <f t="shared" si="749"/>
        <v>0.94472885855138411</v>
      </c>
      <c r="BB160" s="182">
        <f t="shared" si="749"/>
        <v>0.97488947108274382</v>
      </c>
      <c r="BC160" s="182">
        <f t="shared" si="749"/>
        <v>0.96663170891732575</v>
      </c>
      <c r="BD160" s="182">
        <f t="shared" si="749"/>
        <v>0.96036454549095218</v>
      </c>
      <c r="BE160" s="182"/>
      <c r="BF160" s="182"/>
      <c r="BG160" s="182"/>
      <c r="BH160" s="182"/>
      <c r="BI160" s="111"/>
      <c r="BJ160" s="182">
        <f t="shared" si="751"/>
        <v>-0.22697702018031185</v>
      </c>
      <c r="BK160" s="182">
        <f t="shared" si="751"/>
        <v>-9.9869671462766374E-2</v>
      </c>
      <c r="BL160" s="182">
        <f t="shared" si="751"/>
        <v>2.9663903677735859E-2</v>
      </c>
      <c r="BM160" s="182">
        <f t="shared" si="751"/>
        <v>-0.14161051400276636</v>
      </c>
      <c r="BN160" s="182">
        <f t="shared" si="751"/>
        <v>-2.8064258852598556E-2</v>
      </c>
      <c r="BO160" s="182">
        <f t="shared" si="751"/>
        <v>-7.524892664140026E-3</v>
      </c>
      <c r="BP160" s="182">
        <f t="shared" si="751"/>
        <v>-0.17994459488965553</v>
      </c>
      <c r="BQ160" s="182">
        <f t="shared" si="751"/>
        <v>0.10951406700587374</v>
      </c>
      <c r="BR160" s="418">
        <f t="shared" si="751"/>
        <v>-7.8089826354553749E-2</v>
      </c>
      <c r="BS160" s="182">
        <f t="shared" si="751"/>
        <v>-3.9262720421837094E-2</v>
      </c>
      <c r="BT160" s="182">
        <f t="shared" si="752"/>
        <v>3.7909215414594355E-2</v>
      </c>
      <c r="BU160" s="182">
        <f t="shared" si="752"/>
        <v>0.10120498796117816</v>
      </c>
      <c r="BV160" s="182">
        <f t="shared" si="752"/>
        <v>0.19177349910792685</v>
      </c>
      <c r="BW160" s="182">
        <f t="shared" si="752"/>
        <v>0.10765180570340127</v>
      </c>
      <c r="BX160" s="255">
        <f t="shared" si="752"/>
        <v>-7.2964298275350559E-2</v>
      </c>
      <c r="BY160" s="255">
        <f t="shared" si="752"/>
        <v>9.6313817998099793E-2</v>
      </c>
      <c r="BZ160" s="255">
        <f t="shared" si="752"/>
        <v>5.0758871550710127E-3</v>
      </c>
      <c r="CA160" s="255">
        <f t="shared" si="753"/>
        <v>3.1482050667363426E-2</v>
      </c>
      <c r="CB160" s="255">
        <f t="shared" si="754"/>
        <v>-5.928238919412121E-2</v>
      </c>
      <c r="CC160" s="255">
        <f t="shared" si="755"/>
        <v>8.1867748876970459E-2</v>
      </c>
      <c r="CD160" s="418">
        <f t="shared" si="756"/>
        <v>0.29551981264425453</v>
      </c>
      <c r="CE160" s="255">
        <f t="shared" si="757"/>
        <v>6.342511831397446E-3</v>
      </c>
      <c r="CF160" s="255">
        <f t="shared" si="757"/>
        <v>4.5505194064462295E-2</v>
      </c>
      <c r="CG160" s="255">
        <f t="shared" si="757"/>
        <v>-1.2452438936761623E-2</v>
      </c>
      <c r="CH160" s="255">
        <f t="shared" si="757"/>
        <v>8.8396592961074716E-2</v>
      </c>
      <c r="CI160" s="255">
        <f t="shared" si="757"/>
        <v>1.5108774427164962E-3</v>
      </c>
      <c r="CJ160" s="255">
        <f t="shared" si="757"/>
        <v>0.10988549733873576</v>
      </c>
      <c r="CK160" s="255">
        <f t="shared" si="757"/>
        <v>-9.5833293855454249E-2</v>
      </c>
      <c r="CL160" s="255">
        <f t="shared" si="757"/>
        <v>4.5062439452919434E-2</v>
      </c>
      <c r="CM160" s="255">
        <f t="shared" si="757"/>
        <v>-4.8140054421313638E-2</v>
      </c>
      <c r="CN160" s="255">
        <f t="shared" si="757"/>
        <v>0.13642671359686342</v>
      </c>
      <c r="CO160" s="255">
        <f t="shared" si="757"/>
        <v>-0.20513294672515536</v>
      </c>
      <c r="CP160" s="418">
        <f t="shared" si="757"/>
        <v>-0.43018987157934663</v>
      </c>
      <c r="CQ160" s="418">
        <f t="shared" si="757"/>
        <v>-6.832427471045055E-2</v>
      </c>
      <c r="CR160" s="418">
        <f t="shared" si="757"/>
        <v>-0.15861194561361591</v>
      </c>
      <c r="CS160" s="418">
        <f t="shared" si="757"/>
        <v>4.7776261996978042E-2</v>
      </c>
      <c r="CT160" s="418">
        <f t="shared" si="757"/>
        <v>-0.14010793908964025</v>
      </c>
      <c r="CU160" s="418">
        <f t="shared" si="757"/>
        <v>-2.4160438961154607E-2</v>
      </c>
      <c r="CV160" s="418">
        <f t="shared" si="757"/>
        <v>1.9579602495316539E-3</v>
      </c>
      <c r="CW160" s="418">
        <f t="shared" si="757"/>
        <v>0.18347512209962991</v>
      </c>
      <c r="CX160" s="418">
        <f t="shared" si="757"/>
        <v>-2.0951331456539268E-2</v>
      </c>
      <c r="CY160" s="279"/>
      <c r="CZ160" s="63">
        <f>IF(ISERROR(GETPIVOTDATA("VALUE",'CRS WK pvt'!$I$2,"DT_FILE",CZ$8,"CD_CO",CZ$6,"TRIM_CAT",TRIM(B160),"TRIM_LINE",A156))=TRUE,0,GETPIVOTDATA("VALUE",'CRS WK pvt'!$I$2,"DT_FILE",CZ$8,"CD_CO",CZ$6,"TRIM_CAT",TRIM(B160),"TRIM_LINE",A156))</f>
        <v>0</v>
      </c>
    </row>
    <row r="161" spans="1:104" s="58" customFormat="1" x14ac:dyDescent="0.3">
      <c r="A161" s="146"/>
      <c r="B161" s="59" t="s">
        <v>41</v>
      </c>
      <c r="C161" s="111"/>
      <c r="D161" s="181">
        <f t="shared" ref="D161:AA161" si="761">(C70+C154+D98-D70-D154)/(C70+C154+D98-D154)</f>
        <v>0.99835425777914188</v>
      </c>
      <c r="E161" s="181">
        <f t="shared" si="761"/>
        <v>1</v>
      </c>
      <c r="F161" s="181">
        <f t="shared" si="761"/>
        <v>0.93833422516114207</v>
      </c>
      <c r="G161" s="181">
        <f t="shared" si="761"/>
        <v>0.92113010961660291</v>
      </c>
      <c r="H161" s="182">
        <f t="shared" si="761"/>
        <v>0.88639381087935309</v>
      </c>
      <c r="I161" s="181">
        <f t="shared" si="761"/>
        <v>0.99924985696067448</v>
      </c>
      <c r="J161" s="182">
        <f t="shared" si="761"/>
        <v>0.99966917681006151</v>
      </c>
      <c r="K161" s="181">
        <f t="shared" si="761"/>
        <v>0.99960190317684627</v>
      </c>
      <c r="L161" s="183">
        <f t="shared" si="761"/>
        <v>0.92181180746101832</v>
      </c>
      <c r="M161" s="182">
        <f t="shared" si="761"/>
        <v>0.99999706533238575</v>
      </c>
      <c r="N161" s="182">
        <f t="shared" si="761"/>
        <v>0.88724717316560409</v>
      </c>
      <c r="O161" s="182">
        <f t="shared" si="761"/>
        <v>0.86132229170311769</v>
      </c>
      <c r="P161" s="182">
        <f t="shared" si="761"/>
        <v>0.93080146625992066</v>
      </c>
      <c r="Q161" s="182">
        <f t="shared" si="761"/>
        <v>0.95165803076069277</v>
      </c>
      <c r="R161" s="182">
        <f t="shared" si="761"/>
        <v>0.70693676579556253</v>
      </c>
      <c r="S161" s="182">
        <f t="shared" si="761"/>
        <v>0.92514391214940195</v>
      </c>
      <c r="T161" s="182">
        <f t="shared" si="761"/>
        <v>0.89436876634052587</v>
      </c>
      <c r="U161" s="182">
        <f t="shared" si="761"/>
        <v>0.95872890360654761</v>
      </c>
      <c r="V161" s="182">
        <f t="shared" si="761"/>
        <v>0.90186147284359541</v>
      </c>
      <c r="W161" s="182">
        <f t="shared" si="761"/>
        <v>0.97123443697275869</v>
      </c>
      <c r="X161" s="183">
        <f t="shared" si="761"/>
        <v>0.75289269939549786</v>
      </c>
      <c r="Y161" s="182">
        <f t="shared" si="761"/>
        <v>0.99991073739835223</v>
      </c>
      <c r="Z161" s="182">
        <f t="shared" si="761"/>
        <v>0.82712568012980825</v>
      </c>
      <c r="AA161" s="182">
        <f t="shared" si="761"/>
        <v>0.95548047639394507</v>
      </c>
      <c r="AB161" s="182">
        <f t="shared" si="749"/>
        <v>0.98762985983417895</v>
      </c>
      <c r="AC161" s="182">
        <f t="shared" si="749"/>
        <v>0.90879577640941578</v>
      </c>
      <c r="AD161" s="182">
        <f t="shared" si="749"/>
        <v>0.93308540128006789</v>
      </c>
      <c r="AE161" s="182">
        <f t="shared" si="749"/>
        <v>0.92662116664777938</v>
      </c>
      <c r="AF161" s="182">
        <f t="shared" si="749"/>
        <v>0.92250584853183204</v>
      </c>
      <c r="AG161" s="182">
        <f t="shared" si="749"/>
        <v>0.78807831207704315</v>
      </c>
      <c r="AH161" s="182">
        <f t="shared" si="749"/>
        <v>0.67322343382806593</v>
      </c>
      <c r="AI161" s="182">
        <f t="shared" si="749"/>
        <v>0.76438298546766803</v>
      </c>
      <c r="AJ161" s="182">
        <f t="shared" si="749"/>
        <v>0.89673477800023549</v>
      </c>
      <c r="AK161" s="182">
        <f t="shared" si="749"/>
        <v>0.66957322997823665</v>
      </c>
      <c r="AL161" s="182">
        <f t="shared" si="749"/>
        <v>0.83184984928012817</v>
      </c>
      <c r="AM161" s="182">
        <f t="shared" si="749"/>
        <v>0.91420347568189009</v>
      </c>
      <c r="AN161" s="182">
        <f t="shared" si="749"/>
        <v>0.4556733632383605</v>
      </c>
      <c r="AO161" s="182">
        <f t="shared" si="749"/>
        <v>0.79374495875939943</v>
      </c>
      <c r="AP161" s="182">
        <f t="shared" si="749"/>
        <v>0.75150092538256674</v>
      </c>
      <c r="AQ161" s="182">
        <f t="shared" si="749"/>
        <v>0.86156778554169655</v>
      </c>
      <c r="AR161" s="182">
        <f t="shared" si="749"/>
        <v>0.97844899584976941</v>
      </c>
      <c r="AS161" s="182">
        <f t="shared" si="749"/>
        <v>0.69826115104070097</v>
      </c>
      <c r="AT161" s="182">
        <f t="shared" si="749"/>
        <v>0.9147756798891391</v>
      </c>
      <c r="AU161" s="182">
        <f t="shared" si="749"/>
        <v>0.91014091718068113</v>
      </c>
      <c r="AV161" s="182">
        <f t="shared" si="749"/>
        <v>0.80152860832950001</v>
      </c>
      <c r="AW161" s="182">
        <f t="shared" si="749"/>
        <v>0.99475281352299894</v>
      </c>
      <c r="AX161" s="182">
        <f t="shared" si="749"/>
        <v>0.49550522504731342</v>
      </c>
      <c r="AY161" s="182">
        <f t="shared" si="749"/>
        <v>0.83027649906953571</v>
      </c>
      <c r="AZ161" s="182">
        <f t="shared" si="749"/>
        <v>0.86958476377309135</v>
      </c>
      <c r="BA161" s="182">
        <f t="shared" si="749"/>
        <v>0.77128545415664951</v>
      </c>
      <c r="BB161" s="182">
        <f t="shared" si="749"/>
        <v>0.76734666150045039</v>
      </c>
      <c r="BC161" s="182">
        <f t="shared" si="749"/>
        <v>0.88885664538595477</v>
      </c>
      <c r="BD161" s="182">
        <f t="shared" si="749"/>
        <v>0.85540254996573861</v>
      </c>
      <c r="BE161" s="182"/>
      <c r="BF161" s="182"/>
      <c r="BG161" s="182"/>
      <c r="BH161" s="182"/>
      <c r="BI161" s="111"/>
      <c r="BJ161" s="182">
        <f t="shared" si="751"/>
        <v>-6.7552791519221222E-2</v>
      </c>
      <c r="BK161" s="182">
        <f t="shared" si="751"/>
        <v>-4.8341969239307225E-2</v>
      </c>
      <c r="BL161" s="182">
        <f t="shared" si="751"/>
        <v>-0.23139745936557954</v>
      </c>
      <c r="BM161" s="182">
        <f t="shared" si="751"/>
        <v>4.0138025327990379E-3</v>
      </c>
      <c r="BN161" s="182">
        <f t="shared" si="751"/>
        <v>7.9749554611727724E-3</v>
      </c>
      <c r="BO161" s="182">
        <f t="shared" si="751"/>
        <v>-4.0520953354126865E-2</v>
      </c>
      <c r="BP161" s="182">
        <f t="shared" si="751"/>
        <v>-9.7807703966466097E-2</v>
      </c>
      <c r="BQ161" s="182">
        <f t="shared" si="751"/>
        <v>-2.8367466204087588E-2</v>
      </c>
      <c r="BR161" s="418">
        <f t="shared" si="751"/>
        <v>-0.16891910806552046</v>
      </c>
      <c r="BS161" s="182">
        <f t="shared" si="751"/>
        <v>-8.6327934033514353E-5</v>
      </c>
      <c r="BT161" s="182">
        <f t="shared" si="752"/>
        <v>-6.0121493035795837E-2</v>
      </c>
      <c r="BU161" s="182">
        <f t="shared" si="752"/>
        <v>9.4158184690827373E-2</v>
      </c>
      <c r="BV161" s="182">
        <f t="shared" si="752"/>
        <v>5.6828393574258285E-2</v>
      </c>
      <c r="BW161" s="182">
        <f t="shared" si="752"/>
        <v>-4.2862254351276996E-2</v>
      </c>
      <c r="BX161" s="255">
        <f t="shared" si="752"/>
        <v>0.22614863548450537</v>
      </c>
      <c r="BY161" s="255">
        <f t="shared" si="752"/>
        <v>1.4772544983774338E-3</v>
      </c>
      <c r="BZ161" s="255">
        <f t="shared" si="752"/>
        <v>2.8137082191306173E-2</v>
      </c>
      <c r="CA161" s="255">
        <f t="shared" si="753"/>
        <v>-0.17065059152950446</v>
      </c>
      <c r="CB161" s="255">
        <f t="shared" si="754"/>
        <v>-0.22863803901552948</v>
      </c>
      <c r="CC161" s="255">
        <f t="shared" si="755"/>
        <v>-0.20685145150509066</v>
      </c>
      <c r="CD161" s="418">
        <f t="shared" si="756"/>
        <v>0.14384207860473763</v>
      </c>
      <c r="CE161" s="255">
        <f t="shared" si="757"/>
        <v>-0.33033750742011558</v>
      </c>
      <c r="CF161" s="255">
        <f t="shared" si="757"/>
        <v>4.7241691503199235E-3</v>
      </c>
      <c r="CG161" s="255">
        <f t="shared" si="757"/>
        <v>-4.1277000712054979E-2</v>
      </c>
      <c r="CH161" s="255">
        <f t="shared" si="757"/>
        <v>-0.53195649659581845</v>
      </c>
      <c r="CI161" s="255">
        <f t="shared" si="757"/>
        <v>-0.11505081765001635</v>
      </c>
      <c r="CJ161" s="255">
        <f t="shared" si="757"/>
        <v>-0.18158447589750115</v>
      </c>
      <c r="CK161" s="255">
        <f t="shared" si="757"/>
        <v>-6.505338110608283E-2</v>
      </c>
      <c r="CL161" s="255">
        <f t="shared" si="757"/>
        <v>5.594314731793737E-2</v>
      </c>
      <c r="CM161" s="255">
        <f t="shared" si="757"/>
        <v>-8.9817161036342186E-2</v>
      </c>
      <c r="CN161" s="255">
        <f t="shared" si="757"/>
        <v>0.24155224606107317</v>
      </c>
      <c r="CO161" s="255">
        <f t="shared" si="757"/>
        <v>0.1457579317130131</v>
      </c>
      <c r="CP161" s="418">
        <f t="shared" si="757"/>
        <v>-9.5206169670735474E-2</v>
      </c>
      <c r="CQ161" s="418">
        <f t="shared" si="757"/>
        <v>0.32517958354476229</v>
      </c>
      <c r="CR161" s="418">
        <f t="shared" si="757"/>
        <v>-0.33634462423281475</v>
      </c>
      <c r="CS161" s="418">
        <f t="shared" si="757"/>
        <v>-8.3926976612354376E-2</v>
      </c>
      <c r="CT161" s="418">
        <f t="shared" si="757"/>
        <v>0.41391140053473086</v>
      </c>
      <c r="CU161" s="418">
        <f t="shared" si="757"/>
        <v>-2.2459504602749925E-2</v>
      </c>
      <c r="CV161" s="418">
        <f t="shared" si="757"/>
        <v>1.5845736117883646E-2</v>
      </c>
      <c r="CW161" s="418">
        <f t="shared" si="757"/>
        <v>2.7288859844258218E-2</v>
      </c>
      <c r="CX161" s="418">
        <f t="shared" si="757"/>
        <v>-0.1230464458840308</v>
      </c>
      <c r="CY161" s="279"/>
      <c r="CZ161" s="63">
        <f>IF(ISERROR(GETPIVOTDATA("VALUE",'CRS WK pvt'!$I$2,"DT_FILE",CZ$8,"CD_CO",CZ$6,"TRIM_CAT",TRIM(B161),"TRIM_LINE",A156))=TRUE,0,GETPIVOTDATA("VALUE",'CRS WK pvt'!$I$2,"DT_FILE",CZ$8,"CD_CO",CZ$6,"TRIM_CAT",TRIM(B161),"TRIM_LINE",A156))</f>
        <v>0</v>
      </c>
    </row>
    <row r="162" spans="1:104" s="72" customFormat="1" ht="15" thickBot="1" x14ac:dyDescent="0.35">
      <c r="A162" s="147"/>
      <c r="B162" s="112" t="s">
        <v>42</v>
      </c>
      <c r="C162" s="113"/>
      <c r="D162" s="184">
        <f t="shared" ref="D162:AA162" si="762">(C71+C155+D99-D71-D155)/(C71+C155+D99-D155)</f>
        <v>0.78916300308973486</v>
      </c>
      <c r="E162" s="184">
        <f t="shared" si="762"/>
        <v>0.80011383412899317</v>
      </c>
      <c r="F162" s="184">
        <f t="shared" si="762"/>
        <v>0.78635098740971132</v>
      </c>
      <c r="G162" s="184">
        <f t="shared" si="762"/>
        <v>0.83274949436970602</v>
      </c>
      <c r="H162" s="185">
        <f t="shared" si="762"/>
        <v>0.87654861731482347</v>
      </c>
      <c r="I162" s="184">
        <f t="shared" si="762"/>
        <v>0.85926878943454266</v>
      </c>
      <c r="J162" s="185">
        <f t="shared" si="762"/>
        <v>0.85941699136485883</v>
      </c>
      <c r="K162" s="184">
        <f t="shared" si="762"/>
        <v>0.73292648252649883</v>
      </c>
      <c r="L162" s="186">
        <f t="shared" si="762"/>
        <v>0.7001311284793228</v>
      </c>
      <c r="M162" s="185">
        <f t="shared" si="762"/>
        <v>0.81967428591571467</v>
      </c>
      <c r="N162" s="185">
        <f t="shared" si="762"/>
        <v>0.78957757104487825</v>
      </c>
      <c r="O162" s="185">
        <f t="shared" si="762"/>
        <v>0.74059494618185495</v>
      </c>
      <c r="P162" s="185">
        <f t="shared" si="762"/>
        <v>0.67683744327848272</v>
      </c>
      <c r="Q162" s="185">
        <f t="shared" si="762"/>
        <v>0.72159179534004458</v>
      </c>
      <c r="R162" s="185">
        <f t="shared" si="762"/>
        <v>0.67868161621508216</v>
      </c>
      <c r="S162" s="185">
        <f t="shared" si="762"/>
        <v>0.738613006021553</v>
      </c>
      <c r="T162" s="185">
        <f t="shared" si="762"/>
        <v>0.82014343480157315</v>
      </c>
      <c r="U162" s="185">
        <f t="shared" si="762"/>
        <v>0.79300627285647329</v>
      </c>
      <c r="V162" s="185">
        <f t="shared" si="762"/>
        <v>0.70631093590510718</v>
      </c>
      <c r="W162" s="185">
        <f t="shared" si="762"/>
        <v>0.79246848452146224</v>
      </c>
      <c r="X162" s="186">
        <f t="shared" si="762"/>
        <v>0.60452118057653281</v>
      </c>
      <c r="Y162" s="185">
        <f t="shared" si="762"/>
        <v>0.70729618780108061</v>
      </c>
      <c r="Z162" s="185">
        <f t="shared" si="762"/>
        <v>0.6930138847499463</v>
      </c>
      <c r="AA162" s="185">
        <f t="shared" si="762"/>
        <v>0.69660455349542216</v>
      </c>
      <c r="AB162" s="185">
        <f t="shared" si="749"/>
        <v>0.69723382550470214</v>
      </c>
      <c r="AC162" s="185">
        <f t="shared" si="749"/>
        <v>0.68682706529225146</v>
      </c>
      <c r="AD162" s="185">
        <f t="shared" si="749"/>
        <v>0.68347335913902796</v>
      </c>
      <c r="AE162" s="185">
        <f t="shared" si="749"/>
        <v>0.75642503189669463</v>
      </c>
      <c r="AF162" s="185">
        <f t="shared" si="749"/>
        <v>0.80699543824232145</v>
      </c>
      <c r="AG162" s="185">
        <f t="shared" si="749"/>
        <v>0.83066892345650123</v>
      </c>
      <c r="AH162" s="185">
        <f t="shared" si="749"/>
        <v>0.75527287393507747</v>
      </c>
      <c r="AI162" s="185">
        <f t="shared" si="749"/>
        <v>0.71349632709348088</v>
      </c>
      <c r="AJ162" s="185">
        <f t="shared" si="749"/>
        <v>0.76853084830529872</v>
      </c>
      <c r="AK162" s="185">
        <f t="shared" si="749"/>
        <v>0.73220187691738337</v>
      </c>
      <c r="AL162" s="185">
        <f t="shared" si="749"/>
        <v>0.75375462028132378</v>
      </c>
      <c r="AM162" s="185">
        <f t="shared" si="749"/>
        <v>0.73901776690677834</v>
      </c>
      <c r="AN162" s="185">
        <f t="shared" si="749"/>
        <v>0.74088615655599488</v>
      </c>
      <c r="AO162" s="185">
        <f t="shared" si="749"/>
        <v>0.74043101185515736</v>
      </c>
      <c r="AP162" s="185">
        <f t="shared" si="749"/>
        <v>0.77114755324436657</v>
      </c>
      <c r="AQ162" s="185">
        <f t="shared" si="749"/>
        <v>0.76505860369171264</v>
      </c>
      <c r="AR162" s="185">
        <f t="shared" si="749"/>
        <v>0.88028096152624036</v>
      </c>
      <c r="AS162" s="185">
        <f t="shared" si="749"/>
        <v>0.82747755056368366</v>
      </c>
      <c r="AT162" s="185">
        <f t="shared" si="749"/>
        <v>0.80982103198427458</v>
      </c>
      <c r="AU162" s="185">
        <f t="shared" si="749"/>
        <v>0.57027681379597683</v>
      </c>
      <c r="AV162" s="185">
        <f t="shared" si="749"/>
        <v>0.36756510612873977</v>
      </c>
      <c r="AW162" s="185">
        <f t="shared" si="749"/>
        <v>0.85536093202874941</v>
      </c>
      <c r="AX162" s="185">
        <f t="shared" si="749"/>
        <v>0.60268935887478092</v>
      </c>
      <c r="AY162" s="185">
        <f t="shared" si="749"/>
        <v>0.83499182124643678</v>
      </c>
      <c r="AZ162" s="185">
        <f t="shared" si="749"/>
        <v>0.7602126687380566</v>
      </c>
      <c r="BA162" s="185">
        <f t="shared" si="749"/>
        <v>0.75243915137258965</v>
      </c>
      <c r="BB162" s="185">
        <f t="shared" si="749"/>
        <v>0.80277872351570068</v>
      </c>
      <c r="BC162" s="185">
        <f t="shared" si="749"/>
        <v>0.80908306045780864</v>
      </c>
      <c r="BD162" s="185">
        <f t="shared" si="749"/>
        <v>0.87905997102726807</v>
      </c>
      <c r="BE162" s="185"/>
      <c r="BF162" s="185"/>
      <c r="BG162" s="185"/>
      <c r="BH162" s="185"/>
      <c r="BI162" s="113"/>
      <c r="BJ162" s="185">
        <f t="shared" si="751"/>
        <v>-0.11232555981125214</v>
      </c>
      <c r="BK162" s="185">
        <f t="shared" si="751"/>
        <v>-7.8522038788948589E-2</v>
      </c>
      <c r="BL162" s="185">
        <f t="shared" si="751"/>
        <v>-0.10766937119462916</v>
      </c>
      <c r="BM162" s="185">
        <f t="shared" si="751"/>
        <v>-9.4136488348153025E-2</v>
      </c>
      <c r="BN162" s="185">
        <f t="shared" si="751"/>
        <v>-5.6405182513250329E-2</v>
      </c>
      <c r="BO162" s="185">
        <f t="shared" si="751"/>
        <v>-6.6262516578069364E-2</v>
      </c>
      <c r="BP162" s="185">
        <f t="shared" si="751"/>
        <v>-0.15310605545975164</v>
      </c>
      <c r="BQ162" s="185">
        <f t="shared" si="751"/>
        <v>5.9542001994963401E-2</v>
      </c>
      <c r="BR162" s="419">
        <f t="shared" si="751"/>
        <v>-9.5609947902789982E-2</v>
      </c>
      <c r="BS162" s="185">
        <f t="shared" si="751"/>
        <v>-0.11237809811463406</v>
      </c>
      <c r="BT162" s="185">
        <f t="shared" si="752"/>
        <v>-9.656368629493195E-2</v>
      </c>
      <c r="BU162" s="185">
        <f t="shared" si="752"/>
        <v>-4.3990392686432789E-2</v>
      </c>
      <c r="BV162" s="185">
        <f t="shared" si="752"/>
        <v>2.0396382226219423E-2</v>
      </c>
      <c r="BW162" s="185">
        <f t="shared" si="752"/>
        <v>-3.4764730047793124E-2</v>
      </c>
      <c r="BX162" s="256">
        <f t="shared" si="752"/>
        <v>4.7917429239457965E-3</v>
      </c>
      <c r="BY162" s="256">
        <f t="shared" si="752"/>
        <v>1.7812025875141635E-2</v>
      </c>
      <c r="BZ162" s="256">
        <f t="shared" si="752"/>
        <v>-1.3147996559251696E-2</v>
      </c>
      <c r="CA162" s="256">
        <f t="shared" si="753"/>
        <v>3.7662650600027936E-2</v>
      </c>
      <c r="CB162" s="256">
        <f t="shared" si="754"/>
        <v>4.8961938029970287E-2</v>
      </c>
      <c r="CC162" s="256">
        <f t="shared" si="755"/>
        <v>-7.897215742798136E-2</v>
      </c>
      <c r="CD162" s="419">
        <f t="shared" si="756"/>
        <v>0.16400966772876591</v>
      </c>
      <c r="CE162" s="256">
        <f t="shared" si="757"/>
        <v>2.4905689116302754E-2</v>
      </c>
      <c r="CF162" s="256">
        <f t="shared" si="757"/>
        <v>6.0740735531377488E-2</v>
      </c>
      <c r="CG162" s="256">
        <f t="shared" si="757"/>
        <v>4.2413213411356177E-2</v>
      </c>
      <c r="CH162" s="256">
        <f t="shared" si="757"/>
        <v>4.3652331051292736E-2</v>
      </c>
      <c r="CI162" s="256">
        <f t="shared" si="757"/>
        <v>5.3603946562905902E-2</v>
      </c>
      <c r="CJ162" s="256">
        <f t="shared" si="757"/>
        <v>8.767419410533861E-2</v>
      </c>
      <c r="CK162" s="256">
        <f t="shared" si="757"/>
        <v>8.6335717950180024E-3</v>
      </c>
      <c r="CL162" s="256">
        <f t="shared" si="757"/>
        <v>7.3285523283918907E-2</v>
      </c>
      <c r="CM162" s="256">
        <f t="shared" si="757"/>
        <v>-3.1913728928175678E-3</v>
      </c>
      <c r="CN162" s="256">
        <f t="shared" si="757"/>
        <v>5.4548158049197104E-2</v>
      </c>
      <c r="CO162" s="256">
        <f t="shared" si="757"/>
        <v>-0.14321951329750404</v>
      </c>
      <c r="CP162" s="419">
        <f t="shared" si="757"/>
        <v>-0.40096574217655895</v>
      </c>
      <c r="CQ162" s="419">
        <f t="shared" si="757"/>
        <v>0.12315905511136604</v>
      </c>
      <c r="CR162" s="419">
        <f t="shared" si="757"/>
        <v>-0.15106526140654286</v>
      </c>
      <c r="CS162" s="419">
        <f t="shared" si="757"/>
        <v>9.5974054339658443E-2</v>
      </c>
      <c r="CT162" s="419">
        <f t="shared" si="757"/>
        <v>1.9326512182061717E-2</v>
      </c>
      <c r="CU162" s="419">
        <f t="shared" si="757"/>
        <v>1.2008139517432292E-2</v>
      </c>
      <c r="CV162" s="419">
        <f t="shared" si="757"/>
        <v>3.1631170271334108E-2</v>
      </c>
      <c r="CW162" s="419">
        <f t="shared" si="757"/>
        <v>4.402445676609601E-2</v>
      </c>
      <c r="CX162" s="419">
        <f t="shared" si="757"/>
        <v>-1.2209904989722853E-3</v>
      </c>
      <c r="CY162" s="280"/>
      <c r="CZ162" s="115">
        <f t="shared" ref="CZ162" si="763">SUM(CZ157:CZ161)</f>
        <v>0</v>
      </c>
    </row>
    <row r="163" spans="1:104" ht="15" thickTop="1" x14ac:dyDescent="0.3">
      <c r="A163" s="146"/>
    </row>
    <row r="164" spans="1:104" x14ac:dyDescent="0.3">
      <c r="B164" s="1" t="s">
        <v>24</v>
      </c>
    </row>
    <row r="165" spans="1:104" x14ac:dyDescent="0.3">
      <c r="B165" s="30" t="s">
        <v>340</v>
      </c>
    </row>
    <row r="168" spans="1:104" x14ac:dyDescent="0.3">
      <c r="B168" s="31" t="s">
        <v>23</v>
      </c>
    </row>
    <row r="169" spans="1:104" x14ac:dyDescent="0.3">
      <c r="B169" s="2" t="s">
        <v>25</v>
      </c>
    </row>
    <row r="170" spans="1:104" x14ac:dyDescent="0.3">
      <c r="B170" s="2" t="s">
        <v>26</v>
      </c>
    </row>
    <row r="171" spans="1:104" x14ac:dyDescent="0.3">
      <c r="B171" s="2" t="s">
        <v>27</v>
      </c>
    </row>
    <row r="172" spans="1:104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X7"/>
    <mergeCell ref="AW7:BH7"/>
    <mergeCell ref="CE6:CP6"/>
    <mergeCell ref="BS6:CD6"/>
    <mergeCell ref="BI6:BR6"/>
    <mergeCell ref="CQ6:CX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Z180"/>
  <sheetViews>
    <sheetView zoomScaleNormal="100" workbookViewId="0">
      <pane xSplit="2" ySplit="8" topLeftCell="C9" activePane="bottomRight" state="frozen"/>
      <selection activeCell="CU4" sqref="CU4"/>
      <selection pane="topRight" activeCell="CU4" sqref="CU4"/>
      <selection pane="bottomLeft" activeCell="CU4" sqref="CU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101" width="13.77734375" style="278" customWidth="1"/>
    <col min="102" max="102" width="17.109375" style="2" customWidth="1"/>
    <col min="103" max="103" width="9" style="278" customWidth="1"/>
    <col min="104" max="104" width="13.77734375" style="2" hidden="1" customWidth="1"/>
    <col min="105" max="16384" width="9.21875" style="2"/>
  </cols>
  <sheetData>
    <row r="1" spans="1:104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  <c r="CX1" s="260"/>
      <c r="CY1" s="260"/>
    </row>
    <row r="2" spans="1:104" ht="27.6" customHeight="1" thickTop="1" x14ac:dyDescent="0.3">
      <c r="B2" s="4" t="s">
        <v>309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Z2" s="8"/>
    </row>
    <row r="3" spans="1:10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Z3" s="11"/>
    </row>
    <row r="4" spans="1:104" ht="27.6" customHeight="1" x14ac:dyDescent="0.3">
      <c r="B4" s="4" t="s">
        <v>1</v>
      </c>
      <c r="C4" s="13" t="s">
        <v>687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Z4" s="11"/>
    </row>
    <row r="5" spans="1:104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Z5" s="11"/>
    </row>
    <row r="6" spans="1:10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1"/>
      <c r="CW6" s="471"/>
      <c r="CX6" s="472"/>
      <c r="CZ6" s="23" t="s">
        <v>66</v>
      </c>
    </row>
    <row r="7" spans="1:104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326"/>
      <c r="CZ7" s="276" t="s">
        <v>97</v>
      </c>
    </row>
    <row r="8" spans="1:104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343" t="s">
        <v>685</v>
      </c>
      <c r="CW8" s="343" t="s">
        <v>686</v>
      </c>
      <c r="CX8" s="447" t="s">
        <v>688</v>
      </c>
      <c r="CY8" s="344"/>
      <c r="CZ8" s="282">
        <v>45164</v>
      </c>
    </row>
    <row r="9" spans="1:104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79"/>
      <c r="CX9" s="379"/>
      <c r="CY9" s="345"/>
      <c r="CZ9" s="77"/>
    </row>
    <row r="10" spans="1:104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4">
        <v>604985</v>
      </c>
      <c r="V10" s="194">
        <v>608227</v>
      </c>
      <c r="W10" s="194">
        <v>608812</v>
      </c>
      <c r="X10" s="62">
        <v>610672</v>
      </c>
      <c r="Y10" s="194">
        <v>612124</v>
      </c>
      <c r="Z10" s="194">
        <v>612148</v>
      </c>
      <c r="AA10" s="194">
        <v>611742</v>
      </c>
      <c r="AB10" s="194">
        <v>610989</v>
      </c>
      <c r="AC10" s="194">
        <v>610142</v>
      </c>
      <c r="AD10" s="194">
        <v>609010</v>
      </c>
      <c r="AE10" s="194">
        <v>607727</v>
      </c>
      <c r="AF10" s="194">
        <v>607183</v>
      </c>
      <c r="AG10" s="194">
        <v>605989</v>
      </c>
      <c r="AH10" s="194">
        <v>609504</v>
      </c>
      <c r="AI10" s="194">
        <v>611939</v>
      </c>
      <c r="AJ10" s="62">
        <v>613614</v>
      </c>
      <c r="AK10" s="207">
        <v>615124</v>
      </c>
      <c r="AL10" s="207">
        <v>615449</v>
      </c>
      <c r="AM10" s="207">
        <v>615144</v>
      </c>
      <c r="AN10" s="207">
        <v>614187</v>
      </c>
      <c r="AO10" s="207">
        <v>612994</v>
      </c>
      <c r="AP10" s="207">
        <v>611821</v>
      </c>
      <c r="AQ10" s="63">
        <v>610337</v>
      </c>
      <c r="AR10" s="207">
        <v>609131</v>
      </c>
      <c r="AS10" s="207">
        <v>607903</v>
      </c>
      <c r="AT10" s="207">
        <v>610571</v>
      </c>
      <c r="AU10" s="207">
        <v>612845</v>
      </c>
      <c r="AV10" s="106">
        <v>613799</v>
      </c>
      <c r="AW10" s="207">
        <v>614258</v>
      </c>
      <c r="AX10" s="207">
        <v>614310</v>
      </c>
      <c r="AY10" s="207">
        <v>614209</v>
      </c>
      <c r="AZ10" s="63">
        <v>613311</v>
      </c>
      <c r="BA10" s="207">
        <v>612437</v>
      </c>
      <c r="BB10" s="207">
        <v>611537</v>
      </c>
      <c r="BC10" s="63">
        <v>609759</v>
      </c>
      <c r="BD10" s="207">
        <v>608794</v>
      </c>
      <c r="BE10" s="207"/>
      <c r="BF10" s="207"/>
      <c r="BG10" s="207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0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37">
        <f t="shared" si="1"/>
        <v>-3520</v>
      </c>
      <c r="BY10" s="237">
        <f t="shared" si="1"/>
        <v>-476</v>
      </c>
      <c r="BZ10" s="237">
        <f t="shared" si="1"/>
        <v>-434</v>
      </c>
      <c r="CA10" s="237">
        <f t="shared" si="1"/>
        <v>1004</v>
      </c>
      <c r="CB10" s="237">
        <f t="shared" si="1"/>
        <v>1277</v>
      </c>
      <c r="CC10" s="237">
        <f t="shared" ref="CC10:CL14" si="2">AI10-W10</f>
        <v>3127</v>
      </c>
      <c r="CD10" s="380">
        <f t="shared" si="2"/>
        <v>2942</v>
      </c>
      <c r="CE10" s="209">
        <f t="shared" si="2"/>
        <v>3000</v>
      </c>
      <c r="CF10" s="263">
        <f t="shared" si="2"/>
        <v>3301</v>
      </c>
      <c r="CG10" s="263">
        <f t="shared" si="2"/>
        <v>3402</v>
      </c>
      <c r="CH10" s="263">
        <f t="shared" si="2"/>
        <v>3198</v>
      </c>
      <c r="CI10" s="263">
        <f t="shared" si="2"/>
        <v>2852</v>
      </c>
      <c r="CJ10" s="263">
        <f t="shared" si="2"/>
        <v>2811</v>
      </c>
      <c r="CK10" s="263">
        <f t="shared" si="2"/>
        <v>2610</v>
      </c>
      <c r="CL10" s="263">
        <f t="shared" si="2"/>
        <v>1948</v>
      </c>
      <c r="CM10" s="263">
        <f t="shared" ref="CM10:CX14" si="3">AS10-AG10</f>
        <v>1914</v>
      </c>
      <c r="CN10" s="263">
        <f t="shared" si="3"/>
        <v>1067</v>
      </c>
      <c r="CO10" s="263">
        <f t="shared" si="3"/>
        <v>906</v>
      </c>
      <c r="CP10" s="380">
        <f t="shared" si="3"/>
        <v>185</v>
      </c>
      <c r="CQ10" s="380">
        <f t="shared" si="3"/>
        <v>-866</v>
      </c>
      <c r="CR10" s="380">
        <f t="shared" si="3"/>
        <v>-1139</v>
      </c>
      <c r="CS10" s="380">
        <f t="shared" si="3"/>
        <v>-935</v>
      </c>
      <c r="CT10" s="380">
        <f t="shared" si="3"/>
        <v>-876</v>
      </c>
      <c r="CU10" s="380">
        <f t="shared" si="3"/>
        <v>-557</v>
      </c>
      <c r="CV10" s="380">
        <f t="shared" si="3"/>
        <v>-284</v>
      </c>
      <c r="CW10" s="380">
        <f t="shared" si="3"/>
        <v>-578</v>
      </c>
      <c r="CX10" s="380">
        <f t="shared" si="3"/>
        <v>-337</v>
      </c>
      <c r="CY10" s="345"/>
      <c r="CZ10" s="63">
        <f>IF(ISERROR(GETPIVOTDATA("VALUE",'CRS WK pvt'!$I$2,"DT_FILE",CZ$8,"CD_CO",CZ$6,"TRIM_CAT",TRIM(B10),"TRIM_LINE",A9))=TRUE,0,GETPIVOTDATA("VALUE",'CRS WK pvt'!$I$2,"DT_FILE",CZ$8,"CD_CO",CZ$6,"TRIM_CAT",TRIM(B10),"TRIM_LINE",A9))</f>
        <v>608794</v>
      </c>
    </row>
    <row r="11" spans="1:104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4">
        <v>53406</v>
      </c>
      <c r="V11" s="194">
        <v>53732</v>
      </c>
      <c r="W11" s="194">
        <v>56113</v>
      </c>
      <c r="X11" s="62">
        <v>56700</v>
      </c>
      <c r="Y11" s="194">
        <v>57496</v>
      </c>
      <c r="Z11" s="194">
        <v>58427</v>
      </c>
      <c r="AA11" s="194">
        <v>59246</v>
      </c>
      <c r="AB11" s="194">
        <v>59660</v>
      </c>
      <c r="AC11" s="194">
        <v>60173</v>
      </c>
      <c r="AD11" s="194">
        <v>60513</v>
      </c>
      <c r="AE11" s="194">
        <v>60572</v>
      </c>
      <c r="AF11" s="194">
        <v>60805</v>
      </c>
      <c r="AG11" s="194">
        <v>60817</v>
      </c>
      <c r="AH11" s="194">
        <v>61129</v>
      </c>
      <c r="AI11" s="194">
        <v>62272</v>
      </c>
      <c r="AJ11" s="62">
        <v>63004</v>
      </c>
      <c r="AK11" s="207">
        <v>63675</v>
      </c>
      <c r="AL11" s="207">
        <v>64376</v>
      </c>
      <c r="AM11" s="207">
        <v>64761</v>
      </c>
      <c r="AN11" s="207">
        <v>65036</v>
      </c>
      <c r="AO11" s="207">
        <v>65280</v>
      </c>
      <c r="AP11" s="207">
        <v>65471</v>
      </c>
      <c r="AQ11" s="63">
        <v>65409</v>
      </c>
      <c r="AR11" s="207">
        <v>66224</v>
      </c>
      <c r="AS11" s="207">
        <v>65682</v>
      </c>
      <c r="AT11" s="207">
        <v>66293</v>
      </c>
      <c r="AU11" s="207">
        <v>67365</v>
      </c>
      <c r="AV11" s="106">
        <v>68746</v>
      </c>
      <c r="AW11" s="207">
        <v>69754</v>
      </c>
      <c r="AX11" s="207">
        <v>70642</v>
      </c>
      <c r="AY11" s="207">
        <v>71323</v>
      </c>
      <c r="AZ11" s="63">
        <v>71785</v>
      </c>
      <c r="BA11" s="207">
        <v>72006</v>
      </c>
      <c r="BB11" s="207">
        <v>72203</v>
      </c>
      <c r="BC11" s="63">
        <v>72249</v>
      </c>
      <c r="BD11" s="207">
        <v>72336</v>
      </c>
      <c r="BE11" s="207"/>
      <c r="BF11" s="207"/>
      <c r="BG11" s="207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0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37">
        <f t="shared" si="1"/>
        <v>11031</v>
      </c>
      <c r="BY11" s="237">
        <f t="shared" si="1"/>
        <v>7756</v>
      </c>
      <c r="BZ11" s="237">
        <f t="shared" si="1"/>
        <v>8321</v>
      </c>
      <c r="CA11" s="237">
        <f t="shared" si="1"/>
        <v>7411</v>
      </c>
      <c r="CB11" s="237">
        <f t="shared" si="1"/>
        <v>7397</v>
      </c>
      <c r="CC11" s="237">
        <f t="shared" si="2"/>
        <v>6159</v>
      </c>
      <c r="CD11" s="380">
        <f t="shared" si="2"/>
        <v>6304</v>
      </c>
      <c r="CE11" s="209">
        <f t="shared" si="2"/>
        <v>6179</v>
      </c>
      <c r="CF11" s="263">
        <f t="shared" si="2"/>
        <v>5949</v>
      </c>
      <c r="CG11" s="263">
        <f t="shared" si="2"/>
        <v>5515</v>
      </c>
      <c r="CH11" s="263">
        <f t="shared" si="2"/>
        <v>5376</v>
      </c>
      <c r="CI11" s="263">
        <f t="shared" si="2"/>
        <v>5107</v>
      </c>
      <c r="CJ11" s="263">
        <f t="shared" si="2"/>
        <v>4958</v>
      </c>
      <c r="CK11" s="263">
        <f t="shared" si="2"/>
        <v>4837</v>
      </c>
      <c r="CL11" s="263">
        <f t="shared" si="2"/>
        <v>5419</v>
      </c>
      <c r="CM11" s="263">
        <f t="shared" si="3"/>
        <v>4865</v>
      </c>
      <c r="CN11" s="263">
        <f t="shared" si="3"/>
        <v>5164</v>
      </c>
      <c r="CO11" s="263">
        <f t="shared" si="3"/>
        <v>5093</v>
      </c>
      <c r="CP11" s="380">
        <f t="shared" si="3"/>
        <v>5742</v>
      </c>
      <c r="CQ11" s="380">
        <f t="shared" si="3"/>
        <v>6079</v>
      </c>
      <c r="CR11" s="380">
        <f t="shared" si="3"/>
        <v>6266</v>
      </c>
      <c r="CS11" s="380">
        <f t="shared" si="3"/>
        <v>6562</v>
      </c>
      <c r="CT11" s="380">
        <f t="shared" si="3"/>
        <v>6749</v>
      </c>
      <c r="CU11" s="380">
        <f t="shared" si="3"/>
        <v>6726</v>
      </c>
      <c r="CV11" s="380">
        <f t="shared" si="3"/>
        <v>6732</v>
      </c>
      <c r="CW11" s="380">
        <f t="shared" si="3"/>
        <v>6840</v>
      </c>
      <c r="CX11" s="380">
        <f t="shared" si="3"/>
        <v>6112</v>
      </c>
      <c r="CY11" s="345"/>
      <c r="CZ11" s="63">
        <f>IF(ISERROR(GETPIVOTDATA("VALUE",'CRS WK pvt'!$I$2,"DT_FILE",CZ$8,"CD_CO",CZ$6,"TRIM_CAT",TRIM(B11),"TRIM_LINE",A9))=TRUE,0,GETPIVOTDATA("VALUE",'CRS WK pvt'!$I$2,"DT_FILE",CZ$8,"CD_CO",CZ$6,"TRIM_CAT",TRIM(B11),"TRIM_LINE",A9))</f>
        <v>72336</v>
      </c>
    </row>
    <row r="12" spans="1:104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4">
        <v>36835</v>
      </c>
      <c r="V12" s="194">
        <v>36965</v>
      </c>
      <c r="W12" s="194">
        <v>37118</v>
      </c>
      <c r="X12" s="62">
        <v>37331</v>
      </c>
      <c r="Y12" s="194">
        <v>37441</v>
      </c>
      <c r="Z12" s="194">
        <v>37473</v>
      </c>
      <c r="AA12" s="194">
        <v>37462</v>
      </c>
      <c r="AB12" s="194">
        <v>37353</v>
      </c>
      <c r="AC12" s="194">
        <v>37185</v>
      </c>
      <c r="AD12" s="194">
        <v>37095</v>
      </c>
      <c r="AE12" s="194">
        <v>36973</v>
      </c>
      <c r="AF12" s="194">
        <v>36937</v>
      </c>
      <c r="AG12" s="194">
        <v>36886</v>
      </c>
      <c r="AH12" s="194">
        <v>36917</v>
      </c>
      <c r="AI12" s="194">
        <v>37212</v>
      </c>
      <c r="AJ12" s="62">
        <v>37403</v>
      </c>
      <c r="AK12" s="207">
        <v>37563</v>
      </c>
      <c r="AL12" s="207">
        <v>37613</v>
      </c>
      <c r="AM12" s="207">
        <v>37539</v>
      </c>
      <c r="AN12" s="207">
        <v>37330</v>
      </c>
      <c r="AO12" s="207">
        <v>37140</v>
      </c>
      <c r="AP12" s="207">
        <v>36962</v>
      </c>
      <c r="AQ12" s="63">
        <v>36770</v>
      </c>
      <c r="AR12" s="207">
        <v>36690</v>
      </c>
      <c r="AS12" s="207">
        <v>36630</v>
      </c>
      <c r="AT12" s="207">
        <v>36732</v>
      </c>
      <c r="AU12" s="207">
        <v>37057</v>
      </c>
      <c r="AV12" s="106">
        <v>37312</v>
      </c>
      <c r="AW12" s="207">
        <v>37373</v>
      </c>
      <c r="AX12" s="207">
        <v>37408</v>
      </c>
      <c r="AY12" s="207">
        <v>37390</v>
      </c>
      <c r="AZ12" s="63">
        <v>37249</v>
      </c>
      <c r="BA12" s="207">
        <v>37080</v>
      </c>
      <c r="BB12" s="207">
        <v>36935</v>
      </c>
      <c r="BC12" s="63">
        <v>36764</v>
      </c>
      <c r="BD12" s="207">
        <v>36735</v>
      </c>
      <c r="BE12" s="207"/>
      <c r="BF12" s="207"/>
      <c r="BG12" s="207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0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37">
        <f t="shared" si="1"/>
        <v>131</v>
      </c>
      <c r="BY12" s="237">
        <f t="shared" si="1"/>
        <v>90</v>
      </c>
      <c r="BZ12" s="237">
        <f t="shared" si="1"/>
        <v>105</v>
      </c>
      <c r="CA12" s="237">
        <f t="shared" si="1"/>
        <v>51</v>
      </c>
      <c r="CB12" s="237">
        <f t="shared" si="1"/>
        <v>-48</v>
      </c>
      <c r="CC12" s="237">
        <f t="shared" si="2"/>
        <v>94</v>
      </c>
      <c r="CD12" s="380">
        <f t="shared" si="2"/>
        <v>72</v>
      </c>
      <c r="CE12" s="209">
        <f t="shared" si="2"/>
        <v>122</v>
      </c>
      <c r="CF12" s="263">
        <f t="shared" si="2"/>
        <v>140</v>
      </c>
      <c r="CG12" s="263">
        <f t="shared" si="2"/>
        <v>77</v>
      </c>
      <c r="CH12" s="263">
        <f t="shared" si="2"/>
        <v>-23</v>
      </c>
      <c r="CI12" s="263">
        <f t="shared" si="2"/>
        <v>-45</v>
      </c>
      <c r="CJ12" s="263">
        <f t="shared" si="2"/>
        <v>-133</v>
      </c>
      <c r="CK12" s="263">
        <f t="shared" si="2"/>
        <v>-203</v>
      </c>
      <c r="CL12" s="263">
        <f t="shared" si="2"/>
        <v>-247</v>
      </c>
      <c r="CM12" s="263">
        <f t="shared" si="3"/>
        <v>-256</v>
      </c>
      <c r="CN12" s="263">
        <f t="shared" si="3"/>
        <v>-185</v>
      </c>
      <c r="CO12" s="263">
        <f t="shared" si="3"/>
        <v>-155</v>
      </c>
      <c r="CP12" s="380">
        <f t="shared" si="3"/>
        <v>-91</v>
      </c>
      <c r="CQ12" s="380">
        <f t="shared" si="3"/>
        <v>-190</v>
      </c>
      <c r="CR12" s="380">
        <f t="shared" si="3"/>
        <v>-205</v>
      </c>
      <c r="CS12" s="380">
        <f t="shared" si="3"/>
        <v>-149</v>
      </c>
      <c r="CT12" s="380">
        <f t="shared" si="3"/>
        <v>-81</v>
      </c>
      <c r="CU12" s="380">
        <f t="shared" si="3"/>
        <v>-60</v>
      </c>
      <c r="CV12" s="380">
        <f t="shared" si="3"/>
        <v>-27</v>
      </c>
      <c r="CW12" s="380">
        <f t="shared" si="3"/>
        <v>-6</v>
      </c>
      <c r="CX12" s="380">
        <f t="shared" si="3"/>
        <v>45</v>
      </c>
      <c r="CY12" s="345"/>
      <c r="CZ12" s="63">
        <f>IF(ISERROR(GETPIVOTDATA("VALUE",'CRS WK pvt'!$I$2,"DT_FILE",CZ$8,"CD_CO",CZ$6,"TRIM_CAT",TRIM(B12),"TRIM_LINE",A9))=TRUE,0,GETPIVOTDATA("VALUE",'CRS WK pvt'!$I$2,"DT_FILE",CZ$8,"CD_CO",CZ$6,"TRIM_CAT",TRIM(B12),"TRIM_LINE",A9))</f>
        <v>36735</v>
      </c>
    </row>
    <row r="13" spans="1:104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4">
        <v>12512</v>
      </c>
      <c r="V13" s="194">
        <v>12529</v>
      </c>
      <c r="W13" s="194">
        <v>12578</v>
      </c>
      <c r="X13" s="62">
        <v>12628</v>
      </c>
      <c r="Y13" s="194">
        <v>12646</v>
      </c>
      <c r="Z13" s="194">
        <v>12652</v>
      </c>
      <c r="AA13" s="194">
        <v>12646</v>
      </c>
      <c r="AB13" s="194">
        <v>12632</v>
      </c>
      <c r="AC13" s="194">
        <v>12619</v>
      </c>
      <c r="AD13" s="194">
        <v>12601</v>
      </c>
      <c r="AE13" s="194">
        <v>12575</v>
      </c>
      <c r="AF13" s="194">
        <v>12571</v>
      </c>
      <c r="AG13" s="194">
        <v>12570</v>
      </c>
      <c r="AH13" s="194">
        <v>12600</v>
      </c>
      <c r="AI13" s="194">
        <v>12674</v>
      </c>
      <c r="AJ13" s="62">
        <v>12705</v>
      </c>
      <c r="AK13" s="207">
        <v>12743</v>
      </c>
      <c r="AL13" s="207">
        <v>12751</v>
      </c>
      <c r="AM13" s="207">
        <v>12731</v>
      </c>
      <c r="AN13" s="207">
        <v>12712</v>
      </c>
      <c r="AO13" s="207">
        <v>12690</v>
      </c>
      <c r="AP13" s="207">
        <v>12676</v>
      </c>
      <c r="AQ13" s="63">
        <v>12651</v>
      </c>
      <c r="AR13" s="207">
        <v>12652</v>
      </c>
      <c r="AS13" s="207">
        <v>12658</v>
      </c>
      <c r="AT13" s="207">
        <v>12687</v>
      </c>
      <c r="AU13" s="207">
        <v>12751</v>
      </c>
      <c r="AV13" s="106">
        <v>12781</v>
      </c>
      <c r="AW13" s="207">
        <v>12821</v>
      </c>
      <c r="AX13" s="207">
        <v>12833</v>
      </c>
      <c r="AY13" s="207">
        <v>12835</v>
      </c>
      <c r="AZ13" s="63">
        <v>12803</v>
      </c>
      <c r="BA13" s="207">
        <v>12777</v>
      </c>
      <c r="BB13" s="207">
        <v>12767</v>
      </c>
      <c r="BC13" s="63">
        <v>12725</v>
      </c>
      <c r="BD13" s="207">
        <v>12686</v>
      </c>
      <c r="BE13" s="207"/>
      <c r="BF13" s="207"/>
      <c r="BG13" s="207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0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37">
        <f t="shared" si="1"/>
        <v>71</v>
      </c>
      <c r="BY13" s="237">
        <f t="shared" si="1"/>
        <v>42</v>
      </c>
      <c r="BZ13" s="237">
        <f t="shared" si="1"/>
        <v>62</v>
      </c>
      <c r="CA13" s="237">
        <f t="shared" si="1"/>
        <v>58</v>
      </c>
      <c r="CB13" s="237">
        <f t="shared" si="1"/>
        <v>71</v>
      </c>
      <c r="CC13" s="237">
        <f t="shared" si="2"/>
        <v>96</v>
      </c>
      <c r="CD13" s="380">
        <f t="shared" si="2"/>
        <v>77</v>
      </c>
      <c r="CE13" s="209">
        <f t="shared" si="2"/>
        <v>97</v>
      </c>
      <c r="CF13" s="263">
        <f t="shared" si="2"/>
        <v>99</v>
      </c>
      <c r="CG13" s="263">
        <f t="shared" si="2"/>
        <v>85</v>
      </c>
      <c r="CH13" s="263">
        <f t="shared" si="2"/>
        <v>80</v>
      </c>
      <c r="CI13" s="263">
        <f t="shared" si="2"/>
        <v>71</v>
      </c>
      <c r="CJ13" s="263">
        <f t="shared" si="2"/>
        <v>75</v>
      </c>
      <c r="CK13" s="263">
        <f t="shared" si="2"/>
        <v>76</v>
      </c>
      <c r="CL13" s="263">
        <f t="shared" si="2"/>
        <v>81</v>
      </c>
      <c r="CM13" s="263">
        <f t="shared" si="3"/>
        <v>88</v>
      </c>
      <c r="CN13" s="263">
        <f t="shared" si="3"/>
        <v>87</v>
      </c>
      <c r="CO13" s="263">
        <f t="shared" si="3"/>
        <v>77</v>
      </c>
      <c r="CP13" s="380">
        <f t="shared" si="3"/>
        <v>76</v>
      </c>
      <c r="CQ13" s="380">
        <f t="shared" si="3"/>
        <v>78</v>
      </c>
      <c r="CR13" s="380">
        <f t="shared" si="3"/>
        <v>82</v>
      </c>
      <c r="CS13" s="380">
        <f t="shared" si="3"/>
        <v>104</v>
      </c>
      <c r="CT13" s="380">
        <f t="shared" si="3"/>
        <v>91</v>
      </c>
      <c r="CU13" s="380">
        <f t="shared" si="3"/>
        <v>87</v>
      </c>
      <c r="CV13" s="380">
        <f t="shared" si="3"/>
        <v>91</v>
      </c>
      <c r="CW13" s="380">
        <f t="shared" si="3"/>
        <v>74</v>
      </c>
      <c r="CX13" s="380">
        <f t="shared" si="3"/>
        <v>34</v>
      </c>
      <c r="CY13" s="345"/>
      <c r="CZ13" s="63">
        <f>IF(ISERROR(GETPIVOTDATA("VALUE",'CRS WK pvt'!$I$2,"DT_FILE",CZ$8,"CD_CO",CZ$6,"TRIM_CAT",TRIM(B13),"TRIM_LINE",A9))=TRUE,0,GETPIVOTDATA("VALUE",'CRS WK pvt'!$I$2,"DT_FILE",CZ$8,"CD_CO",CZ$6,"TRIM_CAT",TRIM(B13),"TRIM_LINE",A9))</f>
        <v>12686</v>
      </c>
    </row>
    <row r="14" spans="1:104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4">
        <v>9282</v>
      </c>
      <c r="V14" s="194">
        <v>9306</v>
      </c>
      <c r="W14" s="194">
        <v>9342</v>
      </c>
      <c r="X14" s="62">
        <v>9368</v>
      </c>
      <c r="Y14" s="194">
        <v>9378</v>
      </c>
      <c r="Z14" s="194">
        <v>9377</v>
      </c>
      <c r="AA14" s="194">
        <v>9375</v>
      </c>
      <c r="AB14" s="194">
        <v>9373</v>
      </c>
      <c r="AC14" s="194">
        <v>9377</v>
      </c>
      <c r="AD14" s="194">
        <v>9369</v>
      </c>
      <c r="AE14" s="194">
        <v>9361</v>
      </c>
      <c r="AF14" s="194">
        <v>9366</v>
      </c>
      <c r="AG14" s="194">
        <v>9389</v>
      </c>
      <c r="AH14" s="194">
        <v>9403</v>
      </c>
      <c r="AI14" s="194">
        <v>9439</v>
      </c>
      <c r="AJ14" s="62">
        <v>9460</v>
      </c>
      <c r="AK14" s="207">
        <v>9487</v>
      </c>
      <c r="AL14" s="207">
        <v>9503</v>
      </c>
      <c r="AM14" s="207">
        <v>9503</v>
      </c>
      <c r="AN14" s="207">
        <v>9487</v>
      </c>
      <c r="AO14" s="207">
        <v>9482</v>
      </c>
      <c r="AP14" s="207">
        <v>9469</v>
      </c>
      <c r="AQ14" s="63">
        <v>9452</v>
      </c>
      <c r="AR14" s="207">
        <v>9453</v>
      </c>
      <c r="AS14" s="207">
        <v>9452</v>
      </c>
      <c r="AT14" s="207">
        <v>9478</v>
      </c>
      <c r="AU14" s="207">
        <v>9508</v>
      </c>
      <c r="AV14" s="106">
        <v>9533</v>
      </c>
      <c r="AW14" s="207">
        <v>9553</v>
      </c>
      <c r="AX14" s="207">
        <v>9569</v>
      </c>
      <c r="AY14" s="207">
        <v>9569</v>
      </c>
      <c r="AZ14" s="63">
        <v>9574</v>
      </c>
      <c r="BA14" s="207">
        <v>9572</v>
      </c>
      <c r="BB14" s="207">
        <v>9567</v>
      </c>
      <c r="BC14" s="63">
        <v>9565</v>
      </c>
      <c r="BD14" s="207">
        <v>9551</v>
      </c>
      <c r="BE14" s="207"/>
      <c r="BF14" s="207"/>
      <c r="BG14" s="207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0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37">
        <f t="shared" si="1"/>
        <v>109</v>
      </c>
      <c r="BY14" s="237">
        <f t="shared" si="1"/>
        <v>87</v>
      </c>
      <c r="BZ14" s="237">
        <f t="shared" si="1"/>
        <v>96</v>
      </c>
      <c r="CA14" s="237">
        <f t="shared" si="1"/>
        <v>107</v>
      </c>
      <c r="CB14" s="237">
        <f t="shared" si="1"/>
        <v>97</v>
      </c>
      <c r="CC14" s="237">
        <f t="shared" si="2"/>
        <v>97</v>
      </c>
      <c r="CD14" s="380">
        <f t="shared" si="2"/>
        <v>92</v>
      </c>
      <c r="CE14" s="209">
        <f t="shared" si="2"/>
        <v>109</v>
      </c>
      <c r="CF14" s="263">
        <f t="shared" si="2"/>
        <v>126</v>
      </c>
      <c r="CG14" s="263">
        <f t="shared" si="2"/>
        <v>128</v>
      </c>
      <c r="CH14" s="263">
        <f t="shared" si="2"/>
        <v>114</v>
      </c>
      <c r="CI14" s="263">
        <f t="shared" si="2"/>
        <v>105</v>
      </c>
      <c r="CJ14" s="263">
        <f t="shared" si="2"/>
        <v>100</v>
      </c>
      <c r="CK14" s="263">
        <f t="shared" si="2"/>
        <v>91</v>
      </c>
      <c r="CL14" s="263">
        <f t="shared" si="2"/>
        <v>87</v>
      </c>
      <c r="CM14" s="263">
        <f t="shared" si="3"/>
        <v>63</v>
      </c>
      <c r="CN14" s="263">
        <f t="shared" si="3"/>
        <v>75</v>
      </c>
      <c r="CO14" s="263">
        <f t="shared" si="3"/>
        <v>69</v>
      </c>
      <c r="CP14" s="380">
        <f t="shared" si="3"/>
        <v>73</v>
      </c>
      <c r="CQ14" s="380">
        <f t="shared" si="3"/>
        <v>66</v>
      </c>
      <c r="CR14" s="380">
        <f t="shared" si="3"/>
        <v>66</v>
      </c>
      <c r="CS14" s="380">
        <f t="shared" si="3"/>
        <v>66</v>
      </c>
      <c r="CT14" s="380">
        <f t="shared" si="3"/>
        <v>87</v>
      </c>
      <c r="CU14" s="380">
        <f t="shared" si="3"/>
        <v>90</v>
      </c>
      <c r="CV14" s="380">
        <f t="shared" si="3"/>
        <v>98</v>
      </c>
      <c r="CW14" s="380">
        <f t="shared" si="3"/>
        <v>113</v>
      </c>
      <c r="CX14" s="380">
        <f t="shared" si="3"/>
        <v>98</v>
      </c>
      <c r="CY14" s="345"/>
      <c r="CZ14" s="63">
        <f>IF(ISERROR(GETPIVOTDATA("VALUE",'CRS WK pvt'!$I$2,"DT_FILE",CZ$8,"CD_CO",CZ$6,"TRIM_CAT",TRIM(B14),"TRIM_LINE",A9))=TRUE,0,GETPIVOTDATA("VALUE",'CRS WK pvt'!$I$2,"DT_FILE",CZ$8,"CD_CO",CZ$6,"TRIM_CAT",TRIM(B14),"TRIM_LINE",A9))</f>
        <v>9551</v>
      </c>
    </row>
    <row r="15" spans="1:104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5">
        <v>729085</v>
      </c>
      <c r="Z15" s="195">
        <v>730077</v>
      </c>
      <c r="AA15" s="195">
        <v>730471</v>
      </c>
      <c r="AB15" s="195">
        <v>730007</v>
      </c>
      <c r="AC15" s="195">
        <v>729496</v>
      </c>
      <c r="AD15" s="195">
        <v>728588</v>
      </c>
      <c r="AE15" s="195">
        <v>727208</v>
      </c>
      <c r="AF15" s="195">
        <v>726862</v>
      </c>
      <c r="AG15" s="195">
        <v>725651</v>
      </c>
      <c r="AH15" s="195">
        <v>729553</v>
      </c>
      <c r="AI15" s="195">
        <v>733536</v>
      </c>
      <c r="AJ15" s="69">
        <v>736186</v>
      </c>
      <c r="AK15" s="288">
        <v>738592</v>
      </c>
      <c r="AL15" s="288">
        <v>739692</v>
      </c>
      <c r="AM15" s="288">
        <v>739678</v>
      </c>
      <c r="AN15" s="288">
        <v>738752</v>
      </c>
      <c r="AO15" s="288">
        <v>737586</v>
      </c>
      <c r="AP15" s="288">
        <v>736399</v>
      </c>
      <c r="AQ15" s="70">
        <v>734619</v>
      </c>
      <c r="AR15" s="288">
        <v>734150</v>
      </c>
      <c r="AS15" s="288">
        <v>732325</v>
      </c>
      <c r="AT15" s="288">
        <v>735761</v>
      </c>
      <c r="AU15" s="288">
        <v>739526</v>
      </c>
      <c r="AV15" s="305">
        <v>742171</v>
      </c>
      <c r="AW15" s="288">
        <v>743759</v>
      </c>
      <c r="AX15" s="288">
        <v>744762</v>
      </c>
      <c r="AY15" s="288">
        <v>745326</v>
      </c>
      <c r="AZ15" s="70">
        <v>744722</v>
      </c>
      <c r="BA15" s="288">
        <v>743872</v>
      </c>
      <c r="BB15" s="288">
        <v>743009</v>
      </c>
      <c r="BC15" s="70">
        <v>741062</v>
      </c>
      <c r="BD15" s="288">
        <v>740102</v>
      </c>
      <c r="BE15" s="288"/>
      <c r="BF15" s="288"/>
      <c r="BG15" s="288"/>
      <c r="BH15" s="305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1">
        <f t="shared" si="6"/>
        <v>3714</v>
      </c>
      <c r="BS15" s="424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38">
        <f t="shared" si="7"/>
        <v>7822</v>
      </c>
      <c r="BY15" s="238">
        <f t="shared" ref="BY15:BZ15" si="8">SUM(BY10:BY14)</f>
        <v>7499</v>
      </c>
      <c r="BZ15" s="238">
        <f t="shared" si="8"/>
        <v>8150</v>
      </c>
      <c r="CA15" s="238">
        <f t="shared" ref="CA15:CB15" si="9">SUM(CA10:CA14)</f>
        <v>8631</v>
      </c>
      <c r="CB15" s="238">
        <f t="shared" si="9"/>
        <v>8794</v>
      </c>
      <c r="CC15" s="238">
        <f t="shared" ref="CC15:CE15" si="10">SUM(CC10:CC14)</f>
        <v>9573</v>
      </c>
      <c r="CD15" s="381">
        <f t="shared" si="10"/>
        <v>9487</v>
      </c>
      <c r="CE15" s="350">
        <f t="shared" si="10"/>
        <v>9507</v>
      </c>
      <c r="CF15" s="264">
        <f t="shared" ref="CF15" si="11">SUM(CF10:CF14)</f>
        <v>9615</v>
      </c>
      <c r="CG15" s="264">
        <f t="shared" ref="CG15" si="12">SUM(CG10:CG14)</f>
        <v>9207</v>
      </c>
      <c r="CH15" s="264">
        <f t="shared" ref="CH15" si="13">SUM(CH10:CH14)</f>
        <v>8745</v>
      </c>
      <c r="CI15" s="264">
        <f t="shared" ref="CI15" si="14">SUM(CI10:CI14)</f>
        <v>8090</v>
      </c>
      <c r="CJ15" s="264">
        <f t="shared" ref="CJ15" si="15">SUM(CJ10:CJ14)</f>
        <v>7811</v>
      </c>
      <c r="CK15" s="264">
        <f t="shared" ref="CK15" si="16">SUM(CK10:CK14)</f>
        <v>7411</v>
      </c>
      <c r="CL15" s="264">
        <f t="shared" ref="CL15" si="17">SUM(CL10:CL14)</f>
        <v>7288</v>
      </c>
      <c r="CM15" s="264">
        <f t="shared" ref="CM15" si="18">SUM(CM10:CM14)</f>
        <v>6674</v>
      </c>
      <c r="CN15" s="264">
        <f t="shared" ref="CN15" si="19">SUM(CN10:CN14)</f>
        <v>6208</v>
      </c>
      <c r="CO15" s="264">
        <f t="shared" ref="CO15" si="20">SUM(CO10:CO14)</f>
        <v>5990</v>
      </c>
      <c r="CP15" s="381">
        <f t="shared" ref="CP15" si="21">SUM(CP10:CP14)</f>
        <v>5985</v>
      </c>
      <c r="CQ15" s="381">
        <f t="shared" ref="CQ15" si="22">SUM(CQ10:CQ14)</f>
        <v>5167</v>
      </c>
      <c r="CR15" s="381">
        <f t="shared" ref="CR15" si="23">SUM(CR10:CR14)</f>
        <v>5070</v>
      </c>
      <c r="CS15" s="381">
        <f t="shared" ref="CS15" si="24">SUM(CS10:CS14)</f>
        <v>5648</v>
      </c>
      <c r="CT15" s="381">
        <f t="shared" ref="CT15:CU15" si="25">SUM(CT10:CT14)</f>
        <v>5970</v>
      </c>
      <c r="CU15" s="381">
        <f t="shared" si="25"/>
        <v>6286</v>
      </c>
      <c r="CV15" s="381">
        <f t="shared" ref="CV15" si="26">SUM(CV10:CV14)</f>
        <v>6610</v>
      </c>
      <c r="CW15" s="381">
        <f t="shared" ref="CW15:CX15" si="27">SUM(CW10:CW14)</f>
        <v>6443</v>
      </c>
      <c r="CX15" s="381">
        <f t="shared" si="27"/>
        <v>5952</v>
      </c>
      <c r="CY15" s="346"/>
      <c r="CZ15" s="84">
        <f>SUM(CZ10:CZ14)</f>
        <v>740102</v>
      </c>
    </row>
    <row r="16" spans="1:104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82"/>
      <c r="CU16" s="382"/>
      <c r="CV16" s="382"/>
      <c r="CW16" s="382"/>
      <c r="CX16" s="382"/>
      <c r="CY16" s="345"/>
      <c r="CZ16" s="77"/>
    </row>
    <row r="17" spans="1:104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197">
        <v>101285</v>
      </c>
      <c r="V17" s="197">
        <v>104211</v>
      </c>
      <c r="W17" s="197">
        <v>106114</v>
      </c>
      <c r="X17" s="81">
        <v>101882</v>
      </c>
      <c r="Y17" s="197">
        <v>99226</v>
      </c>
      <c r="Z17" s="197">
        <v>100242</v>
      </c>
      <c r="AA17" s="197">
        <v>98835</v>
      </c>
      <c r="AB17" s="197">
        <v>103735</v>
      </c>
      <c r="AC17" s="197">
        <v>102006</v>
      </c>
      <c r="AD17" s="197">
        <v>99458</v>
      </c>
      <c r="AE17" s="197">
        <v>96999</v>
      </c>
      <c r="AF17" s="197">
        <v>94222</v>
      </c>
      <c r="AG17" s="197">
        <v>94229</v>
      </c>
      <c r="AH17" s="197">
        <v>101770</v>
      </c>
      <c r="AI17" s="197">
        <v>102650</v>
      </c>
      <c r="AJ17" s="81">
        <v>94295</v>
      </c>
      <c r="AK17" s="290">
        <v>101614</v>
      </c>
      <c r="AL17" s="290">
        <v>98976</v>
      </c>
      <c r="AM17" s="290">
        <v>98860</v>
      </c>
      <c r="AN17" s="290">
        <v>104300</v>
      </c>
      <c r="AO17" s="290">
        <v>99863</v>
      </c>
      <c r="AP17" s="290">
        <v>99451</v>
      </c>
      <c r="AQ17" s="63">
        <v>98349</v>
      </c>
      <c r="AR17" s="290">
        <v>94474</v>
      </c>
      <c r="AS17" s="290">
        <v>96381</v>
      </c>
      <c r="AT17" s="290">
        <v>94660</v>
      </c>
      <c r="AU17" s="290">
        <v>95056</v>
      </c>
      <c r="AV17" s="307">
        <v>95274</v>
      </c>
      <c r="AW17" s="290">
        <v>96272</v>
      </c>
      <c r="AX17" s="290">
        <v>99968</v>
      </c>
      <c r="AY17" s="290">
        <v>100960</v>
      </c>
      <c r="AZ17" s="63">
        <v>105377</v>
      </c>
      <c r="BA17" s="290">
        <v>98875</v>
      </c>
      <c r="BB17" s="290">
        <v>100013</v>
      </c>
      <c r="BC17" s="63">
        <v>101757</v>
      </c>
      <c r="BD17" s="290">
        <v>94226</v>
      </c>
      <c r="BE17" s="290"/>
      <c r="BF17" s="290"/>
      <c r="BG17" s="290"/>
      <c r="BH17" s="307"/>
      <c r="BI17" s="82">
        <f t="shared" ref="BI17:BR21" si="28">O17-C17</f>
        <v>4812</v>
      </c>
      <c r="BJ17" s="83">
        <f t="shared" si="28"/>
        <v>1911</v>
      </c>
      <c r="BK17" s="83">
        <f t="shared" si="28"/>
        <v>-1333</v>
      </c>
      <c r="BL17" s="83">
        <f t="shared" si="28"/>
        <v>6996</v>
      </c>
      <c r="BM17" s="83">
        <f t="shared" si="28"/>
        <v>-74</v>
      </c>
      <c r="BN17" s="83">
        <f t="shared" si="28"/>
        <v>1770</v>
      </c>
      <c r="BO17" s="83">
        <f t="shared" si="28"/>
        <v>1181</v>
      </c>
      <c r="BP17" s="83">
        <f t="shared" si="28"/>
        <v>9453</v>
      </c>
      <c r="BQ17" s="83">
        <f t="shared" si="28"/>
        <v>4922</v>
      </c>
      <c r="BR17" s="403">
        <f t="shared" si="28"/>
        <v>574</v>
      </c>
      <c r="BS17" s="426">
        <f t="shared" ref="BS17:CB21" si="29">Y17-M17</f>
        <v>-279</v>
      </c>
      <c r="BT17" s="83">
        <f t="shared" si="29"/>
        <v>-4231</v>
      </c>
      <c r="BU17" s="83">
        <f t="shared" si="29"/>
        <v>-12357</v>
      </c>
      <c r="BV17" s="83">
        <f t="shared" si="29"/>
        <v>-8723</v>
      </c>
      <c r="BW17" s="83">
        <f t="shared" si="29"/>
        <v>-7849</v>
      </c>
      <c r="BX17" s="240">
        <f t="shared" si="29"/>
        <v>-10516</v>
      </c>
      <c r="BY17" s="240">
        <f t="shared" si="29"/>
        <v>-9470</v>
      </c>
      <c r="BZ17" s="240">
        <f t="shared" si="29"/>
        <v>-10612</v>
      </c>
      <c r="CA17" s="240">
        <f t="shared" si="29"/>
        <v>-7056</v>
      </c>
      <c r="CB17" s="240">
        <f t="shared" si="29"/>
        <v>-2441</v>
      </c>
      <c r="CC17" s="240">
        <f t="shared" ref="CC17:CL21" si="30">AI17-W17</f>
        <v>-3464</v>
      </c>
      <c r="CD17" s="383">
        <f t="shared" si="30"/>
        <v>-7587</v>
      </c>
      <c r="CE17" s="352">
        <f t="shared" si="30"/>
        <v>2388</v>
      </c>
      <c r="CF17" s="266">
        <f t="shared" si="30"/>
        <v>-1266</v>
      </c>
      <c r="CG17" s="266">
        <f t="shared" si="30"/>
        <v>25</v>
      </c>
      <c r="CH17" s="266">
        <f t="shared" si="30"/>
        <v>565</v>
      </c>
      <c r="CI17" s="266">
        <f t="shared" si="30"/>
        <v>-2143</v>
      </c>
      <c r="CJ17" s="266">
        <f t="shared" si="30"/>
        <v>-7</v>
      </c>
      <c r="CK17" s="266">
        <f t="shared" si="30"/>
        <v>1350</v>
      </c>
      <c r="CL17" s="266">
        <f t="shared" si="30"/>
        <v>252</v>
      </c>
      <c r="CM17" s="266">
        <f t="shared" ref="CM17:CX21" si="31">AS17-AG17</f>
        <v>2152</v>
      </c>
      <c r="CN17" s="266">
        <f t="shared" si="31"/>
        <v>-7110</v>
      </c>
      <c r="CO17" s="266">
        <f t="shared" si="31"/>
        <v>-7594</v>
      </c>
      <c r="CP17" s="383">
        <f t="shared" si="31"/>
        <v>979</v>
      </c>
      <c r="CQ17" s="383">
        <f t="shared" si="31"/>
        <v>-5342</v>
      </c>
      <c r="CR17" s="383">
        <f t="shared" si="31"/>
        <v>992</v>
      </c>
      <c r="CS17" s="383">
        <f t="shared" si="31"/>
        <v>2100</v>
      </c>
      <c r="CT17" s="383">
        <f t="shared" si="31"/>
        <v>1077</v>
      </c>
      <c r="CU17" s="383">
        <f t="shared" si="31"/>
        <v>-988</v>
      </c>
      <c r="CV17" s="383">
        <f t="shared" si="31"/>
        <v>562</v>
      </c>
      <c r="CW17" s="383">
        <f t="shared" si="31"/>
        <v>3408</v>
      </c>
      <c r="CX17" s="383">
        <f t="shared" si="31"/>
        <v>-248</v>
      </c>
      <c r="CY17" s="345"/>
      <c r="CZ17" s="63">
        <f>IF(ISERROR(GETPIVOTDATA("VALUE",'CRS WK pvt'!$I$2,"DT_FILE",CZ$8,"CD_CO",CZ$6,"TRIM_CAT",TRIM(B17),"TRIM_LINE",A16))=TRUE,0,GETPIVOTDATA("VALUE",'CRS WK pvt'!$I$2,"DT_FILE",CZ$8,"CD_CO",CZ$6,"TRIM_CAT",TRIM(B17),"TRIM_LINE",A16))</f>
        <v>94226</v>
      </c>
    </row>
    <row r="18" spans="1:104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197">
        <v>25104</v>
      </c>
      <c r="V18" s="197">
        <v>25538</v>
      </c>
      <c r="W18" s="197">
        <v>27150</v>
      </c>
      <c r="X18" s="81">
        <v>28145</v>
      </c>
      <c r="Y18" s="197">
        <v>26386</v>
      </c>
      <c r="Z18" s="197">
        <v>26671</v>
      </c>
      <c r="AA18" s="197">
        <v>26430</v>
      </c>
      <c r="AB18" s="197">
        <v>27643</v>
      </c>
      <c r="AC18" s="197">
        <v>26344</v>
      </c>
      <c r="AD18" s="197">
        <v>27208</v>
      </c>
      <c r="AE18" s="197">
        <v>26675</v>
      </c>
      <c r="AF18" s="197">
        <v>26093</v>
      </c>
      <c r="AG18" s="197">
        <v>26031</v>
      </c>
      <c r="AH18" s="197">
        <v>26978</v>
      </c>
      <c r="AI18" s="197">
        <v>26229</v>
      </c>
      <c r="AJ18" s="81">
        <v>24244</v>
      </c>
      <c r="AK18" s="290">
        <v>26061</v>
      </c>
      <c r="AL18" s="290">
        <v>26790</v>
      </c>
      <c r="AM18" s="290">
        <v>27589</v>
      </c>
      <c r="AN18" s="290">
        <v>28253</v>
      </c>
      <c r="AO18" s="290">
        <v>27585</v>
      </c>
      <c r="AP18" s="290">
        <v>27717</v>
      </c>
      <c r="AQ18" s="63">
        <v>27471</v>
      </c>
      <c r="AR18" s="290">
        <v>27360</v>
      </c>
      <c r="AS18" s="290">
        <v>27660</v>
      </c>
      <c r="AT18" s="290">
        <v>27223</v>
      </c>
      <c r="AU18" s="290">
        <v>27983</v>
      </c>
      <c r="AV18" s="307">
        <v>30183</v>
      </c>
      <c r="AW18" s="290">
        <v>31568</v>
      </c>
      <c r="AX18" s="290">
        <v>31994</v>
      </c>
      <c r="AY18" s="290">
        <v>32421</v>
      </c>
      <c r="AZ18" s="63">
        <v>32817</v>
      </c>
      <c r="BA18" s="290">
        <v>31495</v>
      </c>
      <c r="BB18" s="290">
        <v>31852</v>
      </c>
      <c r="BC18" s="63">
        <v>32017</v>
      </c>
      <c r="BD18" s="290">
        <v>30942</v>
      </c>
      <c r="BE18" s="290"/>
      <c r="BF18" s="290"/>
      <c r="BG18" s="290"/>
      <c r="BH18" s="307"/>
      <c r="BI18" s="82">
        <f t="shared" si="28"/>
        <v>121</v>
      </c>
      <c r="BJ18" s="83">
        <f t="shared" si="28"/>
        <v>-21</v>
      </c>
      <c r="BK18" s="83">
        <f t="shared" si="28"/>
        <v>-1983</v>
      </c>
      <c r="BL18" s="83">
        <f t="shared" si="28"/>
        <v>112</v>
      </c>
      <c r="BM18" s="83">
        <f t="shared" si="28"/>
        <v>1097</v>
      </c>
      <c r="BN18" s="83">
        <f t="shared" si="28"/>
        <v>1128</v>
      </c>
      <c r="BO18" s="83">
        <f t="shared" si="28"/>
        <v>1386</v>
      </c>
      <c r="BP18" s="83">
        <f t="shared" si="28"/>
        <v>2470</v>
      </c>
      <c r="BQ18" s="83">
        <f t="shared" si="28"/>
        <v>3128</v>
      </c>
      <c r="BR18" s="403">
        <f t="shared" si="28"/>
        <v>3185</v>
      </c>
      <c r="BS18" s="426">
        <f t="shared" si="29"/>
        <v>2381</v>
      </c>
      <c r="BT18" s="83">
        <f t="shared" si="29"/>
        <v>3902</v>
      </c>
      <c r="BU18" s="83">
        <f t="shared" si="29"/>
        <v>3202</v>
      </c>
      <c r="BV18" s="83">
        <f t="shared" si="29"/>
        <v>4234</v>
      </c>
      <c r="BW18" s="83">
        <f t="shared" si="29"/>
        <v>3595</v>
      </c>
      <c r="BX18" s="240">
        <f t="shared" si="29"/>
        <v>3784</v>
      </c>
      <c r="BY18" s="240">
        <f t="shared" si="29"/>
        <v>1517</v>
      </c>
      <c r="BZ18" s="240">
        <f t="shared" si="29"/>
        <v>1068</v>
      </c>
      <c r="CA18" s="240">
        <f t="shared" si="29"/>
        <v>927</v>
      </c>
      <c r="CB18" s="240">
        <f t="shared" si="29"/>
        <v>1440</v>
      </c>
      <c r="CC18" s="240">
        <f t="shared" si="30"/>
        <v>-921</v>
      </c>
      <c r="CD18" s="383">
        <f t="shared" si="30"/>
        <v>-3901</v>
      </c>
      <c r="CE18" s="352">
        <f t="shared" si="30"/>
        <v>-325</v>
      </c>
      <c r="CF18" s="266">
        <f t="shared" si="30"/>
        <v>119</v>
      </c>
      <c r="CG18" s="266">
        <f t="shared" si="30"/>
        <v>1159</v>
      </c>
      <c r="CH18" s="266">
        <f t="shared" si="30"/>
        <v>610</v>
      </c>
      <c r="CI18" s="266">
        <f t="shared" si="30"/>
        <v>1241</v>
      </c>
      <c r="CJ18" s="266">
        <f t="shared" si="30"/>
        <v>509</v>
      </c>
      <c r="CK18" s="266">
        <f t="shared" si="30"/>
        <v>796</v>
      </c>
      <c r="CL18" s="266">
        <f t="shared" si="30"/>
        <v>1267</v>
      </c>
      <c r="CM18" s="266">
        <f t="shared" si="31"/>
        <v>1629</v>
      </c>
      <c r="CN18" s="266">
        <f t="shared" si="31"/>
        <v>245</v>
      </c>
      <c r="CO18" s="266">
        <f t="shared" si="31"/>
        <v>1754</v>
      </c>
      <c r="CP18" s="383">
        <f t="shared" si="31"/>
        <v>5939</v>
      </c>
      <c r="CQ18" s="383">
        <f t="shared" si="31"/>
        <v>5507</v>
      </c>
      <c r="CR18" s="383">
        <f t="shared" si="31"/>
        <v>5204</v>
      </c>
      <c r="CS18" s="383">
        <f t="shared" si="31"/>
        <v>4832</v>
      </c>
      <c r="CT18" s="383">
        <f t="shared" si="31"/>
        <v>4564</v>
      </c>
      <c r="CU18" s="383">
        <f t="shared" si="31"/>
        <v>3910</v>
      </c>
      <c r="CV18" s="383">
        <f t="shared" si="31"/>
        <v>4135</v>
      </c>
      <c r="CW18" s="383">
        <f t="shared" si="31"/>
        <v>4546</v>
      </c>
      <c r="CX18" s="383">
        <f t="shared" si="31"/>
        <v>3582</v>
      </c>
      <c r="CY18" s="345"/>
      <c r="CZ18" s="63">
        <f>IF(ISERROR(GETPIVOTDATA("VALUE",'CRS WK pvt'!$I$2,"DT_FILE",CZ$8,"CD_CO",CZ$6,"TRIM_CAT",TRIM(B18),"TRIM_LINE",A16))=TRUE,0,GETPIVOTDATA("VALUE",'CRS WK pvt'!$I$2,"DT_FILE",CZ$8,"CD_CO",CZ$6,"TRIM_CAT",TRIM(B18),"TRIM_LINE",A16))</f>
        <v>30942</v>
      </c>
    </row>
    <row r="19" spans="1:104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197">
        <v>6143</v>
      </c>
      <c r="V19" s="197">
        <v>6495</v>
      </c>
      <c r="W19" s="197">
        <v>7002</v>
      </c>
      <c r="X19" s="81">
        <v>6781</v>
      </c>
      <c r="Y19" s="197">
        <v>7099</v>
      </c>
      <c r="Z19" s="197">
        <v>6996</v>
      </c>
      <c r="AA19" s="197">
        <v>6071</v>
      </c>
      <c r="AB19" s="197">
        <v>6140</v>
      </c>
      <c r="AC19" s="197">
        <v>5894</v>
      </c>
      <c r="AD19" s="197">
        <v>6415</v>
      </c>
      <c r="AE19" s="197">
        <v>6200</v>
      </c>
      <c r="AF19" s="197">
        <v>5668</v>
      </c>
      <c r="AG19" s="197">
        <v>5569</v>
      </c>
      <c r="AH19" s="197">
        <v>7184</v>
      </c>
      <c r="AI19" s="197">
        <v>7458</v>
      </c>
      <c r="AJ19" s="81">
        <v>7490</v>
      </c>
      <c r="AK19" s="290">
        <v>9300</v>
      </c>
      <c r="AL19" s="290">
        <v>8249</v>
      </c>
      <c r="AM19" s="290">
        <v>7671</v>
      </c>
      <c r="AN19" s="290">
        <v>6998</v>
      </c>
      <c r="AO19" s="290">
        <v>6344</v>
      </c>
      <c r="AP19" s="290">
        <v>6765</v>
      </c>
      <c r="AQ19" s="63">
        <v>6403</v>
      </c>
      <c r="AR19" s="290">
        <v>6128</v>
      </c>
      <c r="AS19" s="290">
        <v>6417</v>
      </c>
      <c r="AT19" s="290">
        <v>6105</v>
      </c>
      <c r="AU19" s="290">
        <v>6266</v>
      </c>
      <c r="AV19" s="307">
        <v>6569</v>
      </c>
      <c r="AW19" s="290">
        <v>6696</v>
      </c>
      <c r="AX19" s="290">
        <v>6631</v>
      </c>
      <c r="AY19" s="290">
        <v>6468</v>
      </c>
      <c r="AZ19" s="63">
        <v>6431</v>
      </c>
      <c r="BA19" s="290">
        <v>5951</v>
      </c>
      <c r="BB19" s="290">
        <v>6045</v>
      </c>
      <c r="BC19" s="63">
        <v>5807</v>
      </c>
      <c r="BD19" s="290">
        <v>5323</v>
      </c>
      <c r="BE19" s="290"/>
      <c r="BF19" s="290"/>
      <c r="BG19" s="290"/>
      <c r="BH19" s="307"/>
      <c r="BI19" s="82">
        <f t="shared" si="28"/>
        <v>446</v>
      </c>
      <c r="BJ19" s="83">
        <f t="shared" si="28"/>
        <v>1738</v>
      </c>
      <c r="BK19" s="83">
        <f t="shared" si="28"/>
        <v>1971</v>
      </c>
      <c r="BL19" s="83">
        <f t="shared" si="28"/>
        <v>2169</v>
      </c>
      <c r="BM19" s="83">
        <f t="shared" si="28"/>
        <v>1076</v>
      </c>
      <c r="BN19" s="83">
        <f t="shared" si="28"/>
        <v>1119</v>
      </c>
      <c r="BO19" s="83">
        <f t="shared" si="28"/>
        <v>842</v>
      </c>
      <c r="BP19" s="83">
        <f t="shared" si="28"/>
        <v>1435</v>
      </c>
      <c r="BQ19" s="83">
        <f t="shared" si="28"/>
        <v>1172</v>
      </c>
      <c r="BR19" s="403">
        <f t="shared" si="28"/>
        <v>249</v>
      </c>
      <c r="BS19" s="426">
        <f t="shared" si="29"/>
        <v>1138</v>
      </c>
      <c r="BT19" s="83">
        <f t="shared" si="29"/>
        <v>327</v>
      </c>
      <c r="BU19" s="83">
        <f t="shared" si="29"/>
        <v>-1007</v>
      </c>
      <c r="BV19" s="83">
        <f t="shared" si="29"/>
        <v>-2792</v>
      </c>
      <c r="BW19" s="83">
        <f t="shared" si="29"/>
        <v>-2593</v>
      </c>
      <c r="BX19" s="240">
        <f t="shared" si="29"/>
        <v>-1382</v>
      </c>
      <c r="BY19" s="240">
        <f t="shared" si="29"/>
        <v>-679</v>
      </c>
      <c r="BZ19" s="240">
        <f t="shared" si="29"/>
        <v>-1052</v>
      </c>
      <c r="CA19" s="240">
        <f t="shared" si="29"/>
        <v>-574</v>
      </c>
      <c r="CB19" s="240">
        <f t="shared" si="29"/>
        <v>689</v>
      </c>
      <c r="CC19" s="240">
        <f t="shared" si="30"/>
        <v>456</v>
      </c>
      <c r="CD19" s="383">
        <f t="shared" si="30"/>
        <v>709</v>
      </c>
      <c r="CE19" s="352">
        <f t="shared" si="30"/>
        <v>2201</v>
      </c>
      <c r="CF19" s="266">
        <f t="shared" si="30"/>
        <v>1253</v>
      </c>
      <c r="CG19" s="266">
        <f t="shared" si="30"/>
        <v>1600</v>
      </c>
      <c r="CH19" s="266">
        <f t="shared" si="30"/>
        <v>858</v>
      </c>
      <c r="CI19" s="266">
        <f t="shared" si="30"/>
        <v>450</v>
      </c>
      <c r="CJ19" s="266">
        <f t="shared" si="30"/>
        <v>350</v>
      </c>
      <c r="CK19" s="266">
        <f t="shared" si="30"/>
        <v>203</v>
      </c>
      <c r="CL19" s="266">
        <f t="shared" si="30"/>
        <v>460</v>
      </c>
      <c r="CM19" s="266">
        <f t="shared" si="31"/>
        <v>848</v>
      </c>
      <c r="CN19" s="266">
        <f t="shared" si="31"/>
        <v>-1079</v>
      </c>
      <c r="CO19" s="266">
        <f t="shared" si="31"/>
        <v>-1192</v>
      </c>
      <c r="CP19" s="383">
        <f t="shared" si="31"/>
        <v>-921</v>
      </c>
      <c r="CQ19" s="383">
        <f t="shared" si="31"/>
        <v>-2604</v>
      </c>
      <c r="CR19" s="383">
        <f t="shared" si="31"/>
        <v>-1618</v>
      </c>
      <c r="CS19" s="383">
        <f t="shared" si="31"/>
        <v>-1203</v>
      </c>
      <c r="CT19" s="383">
        <f t="shared" si="31"/>
        <v>-567</v>
      </c>
      <c r="CU19" s="383">
        <f t="shared" si="31"/>
        <v>-393</v>
      </c>
      <c r="CV19" s="383">
        <f t="shared" si="31"/>
        <v>-720</v>
      </c>
      <c r="CW19" s="383">
        <f t="shared" si="31"/>
        <v>-596</v>
      </c>
      <c r="CX19" s="383">
        <f t="shared" si="31"/>
        <v>-805</v>
      </c>
      <c r="CY19" s="345"/>
      <c r="CZ19" s="63">
        <f>IF(ISERROR(GETPIVOTDATA("VALUE",'CRS WK pvt'!$I$2,"DT_FILE",CZ$8,"CD_CO",CZ$6,"TRIM_CAT",TRIM(B19),"TRIM_LINE",A16))=TRUE,0,GETPIVOTDATA("VALUE",'CRS WK pvt'!$I$2,"DT_FILE",CZ$8,"CD_CO",CZ$6,"TRIM_CAT",TRIM(B19),"TRIM_LINE",A16))</f>
        <v>5323</v>
      </c>
    </row>
    <row r="20" spans="1:104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197">
        <v>1987</v>
      </c>
      <c r="V20" s="197">
        <v>2187</v>
      </c>
      <c r="W20" s="197">
        <v>2289</v>
      </c>
      <c r="X20" s="81">
        <v>2294</v>
      </c>
      <c r="Y20" s="197">
        <v>2493</v>
      </c>
      <c r="Z20" s="197">
        <v>2431</v>
      </c>
      <c r="AA20" s="197">
        <v>2029</v>
      </c>
      <c r="AB20" s="197">
        <v>1978</v>
      </c>
      <c r="AC20" s="197">
        <v>1892</v>
      </c>
      <c r="AD20" s="197">
        <v>2081</v>
      </c>
      <c r="AE20" s="197">
        <v>2027</v>
      </c>
      <c r="AF20" s="197">
        <v>1780</v>
      </c>
      <c r="AG20" s="197">
        <v>1682</v>
      </c>
      <c r="AH20" s="197">
        <v>2516</v>
      </c>
      <c r="AI20" s="197">
        <v>2708</v>
      </c>
      <c r="AJ20" s="81">
        <v>2761</v>
      </c>
      <c r="AK20" s="290">
        <v>3660</v>
      </c>
      <c r="AL20" s="290">
        <v>3145</v>
      </c>
      <c r="AM20" s="290">
        <v>2846</v>
      </c>
      <c r="AN20" s="290">
        <v>2441</v>
      </c>
      <c r="AO20" s="290">
        <v>2341</v>
      </c>
      <c r="AP20" s="290">
        <v>2451</v>
      </c>
      <c r="AQ20" s="63">
        <v>2260</v>
      </c>
      <c r="AR20" s="290">
        <v>2180</v>
      </c>
      <c r="AS20" s="290">
        <v>2365</v>
      </c>
      <c r="AT20" s="290">
        <v>2155</v>
      </c>
      <c r="AU20" s="290">
        <v>2280</v>
      </c>
      <c r="AV20" s="307">
        <v>2432</v>
      </c>
      <c r="AW20" s="290">
        <v>2297</v>
      </c>
      <c r="AX20" s="290">
        <v>2283</v>
      </c>
      <c r="AY20" s="290">
        <v>2193</v>
      </c>
      <c r="AZ20" s="63">
        <v>2095</v>
      </c>
      <c r="BA20" s="290">
        <v>1981</v>
      </c>
      <c r="BB20" s="290">
        <v>2080</v>
      </c>
      <c r="BC20" s="63">
        <v>1862</v>
      </c>
      <c r="BD20" s="290">
        <v>1752</v>
      </c>
      <c r="BE20" s="290"/>
      <c r="BF20" s="290"/>
      <c r="BG20" s="290"/>
      <c r="BH20" s="307"/>
      <c r="BI20" s="82">
        <f t="shared" si="28"/>
        <v>76</v>
      </c>
      <c r="BJ20" s="83">
        <f t="shared" si="28"/>
        <v>777</v>
      </c>
      <c r="BK20" s="83">
        <f t="shared" si="28"/>
        <v>753</v>
      </c>
      <c r="BL20" s="83">
        <f t="shared" si="28"/>
        <v>810</v>
      </c>
      <c r="BM20" s="83">
        <f t="shared" si="28"/>
        <v>419</v>
      </c>
      <c r="BN20" s="83">
        <f t="shared" si="28"/>
        <v>391</v>
      </c>
      <c r="BO20" s="83">
        <f t="shared" si="28"/>
        <v>332</v>
      </c>
      <c r="BP20" s="83">
        <f t="shared" si="28"/>
        <v>535</v>
      </c>
      <c r="BQ20" s="83">
        <f t="shared" si="28"/>
        <v>472</v>
      </c>
      <c r="BR20" s="403">
        <f t="shared" si="28"/>
        <v>225</v>
      </c>
      <c r="BS20" s="426">
        <f t="shared" si="29"/>
        <v>771</v>
      </c>
      <c r="BT20" s="83">
        <f t="shared" si="29"/>
        <v>473</v>
      </c>
      <c r="BU20" s="83">
        <f t="shared" si="29"/>
        <v>-80</v>
      </c>
      <c r="BV20" s="83">
        <f t="shared" si="29"/>
        <v>-973</v>
      </c>
      <c r="BW20" s="83">
        <f t="shared" si="29"/>
        <v>-867</v>
      </c>
      <c r="BX20" s="240">
        <f t="shared" si="29"/>
        <v>-455</v>
      </c>
      <c r="BY20" s="240">
        <f t="shared" si="29"/>
        <v>-182</v>
      </c>
      <c r="BZ20" s="240">
        <f t="shared" si="29"/>
        <v>-347</v>
      </c>
      <c r="CA20" s="240">
        <f t="shared" si="29"/>
        <v>-305</v>
      </c>
      <c r="CB20" s="240">
        <f t="shared" si="29"/>
        <v>329</v>
      </c>
      <c r="CC20" s="240">
        <f t="shared" si="30"/>
        <v>419</v>
      </c>
      <c r="CD20" s="383">
        <f t="shared" si="30"/>
        <v>467</v>
      </c>
      <c r="CE20" s="352">
        <f t="shared" si="30"/>
        <v>1167</v>
      </c>
      <c r="CF20" s="266">
        <f t="shared" si="30"/>
        <v>714</v>
      </c>
      <c r="CG20" s="266">
        <f t="shared" si="30"/>
        <v>817</v>
      </c>
      <c r="CH20" s="266">
        <f t="shared" si="30"/>
        <v>463</v>
      </c>
      <c r="CI20" s="266">
        <f t="shared" si="30"/>
        <v>449</v>
      </c>
      <c r="CJ20" s="266">
        <f t="shared" si="30"/>
        <v>370</v>
      </c>
      <c r="CK20" s="266">
        <f t="shared" si="30"/>
        <v>233</v>
      </c>
      <c r="CL20" s="266">
        <f t="shared" si="30"/>
        <v>400</v>
      </c>
      <c r="CM20" s="266">
        <f t="shared" si="31"/>
        <v>683</v>
      </c>
      <c r="CN20" s="266">
        <f t="shared" si="31"/>
        <v>-361</v>
      </c>
      <c r="CO20" s="266">
        <f t="shared" si="31"/>
        <v>-428</v>
      </c>
      <c r="CP20" s="383">
        <f t="shared" si="31"/>
        <v>-329</v>
      </c>
      <c r="CQ20" s="383">
        <f t="shared" si="31"/>
        <v>-1363</v>
      </c>
      <c r="CR20" s="383">
        <f t="shared" si="31"/>
        <v>-862</v>
      </c>
      <c r="CS20" s="383">
        <f t="shared" si="31"/>
        <v>-653</v>
      </c>
      <c r="CT20" s="383">
        <f t="shared" si="31"/>
        <v>-346</v>
      </c>
      <c r="CU20" s="383">
        <f t="shared" si="31"/>
        <v>-360</v>
      </c>
      <c r="CV20" s="383">
        <f t="shared" si="31"/>
        <v>-371</v>
      </c>
      <c r="CW20" s="383">
        <f t="shared" si="31"/>
        <v>-398</v>
      </c>
      <c r="CX20" s="383">
        <f t="shared" si="31"/>
        <v>-428</v>
      </c>
      <c r="CY20" s="345"/>
      <c r="CZ20" s="63">
        <f>IF(ISERROR(GETPIVOTDATA("VALUE",'CRS WK pvt'!$I$2,"DT_FILE",CZ$8,"CD_CO",CZ$6,"TRIM_CAT",TRIM(B20),"TRIM_LINE",A16))=TRUE,0,GETPIVOTDATA("VALUE",'CRS WK pvt'!$I$2,"DT_FILE",CZ$8,"CD_CO",CZ$6,"TRIM_CAT",TRIM(B20),"TRIM_LINE",A16))</f>
        <v>1752</v>
      </c>
    </row>
    <row r="21" spans="1:104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197">
        <v>1903</v>
      </c>
      <c r="V21" s="197">
        <v>1918</v>
      </c>
      <c r="W21" s="197">
        <v>1969</v>
      </c>
      <c r="X21" s="81">
        <v>1953</v>
      </c>
      <c r="Y21" s="197">
        <v>2173</v>
      </c>
      <c r="Z21" s="197">
        <v>2063</v>
      </c>
      <c r="AA21" s="197">
        <v>1706</v>
      </c>
      <c r="AB21" s="197">
        <v>1628</v>
      </c>
      <c r="AC21" s="197">
        <v>1552</v>
      </c>
      <c r="AD21" s="197">
        <v>1888</v>
      </c>
      <c r="AE21" s="197">
        <v>1842</v>
      </c>
      <c r="AF21" s="197">
        <v>1679</v>
      </c>
      <c r="AG21" s="197">
        <v>1460</v>
      </c>
      <c r="AH21" s="197">
        <v>2210</v>
      </c>
      <c r="AI21" s="197">
        <v>2568</v>
      </c>
      <c r="AJ21" s="81">
        <v>2751</v>
      </c>
      <c r="AK21" s="290">
        <v>3421</v>
      </c>
      <c r="AL21" s="290">
        <v>2990</v>
      </c>
      <c r="AM21" s="290">
        <v>2493</v>
      </c>
      <c r="AN21" s="290">
        <v>2202</v>
      </c>
      <c r="AO21" s="290">
        <v>2105</v>
      </c>
      <c r="AP21" s="290">
        <v>2265</v>
      </c>
      <c r="AQ21" s="63">
        <v>2074</v>
      </c>
      <c r="AR21" s="290">
        <v>2110</v>
      </c>
      <c r="AS21" s="290">
        <v>2206</v>
      </c>
      <c r="AT21" s="290">
        <v>1891</v>
      </c>
      <c r="AU21" s="290">
        <v>2076</v>
      </c>
      <c r="AV21" s="307">
        <v>2260</v>
      </c>
      <c r="AW21" s="290">
        <v>2177</v>
      </c>
      <c r="AX21" s="290">
        <v>1933</v>
      </c>
      <c r="AY21" s="290">
        <v>1970</v>
      </c>
      <c r="AZ21" s="63">
        <v>1855</v>
      </c>
      <c r="BA21" s="290">
        <v>1875</v>
      </c>
      <c r="BB21" s="290">
        <v>1856</v>
      </c>
      <c r="BC21" s="63">
        <v>1601</v>
      </c>
      <c r="BD21" s="290">
        <v>1630</v>
      </c>
      <c r="BE21" s="290"/>
      <c r="BF21" s="290"/>
      <c r="BG21" s="290"/>
      <c r="BH21" s="307"/>
      <c r="BI21" s="82">
        <f t="shared" si="28"/>
        <v>-43</v>
      </c>
      <c r="BJ21" s="83">
        <f t="shared" si="28"/>
        <v>667</v>
      </c>
      <c r="BK21" s="83">
        <f t="shared" si="28"/>
        <v>774</v>
      </c>
      <c r="BL21" s="83">
        <f t="shared" si="28"/>
        <v>810</v>
      </c>
      <c r="BM21" s="83">
        <f t="shared" si="28"/>
        <v>394</v>
      </c>
      <c r="BN21" s="83">
        <f t="shared" si="28"/>
        <v>607</v>
      </c>
      <c r="BO21" s="83">
        <f t="shared" si="28"/>
        <v>525</v>
      </c>
      <c r="BP21" s="83">
        <f t="shared" si="28"/>
        <v>545</v>
      </c>
      <c r="BQ21" s="83">
        <f t="shared" si="28"/>
        <v>435</v>
      </c>
      <c r="BR21" s="403">
        <f t="shared" si="28"/>
        <v>211</v>
      </c>
      <c r="BS21" s="426">
        <f t="shared" si="29"/>
        <v>701</v>
      </c>
      <c r="BT21" s="83">
        <f t="shared" si="29"/>
        <v>283</v>
      </c>
      <c r="BU21" s="83">
        <f t="shared" si="29"/>
        <v>-62</v>
      </c>
      <c r="BV21" s="83">
        <f t="shared" si="29"/>
        <v>-783</v>
      </c>
      <c r="BW21" s="83">
        <f t="shared" si="29"/>
        <v>-857</v>
      </c>
      <c r="BX21" s="240">
        <f t="shared" si="29"/>
        <v>-327</v>
      </c>
      <c r="BY21" s="240">
        <f t="shared" si="29"/>
        <v>-49</v>
      </c>
      <c r="BZ21" s="240">
        <f t="shared" si="29"/>
        <v>-301</v>
      </c>
      <c r="CA21" s="240">
        <f t="shared" si="29"/>
        <v>-443</v>
      </c>
      <c r="CB21" s="240">
        <f t="shared" si="29"/>
        <v>292</v>
      </c>
      <c r="CC21" s="240">
        <f t="shared" si="30"/>
        <v>599</v>
      </c>
      <c r="CD21" s="383">
        <f t="shared" si="30"/>
        <v>798</v>
      </c>
      <c r="CE21" s="352">
        <f t="shared" si="30"/>
        <v>1248</v>
      </c>
      <c r="CF21" s="266">
        <f t="shared" si="30"/>
        <v>927</v>
      </c>
      <c r="CG21" s="266">
        <f t="shared" si="30"/>
        <v>787</v>
      </c>
      <c r="CH21" s="266">
        <f t="shared" si="30"/>
        <v>574</v>
      </c>
      <c r="CI21" s="266">
        <f t="shared" si="30"/>
        <v>553</v>
      </c>
      <c r="CJ21" s="266">
        <f t="shared" si="30"/>
        <v>377</v>
      </c>
      <c r="CK21" s="266">
        <f t="shared" si="30"/>
        <v>232</v>
      </c>
      <c r="CL21" s="266">
        <f t="shared" si="30"/>
        <v>431</v>
      </c>
      <c r="CM21" s="266">
        <f t="shared" si="31"/>
        <v>746</v>
      </c>
      <c r="CN21" s="266">
        <f t="shared" si="31"/>
        <v>-319</v>
      </c>
      <c r="CO21" s="266">
        <f t="shared" si="31"/>
        <v>-492</v>
      </c>
      <c r="CP21" s="383">
        <f t="shared" si="31"/>
        <v>-491</v>
      </c>
      <c r="CQ21" s="383">
        <f t="shared" si="31"/>
        <v>-1244</v>
      </c>
      <c r="CR21" s="383">
        <f t="shared" si="31"/>
        <v>-1057</v>
      </c>
      <c r="CS21" s="383">
        <f t="shared" si="31"/>
        <v>-523</v>
      </c>
      <c r="CT21" s="383">
        <f t="shared" si="31"/>
        <v>-347</v>
      </c>
      <c r="CU21" s="383">
        <f t="shared" si="31"/>
        <v>-230</v>
      </c>
      <c r="CV21" s="383">
        <f t="shared" si="31"/>
        <v>-409</v>
      </c>
      <c r="CW21" s="383">
        <f t="shared" si="31"/>
        <v>-473</v>
      </c>
      <c r="CX21" s="383">
        <f t="shared" si="31"/>
        <v>-480</v>
      </c>
      <c r="CY21" s="345"/>
      <c r="CZ21" s="63">
        <f>IF(ISERROR(GETPIVOTDATA("VALUE",'CRS WK pvt'!$I$2,"DT_FILE",CZ$8,"CD_CO",CZ$6,"TRIM_CAT",TRIM(B21),"TRIM_LINE",A16))=TRUE,0,GETPIVOTDATA("VALUE",'CRS WK pvt'!$I$2,"DT_FILE",CZ$8,"CD_CO",CZ$6,"TRIM_CAT",TRIM(B21),"TRIM_LINE",A16))</f>
        <v>1630</v>
      </c>
    </row>
    <row r="22" spans="1:104" s="72" customFormat="1" x14ac:dyDescent="0.3">
      <c r="A22" s="148"/>
      <c r="B22" s="59" t="s">
        <v>42</v>
      </c>
      <c r="C22" s="136">
        <f t="shared" ref="C22:V22" si="32">SUM(C17:C21)</f>
        <v>139963</v>
      </c>
      <c r="D22" s="137">
        <f t="shared" si="32"/>
        <v>145089</v>
      </c>
      <c r="E22" s="137">
        <f t="shared" si="32"/>
        <v>146077</v>
      </c>
      <c r="F22" s="137">
        <f t="shared" si="32"/>
        <v>135049</v>
      </c>
      <c r="G22" s="137">
        <f t="shared" si="32"/>
        <v>139694</v>
      </c>
      <c r="H22" s="137">
        <f t="shared" si="32"/>
        <v>135671</v>
      </c>
      <c r="I22" s="137">
        <f t="shared" si="32"/>
        <v>132156</v>
      </c>
      <c r="J22" s="137">
        <f t="shared" si="32"/>
        <v>125911</v>
      </c>
      <c r="K22" s="137">
        <f t="shared" si="32"/>
        <v>134395</v>
      </c>
      <c r="L22" s="138">
        <f t="shared" si="32"/>
        <v>136611</v>
      </c>
      <c r="M22" s="137">
        <f t="shared" si="32"/>
        <v>132665</v>
      </c>
      <c r="N22" s="137">
        <f t="shared" si="32"/>
        <v>137649</v>
      </c>
      <c r="O22" s="137">
        <f t="shared" si="32"/>
        <v>145375</v>
      </c>
      <c r="P22" s="137">
        <f t="shared" si="32"/>
        <v>150161</v>
      </c>
      <c r="Q22" s="137">
        <f t="shared" si="32"/>
        <v>146259</v>
      </c>
      <c r="R22" s="137">
        <f t="shared" si="32"/>
        <v>145946</v>
      </c>
      <c r="S22" s="137">
        <f t="shared" si="32"/>
        <v>142606</v>
      </c>
      <c r="T22" s="137">
        <f t="shared" si="32"/>
        <v>140686</v>
      </c>
      <c r="U22" s="137">
        <f t="shared" si="32"/>
        <v>136422</v>
      </c>
      <c r="V22" s="137">
        <f t="shared" si="32"/>
        <v>140349</v>
      </c>
      <c r="W22" s="137">
        <f>SUM(W17+W18+W19+W20+W21)</f>
        <v>144524</v>
      </c>
      <c r="X22" s="138">
        <f>SUM(X17+X18+X19+X20+X21)</f>
        <v>141055</v>
      </c>
      <c r="Y22" s="198">
        <v>137377</v>
      </c>
      <c r="Z22" s="198">
        <v>138403</v>
      </c>
      <c r="AA22" s="198">
        <v>135071</v>
      </c>
      <c r="AB22" s="198">
        <v>141124</v>
      </c>
      <c r="AC22" s="198">
        <v>137688</v>
      </c>
      <c r="AD22" s="198">
        <v>137050</v>
      </c>
      <c r="AE22" s="198">
        <v>133743</v>
      </c>
      <c r="AF22" s="198">
        <v>129442</v>
      </c>
      <c r="AG22" s="198">
        <v>128971</v>
      </c>
      <c r="AH22" s="198">
        <v>140658</v>
      </c>
      <c r="AI22" s="198">
        <v>141613</v>
      </c>
      <c r="AJ22" s="138">
        <v>131541</v>
      </c>
      <c r="AK22" s="291">
        <v>144056</v>
      </c>
      <c r="AL22" s="291">
        <v>140150</v>
      </c>
      <c r="AM22" s="291">
        <v>139459</v>
      </c>
      <c r="AN22" s="291">
        <v>144194</v>
      </c>
      <c r="AO22" s="291">
        <v>138238</v>
      </c>
      <c r="AP22" s="291">
        <v>138649</v>
      </c>
      <c r="AQ22" s="84">
        <v>136557</v>
      </c>
      <c r="AR22" s="291">
        <v>132252</v>
      </c>
      <c r="AS22" s="291">
        <v>135029</v>
      </c>
      <c r="AT22" s="291">
        <v>132034</v>
      </c>
      <c r="AU22" s="291">
        <v>133661</v>
      </c>
      <c r="AV22" s="308">
        <v>136718</v>
      </c>
      <c r="AW22" s="291">
        <v>139010</v>
      </c>
      <c r="AX22" s="291">
        <v>142809</v>
      </c>
      <c r="AY22" s="291">
        <v>144012</v>
      </c>
      <c r="AZ22" s="84">
        <v>148575</v>
      </c>
      <c r="BA22" s="291">
        <v>140177</v>
      </c>
      <c r="BB22" s="291">
        <v>141846</v>
      </c>
      <c r="BC22" s="84">
        <v>143044</v>
      </c>
      <c r="BD22" s="291">
        <v>133873</v>
      </c>
      <c r="BE22" s="291"/>
      <c r="BF22" s="291"/>
      <c r="BG22" s="291"/>
      <c r="BH22" s="308"/>
      <c r="BI22" s="84">
        <f t="shared" ref="BI22:BM22" si="33">SUM(BI17:BI21)</f>
        <v>5412</v>
      </c>
      <c r="BJ22" s="139">
        <f t="shared" si="33"/>
        <v>5072</v>
      </c>
      <c r="BK22" s="139">
        <f t="shared" si="33"/>
        <v>182</v>
      </c>
      <c r="BL22" s="139">
        <f t="shared" si="33"/>
        <v>10897</v>
      </c>
      <c r="BM22" s="139">
        <f t="shared" si="33"/>
        <v>2912</v>
      </c>
      <c r="BN22" s="139">
        <f t="shared" ref="BN22:BV22" si="34">SUM(BN17:BN21)</f>
        <v>5015</v>
      </c>
      <c r="BO22" s="139">
        <f t="shared" si="34"/>
        <v>4266</v>
      </c>
      <c r="BP22" s="139">
        <f t="shared" si="34"/>
        <v>14438</v>
      </c>
      <c r="BQ22" s="139">
        <f t="shared" si="34"/>
        <v>10129</v>
      </c>
      <c r="BR22" s="404">
        <f t="shared" si="34"/>
        <v>4444</v>
      </c>
      <c r="BS22" s="427">
        <f t="shared" si="34"/>
        <v>4712</v>
      </c>
      <c r="BT22" s="139">
        <f t="shared" si="34"/>
        <v>754</v>
      </c>
      <c r="BU22" s="139">
        <f t="shared" si="34"/>
        <v>-10304</v>
      </c>
      <c r="BV22" s="139">
        <f t="shared" si="34"/>
        <v>-9037</v>
      </c>
      <c r="BW22" s="139">
        <f t="shared" ref="BW22:BX22" si="35">SUM(BW17:BW21)</f>
        <v>-8571</v>
      </c>
      <c r="BX22" s="241">
        <f t="shared" si="35"/>
        <v>-8896</v>
      </c>
      <c r="BY22" s="241">
        <f t="shared" ref="BY22:BZ22" si="36">SUM(BY17:BY21)</f>
        <v>-8863</v>
      </c>
      <c r="BZ22" s="241">
        <f t="shared" si="36"/>
        <v>-11244</v>
      </c>
      <c r="CA22" s="241">
        <f t="shared" ref="CA22:CB22" si="37">SUM(CA17:CA21)</f>
        <v>-7451</v>
      </c>
      <c r="CB22" s="241">
        <f t="shared" si="37"/>
        <v>309</v>
      </c>
      <c r="CC22" s="241">
        <f t="shared" ref="CC22:CE22" si="38">SUM(CC17:CC21)</f>
        <v>-2911</v>
      </c>
      <c r="CD22" s="384">
        <f t="shared" si="38"/>
        <v>-9514</v>
      </c>
      <c r="CE22" s="353">
        <f t="shared" si="38"/>
        <v>6679</v>
      </c>
      <c r="CF22" s="267">
        <f t="shared" ref="CF22" si="39">SUM(CF17:CF21)</f>
        <v>1747</v>
      </c>
      <c r="CG22" s="267">
        <f t="shared" ref="CG22" si="40">SUM(CG17:CG21)</f>
        <v>4388</v>
      </c>
      <c r="CH22" s="267">
        <f t="shared" ref="CH22" si="41">SUM(CH17:CH21)</f>
        <v>3070</v>
      </c>
      <c r="CI22" s="267">
        <f t="shared" ref="CI22" si="42">SUM(CI17:CI21)</f>
        <v>550</v>
      </c>
      <c r="CJ22" s="267">
        <f t="shared" ref="CJ22" si="43">SUM(CJ17:CJ21)</f>
        <v>1599</v>
      </c>
      <c r="CK22" s="267">
        <f t="shared" ref="CK22" si="44">SUM(CK17:CK21)</f>
        <v>2814</v>
      </c>
      <c r="CL22" s="267">
        <f t="shared" ref="CL22" si="45">SUM(CL17:CL21)</f>
        <v>2810</v>
      </c>
      <c r="CM22" s="267">
        <f t="shared" ref="CM22" si="46">SUM(CM17:CM21)</f>
        <v>6058</v>
      </c>
      <c r="CN22" s="267">
        <f t="shared" ref="CN22" si="47">SUM(CN17:CN21)</f>
        <v>-8624</v>
      </c>
      <c r="CO22" s="267">
        <f t="shared" ref="CO22" si="48">SUM(CO17:CO21)</f>
        <v>-7952</v>
      </c>
      <c r="CP22" s="384">
        <f t="shared" ref="CP22" si="49">SUM(CP17:CP21)</f>
        <v>5177</v>
      </c>
      <c r="CQ22" s="384">
        <f t="shared" ref="CQ22" si="50">SUM(CQ17:CQ21)</f>
        <v>-5046</v>
      </c>
      <c r="CR22" s="384">
        <f t="shared" ref="CR22" si="51">SUM(CR17:CR21)</f>
        <v>2659</v>
      </c>
      <c r="CS22" s="384">
        <f t="shared" ref="CS22" si="52">SUM(CS17:CS21)</f>
        <v>4553</v>
      </c>
      <c r="CT22" s="384">
        <f t="shared" ref="CT22:CU22" si="53">SUM(CT17:CT21)</f>
        <v>4381</v>
      </c>
      <c r="CU22" s="384">
        <f t="shared" si="53"/>
        <v>1939</v>
      </c>
      <c r="CV22" s="384">
        <f t="shared" ref="CV22" si="54">SUM(CV17:CV21)</f>
        <v>3197</v>
      </c>
      <c r="CW22" s="384">
        <f t="shared" ref="CW22:CX22" si="55">SUM(CW17:CW21)</f>
        <v>6487</v>
      </c>
      <c r="CX22" s="384">
        <f t="shared" si="55"/>
        <v>1621</v>
      </c>
      <c r="CY22" s="346"/>
      <c r="CZ22" s="84">
        <f>SUM(CZ17:CZ21)</f>
        <v>133873</v>
      </c>
    </row>
    <row r="23" spans="1:104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85"/>
      <c r="CU23" s="385"/>
      <c r="CV23" s="385"/>
      <c r="CW23" s="385"/>
      <c r="CX23" s="385"/>
      <c r="CY23" s="345"/>
      <c r="CZ23" s="89"/>
    </row>
    <row r="24" spans="1:104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197">
        <v>30820</v>
      </c>
      <c r="V24" s="197">
        <v>33955</v>
      </c>
      <c r="W24" s="197">
        <v>36009</v>
      </c>
      <c r="X24" s="81">
        <v>34441</v>
      </c>
      <c r="Y24" s="197">
        <v>36349</v>
      </c>
      <c r="Z24" s="197">
        <v>38989</v>
      </c>
      <c r="AA24" s="197">
        <v>38068</v>
      </c>
      <c r="AB24" s="197">
        <v>36994</v>
      </c>
      <c r="AC24" s="197">
        <v>35011</v>
      </c>
      <c r="AD24" s="197">
        <v>33507</v>
      </c>
      <c r="AE24" s="197">
        <v>34153</v>
      </c>
      <c r="AF24" s="197">
        <v>33324</v>
      </c>
      <c r="AG24" s="197">
        <v>34311</v>
      </c>
      <c r="AH24" s="197">
        <v>39186</v>
      </c>
      <c r="AI24" s="197">
        <v>40027</v>
      </c>
      <c r="AJ24" s="81">
        <v>36416</v>
      </c>
      <c r="AK24" s="290">
        <v>46234</v>
      </c>
      <c r="AL24" s="290">
        <v>41391</v>
      </c>
      <c r="AM24" s="290">
        <v>40277</v>
      </c>
      <c r="AN24" s="290">
        <v>39690</v>
      </c>
      <c r="AO24" s="290">
        <v>34916</v>
      </c>
      <c r="AP24" s="290">
        <v>34538</v>
      </c>
      <c r="AQ24" s="63">
        <v>35618</v>
      </c>
      <c r="AR24" s="290">
        <v>32844</v>
      </c>
      <c r="AS24" s="290">
        <v>35291</v>
      </c>
      <c r="AT24" s="290">
        <v>35543</v>
      </c>
      <c r="AU24" s="290">
        <v>36801</v>
      </c>
      <c r="AV24" s="307">
        <v>36093</v>
      </c>
      <c r="AW24" s="290">
        <v>41049</v>
      </c>
      <c r="AX24" s="290">
        <v>41635</v>
      </c>
      <c r="AY24" s="290">
        <v>41311</v>
      </c>
      <c r="AZ24" s="63">
        <v>39713</v>
      </c>
      <c r="BA24" s="290">
        <v>34347</v>
      </c>
      <c r="BB24" s="290">
        <v>34832</v>
      </c>
      <c r="BC24" s="63">
        <v>37180</v>
      </c>
      <c r="BD24" s="290">
        <v>30819</v>
      </c>
      <c r="BE24" s="290"/>
      <c r="BF24" s="290"/>
      <c r="BG24" s="290"/>
      <c r="BH24" s="307"/>
      <c r="BI24" s="82">
        <f t="shared" ref="BI24:BR28" si="56">O24-C24</f>
        <v>3154</v>
      </c>
      <c r="BJ24" s="83">
        <f t="shared" si="56"/>
        <v>-4999</v>
      </c>
      <c r="BK24" s="83">
        <f t="shared" si="56"/>
        <v>-8265</v>
      </c>
      <c r="BL24" s="83">
        <f t="shared" si="56"/>
        <v>868</v>
      </c>
      <c r="BM24" s="83">
        <f t="shared" si="56"/>
        <v>-8659</v>
      </c>
      <c r="BN24" s="83">
        <f t="shared" si="56"/>
        <v>-1629</v>
      </c>
      <c r="BO24" s="83">
        <f t="shared" si="56"/>
        <v>-5232</v>
      </c>
      <c r="BP24" s="83">
        <f t="shared" si="56"/>
        <v>379</v>
      </c>
      <c r="BQ24" s="83">
        <f t="shared" si="56"/>
        <v>-4133</v>
      </c>
      <c r="BR24" s="403">
        <f t="shared" si="56"/>
        <v>-5775</v>
      </c>
      <c r="BS24" s="426">
        <f t="shared" ref="BS24:CB28" si="57">Y24-M24</f>
        <v>-5052</v>
      </c>
      <c r="BT24" s="83">
        <f t="shared" si="57"/>
        <v>-4956</v>
      </c>
      <c r="BU24" s="83">
        <f t="shared" si="57"/>
        <v>-9083</v>
      </c>
      <c r="BV24" s="83">
        <f t="shared" si="57"/>
        <v>-2428</v>
      </c>
      <c r="BW24" s="83">
        <f t="shared" si="57"/>
        <v>2413</v>
      </c>
      <c r="BX24" s="240">
        <f t="shared" si="57"/>
        <v>-301</v>
      </c>
      <c r="BY24" s="240">
        <f t="shared" si="57"/>
        <v>4072</v>
      </c>
      <c r="BZ24" s="240">
        <f t="shared" si="57"/>
        <v>1649</v>
      </c>
      <c r="CA24" s="240">
        <f t="shared" si="57"/>
        <v>3491</v>
      </c>
      <c r="CB24" s="240">
        <f t="shared" si="57"/>
        <v>5231</v>
      </c>
      <c r="CC24" s="240">
        <f t="shared" ref="CC24:CL28" si="58">AI24-W24</f>
        <v>4018</v>
      </c>
      <c r="CD24" s="383">
        <f t="shared" si="58"/>
        <v>1975</v>
      </c>
      <c r="CE24" s="352">
        <f t="shared" si="58"/>
        <v>9885</v>
      </c>
      <c r="CF24" s="266">
        <f t="shared" si="58"/>
        <v>2402</v>
      </c>
      <c r="CG24" s="266">
        <f t="shared" si="58"/>
        <v>2209</v>
      </c>
      <c r="CH24" s="266">
        <f t="shared" si="58"/>
        <v>2696</v>
      </c>
      <c r="CI24" s="266">
        <f t="shared" si="58"/>
        <v>-95</v>
      </c>
      <c r="CJ24" s="266">
        <f t="shared" si="58"/>
        <v>1031</v>
      </c>
      <c r="CK24" s="266">
        <f t="shared" si="58"/>
        <v>1465</v>
      </c>
      <c r="CL24" s="266">
        <f t="shared" si="58"/>
        <v>-480</v>
      </c>
      <c r="CM24" s="266">
        <f t="shared" ref="CM24:CX28" si="59">AS24-AG24</f>
        <v>980</v>
      </c>
      <c r="CN24" s="266">
        <f t="shared" si="59"/>
        <v>-3643</v>
      </c>
      <c r="CO24" s="266">
        <f t="shared" si="59"/>
        <v>-3226</v>
      </c>
      <c r="CP24" s="383">
        <f t="shared" si="59"/>
        <v>-323</v>
      </c>
      <c r="CQ24" s="383">
        <f t="shared" si="59"/>
        <v>-5185</v>
      </c>
      <c r="CR24" s="383">
        <f t="shared" si="59"/>
        <v>244</v>
      </c>
      <c r="CS24" s="383">
        <f t="shared" si="59"/>
        <v>1034</v>
      </c>
      <c r="CT24" s="383">
        <f t="shared" si="59"/>
        <v>23</v>
      </c>
      <c r="CU24" s="383">
        <f t="shared" si="59"/>
        <v>-569</v>
      </c>
      <c r="CV24" s="383">
        <f t="shared" si="59"/>
        <v>294</v>
      </c>
      <c r="CW24" s="383">
        <f t="shared" si="59"/>
        <v>1562</v>
      </c>
      <c r="CX24" s="383">
        <f t="shared" si="59"/>
        <v>-2025</v>
      </c>
      <c r="CY24" s="345"/>
      <c r="CZ24" s="63">
        <f>IF(ISERROR(GETPIVOTDATA("VALUE",'CRS WK pvt'!$I$2,"DT_FILE",CZ$8,"CD_CO",CZ$6,"TRIM_CAT",TRIM(B24),"TRIM_LINE",A23))=TRUE,0,GETPIVOTDATA("VALUE",'CRS WK pvt'!$I$2,"DT_FILE",CZ$8,"CD_CO",CZ$6,"TRIM_CAT",TRIM(B24),"TRIM_LINE",A23))</f>
        <v>30819</v>
      </c>
    </row>
    <row r="25" spans="1:104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197">
        <v>3487</v>
      </c>
      <c r="V25" s="197">
        <v>3738</v>
      </c>
      <c r="W25" s="197">
        <v>4417</v>
      </c>
      <c r="X25" s="81">
        <v>4978</v>
      </c>
      <c r="Y25" s="197">
        <v>4591</v>
      </c>
      <c r="Z25" s="197">
        <v>5482</v>
      </c>
      <c r="AA25" s="197">
        <v>5335</v>
      </c>
      <c r="AB25" s="197">
        <v>5571</v>
      </c>
      <c r="AC25" s="197">
        <v>4719</v>
      </c>
      <c r="AD25" s="197">
        <v>5428</v>
      </c>
      <c r="AE25" s="197">
        <v>4465</v>
      </c>
      <c r="AF25" s="197">
        <v>4310</v>
      </c>
      <c r="AG25" s="197">
        <v>4361</v>
      </c>
      <c r="AH25" s="197">
        <v>5015</v>
      </c>
      <c r="AI25" s="197">
        <v>5069</v>
      </c>
      <c r="AJ25" s="81">
        <v>4848</v>
      </c>
      <c r="AK25" s="290">
        <v>6407</v>
      </c>
      <c r="AL25" s="290">
        <v>6060</v>
      </c>
      <c r="AM25" s="290">
        <v>6287</v>
      </c>
      <c r="AN25" s="290">
        <v>5400</v>
      </c>
      <c r="AO25" s="290">
        <v>4851</v>
      </c>
      <c r="AP25" s="290">
        <v>4761</v>
      </c>
      <c r="AQ25" s="63">
        <v>4783</v>
      </c>
      <c r="AR25" s="290">
        <v>4494</v>
      </c>
      <c r="AS25" s="290">
        <v>4820</v>
      </c>
      <c r="AT25" s="290">
        <v>4570</v>
      </c>
      <c r="AU25" s="290">
        <v>4902</v>
      </c>
      <c r="AV25" s="307">
        <v>5920</v>
      </c>
      <c r="AW25" s="290">
        <v>7284</v>
      </c>
      <c r="AX25" s="290">
        <v>6469</v>
      </c>
      <c r="AY25" s="290">
        <v>6305</v>
      </c>
      <c r="AZ25" s="63">
        <v>5956</v>
      </c>
      <c r="BA25" s="290">
        <v>5124</v>
      </c>
      <c r="BB25" s="290">
        <v>5293</v>
      </c>
      <c r="BC25" s="63">
        <v>5462</v>
      </c>
      <c r="BD25" s="290">
        <v>4434</v>
      </c>
      <c r="BE25" s="290"/>
      <c r="BF25" s="290"/>
      <c r="BG25" s="290"/>
      <c r="BH25" s="307"/>
      <c r="BI25" s="82">
        <f t="shared" si="56"/>
        <v>-290</v>
      </c>
      <c r="BJ25" s="83">
        <f t="shared" si="56"/>
        <v>-842</v>
      </c>
      <c r="BK25" s="83">
        <f t="shared" si="56"/>
        <v>-2352</v>
      </c>
      <c r="BL25" s="83">
        <f t="shared" si="56"/>
        <v>242</v>
      </c>
      <c r="BM25" s="83">
        <f t="shared" si="56"/>
        <v>-797</v>
      </c>
      <c r="BN25" s="83">
        <f t="shared" si="56"/>
        <v>58</v>
      </c>
      <c r="BO25" s="83">
        <f t="shared" si="56"/>
        <v>-465</v>
      </c>
      <c r="BP25" s="83">
        <f t="shared" si="56"/>
        <v>75</v>
      </c>
      <c r="BQ25" s="83">
        <f t="shared" si="56"/>
        <v>-8</v>
      </c>
      <c r="BR25" s="403">
        <f t="shared" si="56"/>
        <v>19</v>
      </c>
      <c r="BS25" s="426">
        <f t="shared" si="57"/>
        <v>-399</v>
      </c>
      <c r="BT25" s="83">
        <f t="shared" si="57"/>
        <v>1101</v>
      </c>
      <c r="BU25" s="83">
        <f t="shared" si="57"/>
        <v>317</v>
      </c>
      <c r="BV25" s="83">
        <f t="shared" si="57"/>
        <v>1172</v>
      </c>
      <c r="BW25" s="83">
        <f t="shared" si="57"/>
        <v>1088</v>
      </c>
      <c r="BX25" s="240">
        <f t="shared" si="57"/>
        <v>771</v>
      </c>
      <c r="BY25" s="240">
        <f t="shared" si="57"/>
        <v>807</v>
      </c>
      <c r="BZ25" s="240">
        <f t="shared" si="57"/>
        <v>641</v>
      </c>
      <c r="CA25" s="240">
        <f t="shared" si="57"/>
        <v>874</v>
      </c>
      <c r="CB25" s="240">
        <f t="shared" si="57"/>
        <v>1277</v>
      </c>
      <c r="CC25" s="240">
        <f t="shared" si="58"/>
        <v>652</v>
      </c>
      <c r="CD25" s="383">
        <f t="shared" si="58"/>
        <v>-130</v>
      </c>
      <c r="CE25" s="352">
        <f t="shared" si="58"/>
        <v>1816</v>
      </c>
      <c r="CF25" s="266">
        <f t="shared" si="58"/>
        <v>578</v>
      </c>
      <c r="CG25" s="266">
        <f t="shared" si="58"/>
        <v>952</v>
      </c>
      <c r="CH25" s="266">
        <f t="shared" si="58"/>
        <v>-171</v>
      </c>
      <c r="CI25" s="266">
        <f t="shared" si="58"/>
        <v>132</v>
      </c>
      <c r="CJ25" s="266">
        <f t="shared" si="58"/>
        <v>-667</v>
      </c>
      <c r="CK25" s="266">
        <f t="shared" si="58"/>
        <v>318</v>
      </c>
      <c r="CL25" s="266">
        <f t="shared" si="58"/>
        <v>184</v>
      </c>
      <c r="CM25" s="266">
        <f t="shared" si="59"/>
        <v>459</v>
      </c>
      <c r="CN25" s="266">
        <f t="shared" si="59"/>
        <v>-445</v>
      </c>
      <c r="CO25" s="266">
        <f t="shared" si="59"/>
        <v>-167</v>
      </c>
      <c r="CP25" s="383">
        <f t="shared" si="59"/>
        <v>1072</v>
      </c>
      <c r="CQ25" s="383">
        <f t="shared" si="59"/>
        <v>877</v>
      </c>
      <c r="CR25" s="383">
        <f t="shared" si="59"/>
        <v>409</v>
      </c>
      <c r="CS25" s="383">
        <f t="shared" si="59"/>
        <v>18</v>
      </c>
      <c r="CT25" s="383">
        <f t="shared" si="59"/>
        <v>556</v>
      </c>
      <c r="CU25" s="383">
        <f t="shared" si="59"/>
        <v>273</v>
      </c>
      <c r="CV25" s="383">
        <f t="shared" si="59"/>
        <v>532</v>
      </c>
      <c r="CW25" s="383">
        <f t="shared" si="59"/>
        <v>679</v>
      </c>
      <c r="CX25" s="383">
        <f t="shared" si="59"/>
        <v>-60</v>
      </c>
      <c r="CY25" s="345"/>
      <c r="CZ25" s="63">
        <f>IF(ISERROR(GETPIVOTDATA("VALUE",'CRS WK pvt'!$I$2,"DT_FILE",CZ$8,"CD_CO",CZ$6,"TRIM_CAT",TRIM(B25),"TRIM_LINE",A23))=TRUE,0,GETPIVOTDATA("VALUE",'CRS WK pvt'!$I$2,"DT_FILE",CZ$8,"CD_CO",CZ$6,"TRIM_CAT",TRIM(B25),"TRIM_LINE",A23))</f>
        <v>4434</v>
      </c>
    </row>
    <row r="26" spans="1:104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197">
        <v>2125</v>
      </c>
      <c r="V26" s="197">
        <v>2607</v>
      </c>
      <c r="W26" s="197">
        <v>3219</v>
      </c>
      <c r="X26" s="81">
        <v>3140</v>
      </c>
      <c r="Y26" s="197">
        <v>3650</v>
      </c>
      <c r="Z26" s="197">
        <v>3601</v>
      </c>
      <c r="AA26" s="197">
        <v>2866</v>
      </c>
      <c r="AB26" s="197">
        <v>2668</v>
      </c>
      <c r="AC26" s="197">
        <v>2403</v>
      </c>
      <c r="AD26" s="197">
        <v>2778</v>
      </c>
      <c r="AE26" s="197">
        <v>2629</v>
      </c>
      <c r="AF26" s="197">
        <v>2165</v>
      </c>
      <c r="AG26" s="197">
        <v>2213</v>
      </c>
      <c r="AH26" s="197">
        <v>3737</v>
      </c>
      <c r="AI26" s="197">
        <v>3762</v>
      </c>
      <c r="AJ26" s="81">
        <v>4076</v>
      </c>
      <c r="AK26" s="290">
        <v>5343</v>
      </c>
      <c r="AL26" s="290">
        <v>4427</v>
      </c>
      <c r="AM26" s="290">
        <v>3806</v>
      </c>
      <c r="AN26" s="290">
        <v>3299</v>
      </c>
      <c r="AO26" s="290">
        <v>2721</v>
      </c>
      <c r="AP26" s="290">
        <v>3030</v>
      </c>
      <c r="AQ26" s="63">
        <v>2805</v>
      </c>
      <c r="AR26" s="290">
        <v>2612</v>
      </c>
      <c r="AS26" s="290">
        <v>2742</v>
      </c>
      <c r="AT26" s="290">
        <v>2613</v>
      </c>
      <c r="AU26" s="290">
        <v>2994</v>
      </c>
      <c r="AV26" s="307">
        <v>3120</v>
      </c>
      <c r="AW26" s="290">
        <v>3500</v>
      </c>
      <c r="AX26" s="290">
        <v>3254</v>
      </c>
      <c r="AY26" s="290">
        <v>3217</v>
      </c>
      <c r="AZ26" s="63">
        <v>3004</v>
      </c>
      <c r="BA26" s="290">
        <v>2479</v>
      </c>
      <c r="BB26" s="290">
        <v>2573</v>
      </c>
      <c r="BC26" s="63">
        <v>2516</v>
      </c>
      <c r="BD26" s="290">
        <v>1991</v>
      </c>
      <c r="BE26" s="290"/>
      <c r="BF26" s="290"/>
      <c r="BG26" s="290"/>
      <c r="BH26" s="307"/>
      <c r="BI26" s="82">
        <f t="shared" si="56"/>
        <v>68</v>
      </c>
      <c r="BJ26" s="83">
        <f t="shared" si="56"/>
        <v>494</v>
      </c>
      <c r="BK26" s="83">
        <f t="shared" si="56"/>
        <v>371</v>
      </c>
      <c r="BL26" s="83">
        <f t="shared" si="56"/>
        <v>806</v>
      </c>
      <c r="BM26" s="83">
        <f t="shared" si="56"/>
        <v>-206</v>
      </c>
      <c r="BN26" s="83">
        <f t="shared" si="56"/>
        <v>122</v>
      </c>
      <c r="BO26" s="83">
        <f t="shared" si="56"/>
        <v>-206</v>
      </c>
      <c r="BP26" s="83">
        <f t="shared" si="56"/>
        <v>403</v>
      </c>
      <c r="BQ26" s="83">
        <f t="shared" si="56"/>
        <v>208</v>
      </c>
      <c r="BR26" s="403">
        <f t="shared" si="56"/>
        <v>-396</v>
      </c>
      <c r="BS26" s="426">
        <f t="shared" si="57"/>
        <v>575</v>
      </c>
      <c r="BT26" s="83">
        <f t="shared" si="57"/>
        <v>152</v>
      </c>
      <c r="BU26" s="83">
        <f t="shared" si="57"/>
        <v>-748</v>
      </c>
      <c r="BV26" s="83">
        <f t="shared" si="57"/>
        <v>-1653</v>
      </c>
      <c r="BW26" s="83">
        <f t="shared" si="57"/>
        <v>-788</v>
      </c>
      <c r="BX26" s="240">
        <f t="shared" si="57"/>
        <v>-172</v>
      </c>
      <c r="BY26" s="240">
        <f t="shared" si="57"/>
        <v>203</v>
      </c>
      <c r="BZ26" s="240">
        <f t="shared" si="57"/>
        <v>-252</v>
      </c>
      <c r="CA26" s="240">
        <f t="shared" si="57"/>
        <v>88</v>
      </c>
      <c r="CB26" s="240">
        <f t="shared" si="57"/>
        <v>1130</v>
      </c>
      <c r="CC26" s="240">
        <f t="shared" si="58"/>
        <v>543</v>
      </c>
      <c r="CD26" s="383">
        <f t="shared" si="58"/>
        <v>936</v>
      </c>
      <c r="CE26" s="352">
        <f t="shared" si="58"/>
        <v>1693</v>
      </c>
      <c r="CF26" s="266">
        <f t="shared" si="58"/>
        <v>826</v>
      </c>
      <c r="CG26" s="266">
        <f t="shared" si="58"/>
        <v>940</v>
      </c>
      <c r="CH26" s="266">
        <f t="shared" si="58"/>
        <v>631</v>
      </c>
      <c r="CI26" s="266">
        <f t="shared" si="58"/>
        <v>318</v>
      </c>
      <c r="CJ26" s="266">
        <f t="shared" si="58"/>
        <v>252</v>
      </c>
      <c r="CK26" s="266">
        <f t="shared" si="58"/>
        <v>176</v>
      </c>
      <c r="CL26" s="266">
        <f t="shared" si="58"/>
        <v>447</v>
      </c>
      <c r="CM26" s="266">
        <f t="shared" si="59"/>
        <v>529</v>
      </c>
      <c r="CN26" s="266">
        <f t="shared" si="59"/>
        <v>-1124</v>
      </c>
      <c r="CO26" s="266">
        <f t="shared" si="59"/>
        <v>-768</v>
      </c>
      <c r="CP26" s="383">
        <f t="shared" si="59"/>
        <v>-956</v>
      </c>
      <c r="CQ26" s="383">
        <f t="shared" si="59"/>
        <v>-1843</v>
      </c>
      <c r="CR26" s="383">
        <f t="shared" si="59"/>
        <v>-1173</v>
      </c>
      <c r="CS26" s="383">
        <f t="shared" si="59"/>
        <v>-589</v>
      </c>
      <c r="CT26" s="383">
        <f t="shared" si="59"/>
        <v>-295</v>
      </c>
      <c r="CU26" s="383">
        <f t="shared" si="59"/>
        <v>-242</v>
      </c>
      <c r="CV26" s="383">
        <f t="shared" si="59"/>
        <v>-457</v>
      </c>
      <c r="CW26" s="383">
        <f t="shared" si="59"/>
        <v>-289</v>
      </c>
      <c r="CX26" s="383">
        <f t="shared" si="59"/>
        <v>-621</v>
      </c>
      <c r="CY26" s="345"/>
      <c r="CZ26" s="63">
        <f>IF(ISERROR(GETPIVOTDATA("VALUE",'CRS WK pvt'!$I$2,"DT_FILE",CZ$8,"CD_CO",CZ$6,"TRIM_CAT",TRIM(B26),"TRIM_LINE",A23))=TRUE,0,GETPIVOTDATA("VALUE",'CRS WK pvt'!$I$2,"DT_FILE",CZ$8,"CD_CO",CZ$6,"TRIM_CAT",TRIM(B26),"TRIM_LINE",A23))</f>
        <v>1991</v>
      </c>
    </row>
    <row r="27" spans="1:104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197">
        <v>730</v>
      </c>
      <c r="V27" s="197">
        <v>992</v>
      </c>
      <c r="W27" s="197">
        <v>1164</v>
      </c>
      <c r="X27" s="81">
        <v>1173</v>
      </c>
      <c r="Y27" s="197">
        <v>1410</v>
      </c>
      <c r="Z27" s="197">
        <v>1357</v>
      </c>
      <c r="AA27" s="197">
        <v>1108</v>
      </c>
      <c r="AB27" s="197">
        <v>959</v>
      </c>
      <c r="AC27" s="197">
        <v>894</v>
      </c>
      <c r="AD27" s="197">
        <v>1050</v>
      </c>
      <c r="AE27" s="197">
        <v>994</v>
      </c>
      <c r="AF27" s="197">
        <v>749</v>
      </c>
      <c r="AG27" s="197">
        <v>733</v>
      </c>
      <c r="AH27" s="197">
        <v>1556</v>
      </c>
      <c r="AI27" s="197">
        <v>1534</v>
      </c>
      <c r="AJ27" s="81">
        <v>1663</v>
      </c>
      <c r="AK27" s="290">
        <v>2356</v>
      </c>
      <c r="AL27" s="290">
        <v>1864</v>
      </c>
      <c r="AM27" s="290">
        <v>1627</v>
      </c>
      <c r="AN27" s="290">
        <v>1348</v>
      </c>
      <c r="AO27" s="290">
        <v>1180</v>
      </c>
      <c r="AP27" s="290">
        <v>1241</v>
      </c>
      <c r="AQ27" s="63">
        <v>1082</v>
      </c>
      <c r="AR27" s="290">
        <v>1022</v>
      </c>
      <c r="AS27" s="290">
        <v>1088</v>
      </c>
      <c r="AT27" s="290">
        <v>1020</v>
      </c>
      <c r="AU27" s="290">
        <v>1256</v>
      </c>
      <c r="AV27" s="307">
        <v>1337</v>
      </c>
      <c r="AW27" s="290">
        <v>1366</v>
      </c>
      <c r="AX27" s="290">
        <v>1350</v>
      </c>
      <c r="AY27" s="290">
        <v>1259</v>
      </c>
      <c r="AZ27" s="63">
        <v>1076</v>
      </c>
      <c r="BA27" s="290">
        <v>922</v>
      </c>
      <c r="BB27" s="290">
        <v>1031</v>
      </c>
      <c r="BC27" s="63">
        <v>900</v>
      </c>
      <c r="BD27" s="290">
        <v>768</v>
      </c>
      <c r="BE27" s="290"/>
      <c r="BF27" s="290"/>
      <c r="BG27" s="290"/>
      <c r="BH27" s="307"/>
      <c r="BI27" s="82">
        <f t="shared" si="56"/>
        <v>7</v>
      </c>
      <c r="BJ27" s="83">
        <f t="shared" si="56"/>
        <v>384</v>
      </c>
      <c r="BK27" s="83">
        <f t="shared" si="56"/>
        <v>118</v>
      </c>
      <c r="BL27" s="83">
        <f t="shared" si="56"/>
        <v>245</v>
      </c>
      <c r="BM27" s="83">
        <f t="shared" si="56"/>
        <v>-14</v>
      </c>
      <c r="BN27" s="83">
        <f t="shared" si="56"/>
        <v>43</v>
      </c>
      <c r="BO27" s="83">
        <f t="shared" si="56"/>
        <v>-81</v>
      </c>
      <c r="BP27" s="83">
        <f t="shared" si="56"/>
        <v>100</v>
      </c>
      <c r="BQ27" s="83">
        <f t="shared" si="56"/>
        <v>140</v>
      </c>
      <c r="BR27" s="403">
        <f t="shared" si="56"/>
        <v>-26</v>
      </c>
      <c r="BS27" s="426">
        <f t="shared" si="57"/>
        <v>457</v>
      </c>
      <c r="BT27" s="83">
        <f t="shared" si="57"/>
        <v>209</v>
      </c>
      <c r="BU27" s="83">
        <f t="shared" si="57"/>
        <v>-101</v>
      </c>
      <c r="BV27" s="83">
        <f t="shared" si="57"/>
        <v>-733</v>
      </c>
      <c r="BW27" s="83">
        <f t="shared" si="57"/>
        <v>-305</v>
      </c>
      <c r="BX27" s="240">
        <f t="shared" si="57"/>
        <v>2</v>
      </c>
      <c r="BY27" s="240">
        <f t="shared" si="57"/>
        <v>158</v>
      </c>
      <c r="BZ27" s="240">
        <f t="shared" si="57"/>
        <v>-91</v>
      </c>
      <c r="CA27" s="240">
        <f t="shared" si="57"/>
        <v>3</v>
      </c>
      <c r="CB27" s="240">
        <f t="shared" si="57"/>
        <v>564</v>
      </c>
      <c r="CC27" s="240">
        <f t="shared" si="58"/>
        <v>370</v>
      </c>
      <c r="CD27" s="383">
        <f t="shared" si="58"/>
        <v>490</v>
      </c>
      <c r="CE27" s="352">
        <f t="shared" si="58"/>
        <v>946</v>
      </c>
      <c r="CF27" s="266">
        <f t="shared" si="58"/>
        <v>507</v>
      </c>
      <c r="CG27" s="266">
        <f t="shared" si="58"/>
        <v>519</v>
      </c>
      <c r="CH27" s="266">
        <f t="shared" si="58"/>
        <v>389</v>
      </c>
      <c r="CI27" s="266">
        <f t="shared" si="58"/>
        <v>286</v>
      </c>
      <c r="CJ27" s="266">
        <f t="shared" si="58"/>
        <v>191</v>
      </c>
      <c r="CK27" s="266">
        <f t="shared" si="58"/>
        <v>88</v>
      </c>
      <c r="CL27" s="266">
        <f t="shared" si="58"/>
        <v>273</v>
      </c>
      <c r="CM27" s="266">
        <f t="shared" si="59"/>
        <v>355</v>
      </c>
      <c r="CN27" s="266">
        <f t="shared" si="59"/>
        <v>-536</v>
      </c>
      <c r="CO27" s="266">
        <f t="shared" si="59"/>
        <v>-278</v>
      </c>
      <c r="CP27" s="383">
        <f t="shared" si="59"/>
        <v>-326</v>
      </c>
      <c r="CQ27" s="383">
        <f t="shared" si="59"/>
        <v>-990</v>
      </c>
      <c r="CR27" s="383">
        <f t="shared" si="59"/>
        <v>-514</v>
      </c>
      <c r="CS27" s="383">
        <f t="shared" si="59"/>
        <v>-368</v>
      </c>
      <c r="CT27" s="383">
        <f t="shared" si="59"/>
        <v>-272</v>
      </c>
      <c r="CU27" s="383">
        <f t="shared" si="59"/>
        <v>-258</v>
      </c>
      <c r="CV27" s="383">
        <f t="shared" si="59"/>
        <v>-210</v>
      </c>
      <c r="CW27" s="383">
        <f t="shared" si="59"/>
        <v>-182</v>
      </c>
      <c r="CX27" s="383">
        <f t="shared" si="59"/>
        <v>-254</v>
      </c>
      <c r="CY27" s="345"/>
      <c r="CZ27" s="63">
        <f>IF(ISERROR(GETPIVOTDATA("VALUE",'CRS WK pvt'!$I$2,"DT_FILE",CZ$8,"CD_CO",CZ$6,"TRIM_CAT",TRIM(B27),"TRIM_LINE",A23))=TRUE,0,GETPIVOTDATA("VALUE",'CRS WK pvt'!$I$2,"DT_FILE",CZ$8,"CD_CO",CZ$6,"TRIM_CAT",TRIM(B27),"TRIM_LINE",A23))</f>
        <v>768</v>
      </c>
    </row>
    <row r="28" spans="1:104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197">
        <v>756</v>
      </c>
      <c r="V28" s="197">
        <v>847</v>
      </c>
      <c r="W28" s="197">
        <v>1026</v>
      </c>
      <c r="X28" s="81">
        <v>1058</v>
      </c>
      <c r="Y28" s="197">
        <v>1349</v>
      </c>
      <c r="Z28" s="197">
        <v>1191</v>
      </c>
      <c r="AA28" s="197">
        <v>1044</v>
      </c>
      <c r="AB28" s="197">
        <v>843</v>
      </c>
      <c r="AC28" s="197">
        <v>779</v>
      </c>
      <c r="AD28" s="197">
        <v>1014</v>
      </c>
      <c r="AE28" s="197">
        <v>975</v>
      </c>
      <c r="AF28" s="197">
        <v>663</v>
      </c>
      <c r="AG28" s="197">
        <v>617</v>
      </c>
      <c r="AH28" s="197">
        <v>1406</v>
      </c>
      <c r="AI28" s="197">
        <v>1486</v>
      </c>
      <c r="AJ28" s="81">
        <v>1713</v>
      </c>
      <c r="AK28" s="290">
        <v>2201</v>
      </c>
      <c r="AL28" s="290">
        <v>1662</v>
      </c>
      <c r="AM28" s="290">
        <v>1427</v>
      </c>
      <c r="AN28" s="290">
        <v>1333</v>
      </c>
      <c r="AO28" s="290">
        <v>1087</v>
      </c>
      <c r="AP28" s="290">
        <v>1182</v>
      </c>
      <c r="AQ28" s="63">
        <v>966</v>
      </c>
      <c r="AR28" s="290">
        <v>980</v>
      </c>
      <c r="AS28" s="290">
        <v>974</v>
      </c>
      <c r="AT28" s="290">
        <v>891</v>
      </c>
      <c r="AU28" s="290">
        <v>1168</v>
      </c>
      <c r="AV28" s="307">
        <v>1262</v>
      </c>
      <c r="AW28" s="290">
        <v>1336</v>
      </c>
      <c r="AX28" s="290">
        <v>1230</v>
      </c>
      <c r="AY28" s="290">
        <v>1280</v>
      </c>
      <c r="AZ28" s="63">
        <v>995</v>
      </c>
      <c r="BA28" s="290">
        <v>971</v>
      </c>
      <c r="BB28" s="290">
        <v>1070</v>
      </c>
      <c r="BC28" s="63">
        <v>874</v>
      </c>
      <c r="BD28" s="290">
        <v>779</v>
      </c>
      <c r="BE28" s="290"/>
      <c r="BF28" s="290"/>
      <c r="BG28" s="290"/>
      <c r="BH28" s="307"/>
      <c r="BI28" s="82">
        <f t="shared" si="56"/>
        <v>-103</v>
      </c>
      <c r="BJ28" s="83">
        <f t="shared" si="56"/>
        <v>396</v>
      </c>
      <c r="BK28" s="83">
        <f t="shared" si="56"/>
        <v>241</v>
      </c>
      <c r="BL28" s="83">
        <f t="shared" si="56"/>
        <v>266</v>
      </c>
      <c r="BM28" s="83">
        <f t="shared" si="56"/>
        <v>-44</v>
      </c>
      <c r="BN28" s="83">
        <f t="shared" si="56"/>
        <v>238</v>
      </c>
      <c r="BO28" s="83">
        <f t="shared" si="56"/>
        <v>71</v>
      </c>
      <c r="BP28" s="83">
        <f t="shared" si="56"/>
        <v>92</v>
      </c>
      <c r="BQ28" s="83">
        <f t="shared" si="56"/>
        <v>131</v>
      </c>
      <c r="BR28" s="403">
        <f t="shared" si="56"/>
        <v>15</v>
      </c>
      <c r="BS28" s="426">
        <f t="shared" si="57"/>
        <v>432</v>
      </c>
      <c r="BT28" s="83">
        <f t="shared" si="57"/>
        <v>57</v>
      </c>
      <c r="BU28" s="83">
        <f t="shared" si="57"/>
        <v>-42</v>
      </c>
      <c r="BV28" s="83">
        <f t="shared" si="57"/>
        <v>-624</v>
      </c>
      <c r="BW28" s="83">
        <f t="shared" si="57"/>
        <v>-368</v>
      </c>
      <c r="BX28" s="240">
        <f t="shared" si="57"/>
        <v>41</v>
      </c>
      <c r="BY28" s="240">
        <f t="shared" si="57"/>
        <v>245</v>
      </c>
      <c r="BZ28" s="240">
        <f t="shared" si="57"/>
        <v>-194</v>
      </c>
      <c r="CA28" s="240">
        <f t="shared" si="57"/>
        <v>-139</v>
      </c>
      <c r="CB28" s="240">
        <f t="shared" si="57"/>
        <v>559</v>
      </c>
      <c r="CC28" s="240">
        <f t="shared" si="58"/>
        <v>460</v>
      </c>
      <c r="CD28" s="383">
        <f t="shared" si="58"/>
        <v>655</v>
      </c>
      <c r="CE28" s="352">
        <f t="shared" si="58"/>
        <v>852</v>
      </c>
      <c r="CF28" s="266">
        <f t="shared" si="58"/>
        <v>471</v>
      </c>
      <c r="CG28" s="266">
        <f t="shared" si="58"/>
        <v>383</v>
      </c>
      <c r="CH28" s="266">
        <f t="shared" si="58"/>
        <v>490</v>
      </c>
      <c r="CI28" s="266">
        <f t="shared" si="58"/>
        <v>308</v>
      </c>
      <c r="CJ28" s="266">
        <f t="shared" si="58"/>
        <v>168</v>
      </c>
      <c r="CK28" s="266">
        <f t="shared" si="58"/>
        <v>-9</v>
      </c>
      <c r="CL28" s="266">
        <f t="shared" si="58"/>
        <v>317</v>
      </c>
      <c r="CM28" s="266">
        <f t="shared" si="59"/>
        <v>357</v>
      </c>
      <c r="CN28" s="266">
        <f t="shared" si="59"/>
        <v>-515</v>
      </c>
      <c r="CO28" s="266">
        <f t="shared" si="59"/>
        <v>-318</v>
      </c>
      <c r="CP28" s="383">
        <f t="shared" si="59"/>
        <v>-451</v>
      </c>
      <c r="CQ28" s="383">
        <f t="shared" si="59"/>
        <v>-865</v>
      </c>
      <c r="CR28" s="383">
        <f t="shared" si="59"/>
        <v>-432</v>
      </c>
      <c r="CS28" s="383">
        <f t="shared" si="59"/>
        <v>-147</v>
      </c>
      <c r="CT28" s="383">
        <f t="shared" si="59"/>
        <v>-338</v>
      </c>
      <c r="CU28" s="383">
        <f t="shared" si="59"/>
        <v>-116</v>
      </c>
      <c r="CV28" s="383">
        <f t="shared" si="59"/>
        <v>-112</v>
      </c>
      <c r="CW28" s="383">
        <f t="shared" si="59"/>
        <v>-92</v>
      </c>
      <c r="CX28" s="383">
        <f t="shared" si="59"/>
        <v>-201</v>
      </c>
      <c r="CY28" s="345"/>
      <c r="CZ28" s="63">
        <f>IF(ISERROR(GETPIVOTDATA("VALUE",'CRS WK pvt'!$I$2,"DT_FILE",CZ$8,"CD_CO",CZ$6,"TRIM_CAT",TRIM(B28),"TRIM_LINE",A23))=TRUE,0,GETPIVOTDATA("VALUE",'CRS WK pvt'!$I$2,"DT_FILE",CZ$8,"CD_CO",CZ$6,"TRIM_CAT",TRIM(B28),"TRIM_LINE",A23))</f>
        <v>779</v>
      </c>
    </row>
    <row r="29" spans="1:104" s="72" customFormat="1" x14ac:dyDescent="0.3">
      <c r="A29" s="148"/>
      <c r="B29" s="59" t="s">
        <v>42</v>
      </c>
      <c r="C29" s="136">
        <f t="shared" ref="C29:V29" si="60">SUM(C24:C28)</f>
        <v>55242</v>
      </c>
      <c r="D29" s="137">
        <f t="shared" si="60"/>
        <v>55868</v>
      </c>
      <c r="E29" s="137">
        <f t="shared" si="60"/>
        <v>51653</v>
      </c>
      <c r="F29" s="137">
        <f t="shared" si="60"/>
        <v>41009</v>
      </c>
      <c r="G29" s="137">
        <f t="shared" si="60"/>
        <v>47451</v>
      </c>
      <c r="H29" s="137">
        <f t="shared" si="60"/>
        <v>40626</v>
      </c>
      <c r="I29" s="137">
        <f t="shared" si="60"/>
        <v>43831</v>
      </c>
      <c r="J29" s="137">
        <f t="shared" si="60"/>
        <v>41090</v>
      </c>
      <c r="K29" s="137">
        <f t="shared" si="60"/>
        <v>49497</v>
      </c>
      <c r="L29" s="138">
        <f t="shared" si="60"/>
        <v>50953</v>
      </c>
      <c r="M29" s="137">
        <f t="shared" si="60"/>
        <v>51336</v>
      </c>
      <c r="N29" s="137">
        <f t="shared" si="60"/>
        <v>54057</v>
      </c>
      <c r="O29" s="137">
        <f t="shared" si="60"/>
        <v>58078</v>
      </c>
      <c r="P29" s="137">
        <f t="shared" si="60"/>
        <v>51301</v>
      </c>
      <c r="Q29" s="137">
        <f t="shared" si="60"/>
        <v>41766</v>
      </c>
      <c r="R29" s="137">
        <f t="shared" si="60"/>
        <v>43436</v>
      </c>
      <c r="S29" s="137">
        <f t="shared" si="60"/>
        <v>37731</v>
      </c>
      <c r="T29" s="137">
        <f t="shared" si="60"/>
        <v>39458</v>
      </c>
      <c r="U29" s="137">
        <f t="shared" si="60"/>
        <v>37918</v>
      </c>
      <c r="V29" s="137">
        <f t="shared" si="60"/>
        <v>42139</v>
      </c>
      <c r="W29" s="137">
        <f>SUM(W24+W25+W26+W27+W28)</f>
        <v>45835</v>
      </c>
      <c r="X29" s="138">
        <f>SUM(X24+X25+X26+X27+X28)</f>
        <v>44790</v>
      </c>
      <c r="Y29" s="198">
        <v>47349</v>
      </c>
      <c r="Z29" s="198">
        <v>50620</v>
      </c>
      <c r="AA29" s="198">
        <v>48421</v>
      </c>
      <c r="AB29" s="198">
        <v>47035</v>
      </c>
      <c r="AC29" s="198">
        <v>43806</v>
      </c>
      <c r="AD29" s="198">
        <v>43777</v>
      </c>
      <c r="AE29" s="198">
        <v>43216</v>
      </c>
      <c r="AF29" s="198">
        <v>41211</v>
      </c>
      <c r="AG29" s="198">
        <v>42235</v>
      </c>
      <c r="AH29" s="198">
        <v>50900</v>
      </c>
      <c r="AI29" s="198">
        <v>51878</v>
      </c>
      <c r="AJ29" s="138">
        <v>48716</v>
      </c>
      <c r="AK29" s="291">
        <v>62541</v>
      </c>
      <c r="AL29" s="291">
        <v>55404</v>
      </c>
      <c r="AM29" s="291">
        <v>53424</v>
      </c>
      <c r="AN29" s="291">
        <v>51070</v>
      </c>
      <c r="AO29" s="291">
        <v>44755</v>
      </c>
      <c r="AP29" s="291">
        <v>44752</v>
      </c>
      <c r="AQ29" s="84">
        <v>45254</v>
      </c>
      <c r="AR29" s="291">
        <v>41952</v>
      </c>
      <c r="AS29" s="291">
        <v>44915</v>
      </c>
      <c r="AT29" s="291">
        <v>44637</v>
      </c>
      <c r="AU29" s="291">
        <v>47121</v>
      </c>
      <c r="AV29" s="308">
        <v>47732</v>
      </c>
      <c r="AW29" s="291">
        <v>54535</v>
      </c>
      <c r="AX29" s="291">
        <v>53938</v>
      </c>
      <c r="AY29" s="291">
        <v>53372</v>
      </c>
      <c r="AZ29" s="84">
        <v>50744</v>
      </c>
      <c r="BA29" s="291">
        <v>43843</v>
      </c>
      <c r="BB29" s="291">
        <v>44799</v>
      </c>
      <c r="BC29" s="84">
        <v>46932</v>
      </c>
      <c r="BD29" s="291">
        <v>38791</v>
      </c>
      <c r="BE29" s="291"/>
      <c r="BF29" s="291"/>
      <c r="BG29" s="291"/>
      <c r="BH29" s="308"/>
      <c r="BI29" s="84">
        <f t="shared" ref="BI29:BM29" si="61">SUM(BI24:BI28)</f>
        <v>2836</v>
      </c>
      <c r="BJ29" s="139">
        <f t="shared" si="61"/>
        <v>-4567</v>
      </c>
      <c r="BK29" s="139">
        <f t="shared" si="61"/>
        <v>-9887</v>
      </c>
      <c r="BL29" s="139">
        <f t="shared" si="61"/>
        <v>2427</v>
      </c>
      <c r="BM29" s="139">
        <f t="shared" si="61"/>
        <v>-9720</v>
      </c>
      <c r="BN29" s="139">
        <f t="shared" ref="BN29:BV29" si="62">SUM(BN24:BN28)</f>
        <v>-1168</v>
      </c>
      <c r="BO29" s="139">
        <f t="shared" si="62"/>
        <v>-5913</v>
      </c>
      <c r="BP29" s="139">
        <f t="shared" si="62"/>
        <v>1049</v>
      </c>
      <c r="BQ29" s="139">
        <f t="shared" si="62"/>
        <v>-3662</v>
      </c>
      <c r="BR29" s="404">
        <f t="shared" si="62"/>
        <v>-6163</v>
      </c>
      <c r="BS29" s="427">
        <f t="shared" si="62"/>
        <v>-3987</v>
      </c>
      <c r="BT29" s="139">
        <f t="shared" si="62"/>
        <v>-3437</v>
      </c>
      <c r="BU29" s="139">
        <f t="shared" si="62"/>
        <v>-9657</v>
      </c>
      <c r="BV29" s="139">
        <f t="shared" si="62"/>
        <v>-4266</v>
      </c>
      <c r="BW29" s="139">
        <f t="shared" ref="BW29:BX29" si="63">SUM(BW24:BW28)</f>
        <v>2040</v>
      </c>
      <c r="BX29" s="241">
        <f t="shared" si="63"/>
        <v>341</v>
      </c>
      <c r="BY29" s="241">
        <f t="shared" ref="BY29:BZ29" si="64">SUM(BY24:BY28)</f>
        <v>5485</v>
      </c>
      <c r="BZ29" s="241">
        <f t="shared" si="64"/>
        <v>1753</v>
      </c>
      <c r="CA29" s="241">
        <f t="shared" ref="CA29:CB29" si="65">SUM(CA24:CA28)</f>
        <v>4317</v>
      </c>
      <c r="CB29" s="241">
        <f t="shared" si="65"/>
        <v>8761</v>
      </c>
      <c r="CC29" s="241">
        <f t="shared" ref="CC29:CE29" si="66">SUM(CC24:CC28)</f>
        <v>6043</v>
      </c>
      <c r="CD29" s="384">
        <f t="shared" si="66"/>
        <v>3926</v>
      </c>
      <c r="CE29" s="353">
        <f t="shared" si="66"/>
        <v>15192</v>
      </c>
      <c r="CF29" s="267">
        <f t="shared" ref="CF29" si="67">SUM(CF24:CF28)</f>
        <v>4784</v>
      </c>
      <c r="CG29" s="267">
        <f t="shared" ref="CG29" si="68">SUM(CG24:CG28)</f>
        <v>5003</v>
      </c>
      <c r="CH29" s="267">
        <f t="shared" ref="CH29" si="69">SUM(CH24:CH28)</f>
        <v>4035</v>
      </c>
      <c r="CI29" s="267">
        <f t="shared" ref="CI29" si="70">SUM(CI24:CI28)</f>
        <v>949</v>
      </c>
      <c r="CJ29" s="267">
        <f t="shared" ref="CJ29" si="71">SUM(CJ24:CJ28)</f>
        <v>975</v>
      </c>
      <c r="CK29" s="267">
        <f t="shared" ref="CK29" si="72">SUM(CK24:CK28)</f>
        <v>2038</v>
      </c>
      <c r="CL29" s="267">
        <f t="shared" ref="CL29" si="73">SUM(CL24:CL28)</f>
        <v>741</v>
      </c>
      <c r="CM29" s="267">
        <f t="shared" ref="CM29" si="74">SUM(CM24:CM28)</f>
        <v>2680</v>
      </c>
      <c r="CN29" s="267">
        <f t="shared" ref="CN29" si="75">SUM(CN24:CN28)</f>
        <v>-6263</v>
      </c>
      <c r="CO29" s="267">
        <f t="shared" ref="CO29" si="76">SUM(CO24:CO28)</f>
        <v>-4757</v>
      </c>
      <c r="CP29" s="384">
        <f t="shared" ref="CP29" si="77">SUM(CP24:CP28)</f>
        <v>-984</v>
      </c>
      <c r="CQ29" s="384">
        <f t="shared" ref="CQ29" si="78">SUM(CQ24:CQ28)</f>
        <v>-8006</v>
      </c>
      <c r="CR29" s="384">
        <f t="shared" ref="CR29" si="79">SUM(CR24:CR28)</f>
        <v>-1466</v>
      </c>
      <c r="CS29" s="384">
        <f t="shared" ref="CS29" si="80">SUM(CS24:CS28)</f>
        <v>-52</v>
      </c>
      <c r="CT29" s="384">
        <f t="shared" ref="CT29:CU29" si="81">SUM(CT24:CT28)</f>
        <v>-326</v>
      </c>
      <c r="CU29" s="384">
        <f t="shared" si="81"/>
        <v>-912</v>
      </c>
      <c r="CV29" s="384">
        <f t="shared" ref="CV29" si="82">SUM(CV24:CV28)</f>
        <v>47</v>
      </c>
      <c r="CW29" s="384">
        <f t="shared" ref="CW29:CX29" si="83">SUM(CW24:CW28)</f>
        <v>1678</v>
      </c>
      <c r="CX29" s="384">
        <f t="shared" si="83"/>
        <v>-3161</v>
      </c>
      <c r="CY29" s="346"/>
      <c r="CZ29" s="84">
        <f>SUM(CZ24:CZ28)</f>
        <v>38791</v>
      </c>
    </row>
    <row r="30" spans="1:104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85"/>
      <c r="CU30" s="385"/>
      <c r="CV30" s="385"/>
      <c r="CW30" s="385"/>
      <c r="CX30" s="385"/>
      <c r="CY30" s="345"/>
      <c r="CZ30" s="89"/>
    </row>
    <row r="31" spans="1:104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197">
        <v>12497</v>
      </c>
      <c r="V31" s="197">
        <v>13506</v>
      </c>
      <c r="W31" s="197">
        <v>14566</v>
      </c>
      <c r="X31" s="81">
        <v>12998</v>
      </c>
      <c r="Y31" s="197">
        <v>11603</v>
      </c>
      <c r="Z31" s="197">
        <v>13332</v>
      </c>
      <c r="AA31" s="197">
        <v>14756</v>
      </c>
      <c r="AB31" s="197">
        <v>18664</v>
      </c>
      <c r="AC31" s="197">
        <v>16729</v>
      </c>
      <c r="AD31" s="197">
        <v>15536</v>
      </c>
      <c r="AE31" s="197">
        <v>14013</v>
      </c>
      <c r="AF31" s="197">
        <v>13394</v>
      </c>
      <c r="AG31" s="197">
        <v>14307</v>
      </c>
      <c r="AH31" s="197">
        <v>16698</v>
      </c>
      <c r="AI31" s="197">
        <v>17261</v>
      </c>
      <c r="AJ31" s="81">
        <v>13513</v>
      </c>
      <c r="AK31" s="290">
        <v>12873</v>
      </c>
      <c r="AL31" s="290">
        <v>16749</v>
      </c>
      <c r="AM31" s="290">
        <v>16597</v>
      </c>
      <c r="AN31" s="290">
        <v>19257</v>
      </c>
      <c r="AO31" s="290">
        <v>19016</v>
      </c>
      <c r="AP31" s="290">
        <v>17587</v>
      </c>
      <c r="AQ31" s="63">
        <v>14571</v>
      </c>
      <c r="AR31" s="290">
        <v>14119</v>
      </c>
      <c r="AS31" s="290">
        <v>13896</v>
      </c>
      <c r="AT31" s="290">
        <v>14274</v>
      </c>
      <c r="AU31" s="290">
        <v>13935</v>
      </c>
      <c r="AV31" s="307">
        <v>15205</v>
      </c>
      <c r="AW31" s="290">
        <v>13185</v>
      </c>
      <c r="AX31" s="290">
        <v>17237</v>
      </c>
      <c r="AY31" s="290">
        <v>17403</v>
      </c>
      <c r="AZ31" s="63">
        <v>20121</v>
      </c>
      <c r="BA31" s="290">
        <v>17651</v>
      </c>
      <c r="BB31" s="290">
        <v>16805</v>
      </c>
      <c r="BC31" s="63">
        <v>14653</v>
      </c>
      <c r="BD31" s="290">
        <v>14439</v>
      </c>
      <c r="BE31" s="290"/>
      <c r="BF31" s="290"/>
      <c r="BG31" s="290"/>
      <c r="BH31" s="307"/>
      <c r="BI31" s="82">
        <f t="shared" ref="BI31:BR35" si="84">O31-C31</f>
        <v>1247</v>
      </c>
      <c r="BJ31" s="83">
        <f t="shared" si="84"/>
        <v>1492</v>
      </c>
      <c r="BK31" s="83">
        <f t="shared" si="84"/>
        <v>-3004</v>
      </c>
      <c r="BL31" s="83">
        <f t="shared" si="84"/>
        <v>-3609</v>
      </c>
      <c r="BM31" s="83">
        <f t="shared" si="84"/>
        <v>-653</v>
      </c>
      <c r="BN31" s="83">
        <f t="shared" si="84"/>
        <v>-5720</v>
      </c>
      <c r="BO31" s="83">
        <f t="shared" si="84"/>
        <v>-1542</v>
      </c>
      <c r="BP31" s="83">
        <f t="shared" si="84"/>
        <v>-863</v>
      </c>
      <c r="BQ31" s="83">
        <f t="shared" si="84"/>
        <v>-447</v>
      </c>
      <c r="BR31" s="403">
        <f t="shared" si="84"/>
        <v>-3201</v>
      </c>
      <c r="BS31" s="426">
        <f t="shared" ref="BS31:CB35" si="85">Y31-M31</f>
        <v>-3381</v>
      </c>
      <c r="BT31" s="83">
        <f t="shared" si="85"/>
        <v>-6819</v>
      </c>
      <c r="BU31" s="83">
        <f t="shared" si="85"/>
        <v>-5466</v>
      </c>
      <c r="BV31" s="83">
        <f t="shared" si="85"/>
        <v>-4740</v>
      </c>
      <c r="BW31" s="83">
        <f t="shared" si="85"/>
        <v>-3578</v>
      </c>
      <c r="BX31" s="240">
        <f t="shared" si="85"/>
        <v>-935</v>
      </c>
      <c r="BY31" s="240">
        <f t="shared" si="85"/>
        <v>-1602</v>
      </c>
      <c r="BZ31" s="240">
        <f t="shared" si="85"/>
        <v>893</v>
      </c>
      <c r="CA31" s="240">
        <f t="shared" si="85"/>
        <v>1810</v>
      </c>
      <c r="CB31" s="240">
        <f t="shared" si="85"/>
        <v>3192</v>
      </c>
      <c r="CC31" s="240">
        <f t="shared" ref="CC31:CL35" si="86">AI31-W31</f>
        <v>2695</v>
      </c>
      <c r="CD31" s="383">
        <f t="shared" si="86"/>
        <v>515</v>
      </c>
      <c r="CE31" s="352">
        <f t="shared" si="86"/>
        <v>1270</v>
      </c>
      <c r="CF31" s="266">
        <f t="shared" si="86"/>
        <v>3417</v>
      </c>
      <c r="CG31" s="266">
        <f t="shared" si="86"/>
        <v>1841</v>
      </c>
      <c r="CH31" s="266">
        <f t="shared" si="86"/>
        <v>593</v>
      </c>
      <c r="CI31" s="266">
        <f t="shared" si="86"/>
        <v>2287</v>
      </c>
      <c r="CJ31" s="266">
        <f t="shared" si="86"/>
        <v>2051</v>
      </c>
      <c r="CK31" s="266">
        <f t="shared" si="86"/>
        <v>558</v>
      </c>
      <c r="CL31" s="266">
        <f t="shared" si="86"/>
        <v>725</v>
      </c>
      <c r="CM31" s="266">
        <f t="shared" ref="CM31:CX35" si="87">AS31-AG31</f>
        <v>-411</v>
      </c>
      <c r="CN31" s="266">
        <f t="shared" si="87"/>
        <v>-2424</v>
      </c>
      <c r="CO31" s="266">
        <f t="shared" si="87"/>
        <v>-3326</v>
      </c>
      <c r="CP31" s="383">
        <f t="shared" si="87"/>
        <v>1692</v>
      </c>
      <c r="CQ31" s="383">
        <f t="shared" si="87"/>
        <v>312</v>
      </c>
      <c r="CR31" s="383">
        <f t="shared" si="87"/>
        <v>488</v>
      </c>
      <c r="CS31" s="383">
        <f t="shared" si="87"/>
        <v>806</v>
      </c>
      <c r="CT31" s="383">
        <f t="shared" si="87"/>
        <v>864</v>
      </c>
      <c r="CU31" s="383">
        <f t="shared" si="87"/>
        <v>-1365</v>
      </c>
      <c r="CV31" s="383">
        <f t="shared" si="87"/>
        <v>-782</v>
      </c>
      <c r="CW31" s="383">
        <f t="shared" si="87"/>
        <v>82</v>
      </c>
      <c r="CX31" s="383">
        <f t="shared" si="87"/>
        <v>320</v>
      </c>
      <c r="CY31" s="345"/>
      <c r="CZ31" s="63">
        <f>IF(ISERROR(GETPIVOTDATA("VALUE",'CRS WK pvt'!$I$2,"DT_FILE",CZ$8,"CD_CO",CZ$6,"TRIM_CAT",TRIM(B31),"TRIM_LINE",A30))=TRUE,0,GETPIVOTDATA("VALUE",'CRS WK pvt'!$I$2,"DT_FILE",CZ$8,"CD_CO",CZ$6,"TRIM_CAT",TRIM(B31),"TRIM_LINE",A30))</f>
        <v>14439</v>
      </c>
    </row>
    <row r="32" spans="1:104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197">
        <v>1938</v>
      </c>
      <c r="V32" s="197">
        <v>1943</v>
      </c>
      <c r="W32" s="197">
        <v>2203</v>
      </c>
      <c r="X32" s="81">
        <v>2366</v>
      </c>
      <c r="Y32" s="197">
        <v>2112</v>
      </c>
      <c r="Z32" s="197">
        <v>2380</v>
      </c>
      <c r="AA32" s="197">
        <v>2767</v>
      </c>
      <c r="AB32" s="197">
        <v>3511</v>
      </c>
      <c r="AC32" s="197">
        <v>2886</v>
      </c>
      <c r="AD32" s="197">
        <v>2930</v>
      </c>
      <c r="AE32" s="197">
        <v>3443</v>
      </c>
      <c r="AF32" s="197">
        <v>2538</v>
      </c>
      <c r="AG32" s="197">
        <v>2466</v>
      </c>
      <c r="AH32" s="197">
        <v>2630</v>
      </c>
      <c r="AI32" s="197">
        <v>2703</v>
      </c>
      <c r="AJ32" s="81">
        <v>2118</v>
      </c>
      <c r="AK32" s="290">
        <v>2392</v>
      </c>
      <c r="AL32" s="290">
        <v>3513</v>
      </c>
      <c r="AM32" s="290">
        <v>3509</v>
      </c>
      <c r="AN32" s="290">
        <v>3985</v>
      </c>
      <c r="AO32" s="290">
        <v>3524</v>
      </c>
      <c r="AP32" s="290">
        <v>3344</v>
      </c>
      <c r="AQ32" s="63">
        <v>2765</v>
      </c>
      <c r="AR32" s="290">
        <v>2679</v>
      </c>
      <c r="AS32" s="290">
        <v>2448</v>
      </c>
      <c r="AT32" s="290">
        <v>2493</v>
      </c>
      <c r="AU32" s="290">
        <v>2467</v>
      </c>
      <c r="AV32" s="307">
        <v>3158</v>
      </c>
      <c r="AW32" s="290">
        <v>3239</v>
      </c>
      <c r="AX32" s="290">
        <v>4336</v>
      </c>
      <c r="AY32" s="290">
        <v>4027</v>
      </c>
      <c r="AZ32" s="63">
        <v>4282</v>
      </c>
      <c r="BA32" s="290">
        <v>3670</v>
      </c>
      <c r="BB32" s="290">
        <v>3629</v>
      </c>
      <c r="BC32" s="63">
        <v>3222</v>
      </c>
      <c r="BD32" s="290">
        <v>3067</v>
      </c>
      <c r="BE32" s="290"/>
      <c r="BF32" s="290"/>
      <c r="BG32" s="290"/>
      <c r="BH32" s="307"/>
      <c r="BI32" s="82">
        <f t="shared" si="84"/>
        <v>-183</v>
      </c>
      <c r="BJ32" s="83">
        <f t="shared" si="84"/>
        <v>-355</v>
      </c>
      <c r="BK32" s="83">
        <f t="shared" si="84"/>
        <v>-957</v>
      </c>
      <c r="BL32" s="83">
        <f t="shared" si="84"/>
        <v>-1271</v>
      </c>
      <c r="BM32" s="83">
        <f t="shared" si="84"/>
        <v>-185</v>
      </c>
      <c r="BN32" s="83">
        <f t="shared" si="84"/>
        <v>-723</v>
      </c>
      <c r="BO32" s="83">
        <f t="shared" si="84"/>
        <v>-108</v>
      </c>
      <c r="BP32" s="83">
        <f t="shared" si="84"/>
        <v>-142</v>
      </c>
      <c r="BQ32" s="83">
        <f t="shared" si="84"/>
        <v>-56</v>
      </c>
      <c r="BR32" s="403">
        <f t="shared" si="84"/>
        <v>-275</v>
      </c>
      <c r="BS32" s="426">
        <f t="shared" si="85"/>
        <v>-410</v>
      </c>
      <c r="BT32" s="83">
        <f t="shared" si="85"/>
        <v>-705</v>
      </c>
      <c r="BU32" s="83">
        <f t="shared" si="85"/>
        <v>134</v>
      </c>
      <c r="BV32" s="83">
        <f t="shared" si="85"/>
        <v>409</v>
      </c>
      <c r="BW32" s="83">
        <f t="shared" si="85"/>
        <v>195</v>
      </c>
      <c r="BX32" s="240">
        <f t="shared" si="85"/>
        <v>827</v>
      </c>
      <c r="BY32" s="240">
        <f t="shared" si="85"/>
        <v>300</v>
      </c>
      <c r="BZ32" s="240">
        <f t="shared" si="85"/>
        <v>474</v>
      </c>
      <c r="CA32" s="240">
        <f t="shared" si="85"/>
        <v>528</v>
      </c>
      <c r="CB32" s="240">
        <f t="shared" si="85"/>
        <v>687</v>
      </c>
      <c r="CC32" s="240">
        <f t="shared" si="86"/>
        <v>500</v>
      </c>
      <c r="CD32" s="383">
        <f t="shared" si="86"/>
        <v>-248</v>
      </c>
      <c r="CE32" s="352">
        <f t="shared" si="86"/>
        <v>280</v>
      </c>
      <c r="CF32" s="266">
        <f t="shared" si="86"/>
        <v>1133</v>
      </c>
      <c r="CG32" s="266">
        <f t="shared" si="86"/>
        <v>742</v>
      </c>
      <c r="CH32" s="266">
        <f t="shared" si="86"/>
        <v>474</v>
      </c>
      <c r="CI32" s="266">
        <f t="shared" si="86"/>
        <v>638</v>
      </c>
      <c r="CJ32" s="266">
        <f t="shared" si="86"/>
        <v>414</v>
      </c>
      <c r="CK32" s="266">
        <f t="shared" si="86"/>
        <v>-678</v>
      </c>
      <c r="CL32" s="266">
        <f t="shared" si="86"/>
        <v>141</v>
      </c>
      <c r="CM32" s="266">
        <f t="shared" si="87"/>
        <v>-18</v>
      </c>
      <c r="CN32" s="266">
        <f t="shared" si="87"/>
        <v>-137</v>
      </c>
      <c r="CO32" s="266">
        <f t="shared" si="87"/>
        <v>-236</v>
      </c>
      <c r="CP32" s="383">
        <f t="shared" si="87"/>
        <v>1040</v>
      </c>
      <c r="CQ32" s="383">
        <f t="shared" si="87"/>
        <v>847</v>
      </c>
      <c r="CR32" s="383">
        <f t="shared" si="87"/>
        <v>823</v>
      </c>
      <c r="CS32" s="383">
        <f t="shared" si="87"/>
        <v>518</v>
      </c>
      <c r="CT32" s="383">
        <f t="shared" si="87"/>
        <v>297</v>
      </c>
      <c r="CU32" s="383">
        <f t="shared" si="87"/>
        <v>146</v>
      </c>
      <c r="CV32" s="383">
        <f t="shared" si="87"/>
        <v>285</v>
      </c>
      <c r="CW32" s="383">
        <f t="shared" si="87"/>
        <v>457</v>
      </c>
      <c r="CX32" s="383">
        <f t="shared" si="87"/>
        <v>388</v>
      </c>
      <c r="CY32" s="345"/>
      <c r="CZ32" s="63">
        <f>IF(ISERROR(GETPIVOTDATA("VALUE",'CRS WK pvt'!$I$2,"DT_FILE",CZ$8,"CD_CO",CZ$6,"TRIM_CAT",TRIM(B32),"TRIM_LINE",A30))=TRUE,0,GETPIVOTDATA("VALUE",'CRS WK pvt'!$I$2,"DT_FILE",CZ$8,"CD_CO",CZ$6,"TRIM_CAT",TRIM(B32),"TRIM_LINE",A30))</f>
        <v>3067</v>
      </c>
    </row>
    <row r="33" spans="1:104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197">
        <v>828</v>
      </c>
      <c r="V33" s="197">
        <v>869</v>
      </c>
      <c r="W33" s="197">
        <v>923</v>
      </c>
      <c r="X33" s="81">
        <v>910</v>
      </c>
      <c r="Y33" s="197">
        <v>883</v>
      </c>
      <c r="Z33" s="197">
        <v>1014</v>
      </c>
      <c r="AA33" s="197">
        <v>970</v>
      </c>
      <c r="AB33" s="197">
        <v>1138</v>
      </c>
      <c r="AC33" s="197">
        <v>1079</v>
      </c>
      <c r="AD33" s="197">
        <v>1050</v>
      </c>
      <c r="AE33" s="197">
        <v>861</v>
      </c>
      <c r="AF33" s="197">
        <v>865</v>
      </c>
      <c r="AG33" s="197">
        <v>844</v>
      </c>
      <c r="AH33" s="197">
        <v>1036</v>
      </c>
      <c r="AI33" s="197">
        <v>1289</v>
      </c>
      <c r="AJ33" s="81">
        <v>1010</v>
      </c>
      <c r="AK33" s="290">
        <v>1524</v>
      </c>
      <c r="AL33" s="290">
        <v>1534</v>
      </c>
      <c r="AM33" s="290">
        <v>1533</v>
      </c>
      <c r="AN33" s="290">
        <v>1467</v>
      </c>
      <c r="AO33" s="290">
        <v>1402</v>
      </c>
      <c r="AP33" s="290">
        <v>1446</v>
      </c>
      <c r="AQ33" s="63">
        <v>1140</v>
      </c>
      <c r="AR33" s="290">
        <v>1003</v>
      </c>
      <c r="AS33" s="290">
        <v>1110</v>
      </c>
      <c r="AT33" s="290">
        <v>1040</v>
      </c>
      <c r="AU33" s="290">
        <v>877</v>
      </c>
      <c r="AV33" s="307">
        <v>1182</v>
      </c>
      <c r="AW33" s="290">
        <v>1027</v>
      </c>
      <c r="AX33" s="290">
        <v>1358</v>
      </c>
      <c r="AY33" s="290">
        <v>1189</v>
      </c>
      <c r="AZ33" s="63">
        <v>1357</v>
      </c>
      <c r="BA33" s="290">
        <v>1203</v>
      </c>
      <c r="BB33" s="290">
        <v>1096</v>
      </c>
      <c r="BC33" s="63">
        <v>914</v>
      </c>
      <c r="BD33" s="290">
        <v>913</v>
      </c>
      <c r="BE33" s="290"/>
      <c r="BF33" s="290"/>
      <c r="BG33" s="290"/>
      <c r="BH33" s="307"/>
      <c r="BI33" s="82">
        <f t="shared" si="84"/>
        <v>73</v>
      </c>
      <c r="BJ33" s="83">
        <f t="shared" si="84"/>
        <v>276</v>
      </c>
      <c r="BK33" s="83">
        <f t="shared" si="84"/>
        <v>203</v>
      </c>
      <c r="BL33" s="83">
        <f t="shared" si="84"/>
        <v>-23</v>
      </c>
      <c r="BM33" s="83">
        <f t="shared" si="84"/>
        <v>8</v>
      </c>
      <c r="BN33" s="83">
        <f t="shared" si="84"/>
        <v>-244</v>
      </c>
      <c r="BO33" s="83">
        <f t="shared" si="84"/>
        <v>23</v>
      </c>
      <c r="BP33" s="83">
        <f t="shared" si="84"/>
        <v>29</v>
      </c>
      <c r="BQ33" s="83">
        <f t="shared" si="84"/>
        <v>44</v>
      </c>
      <c r="BR33" s="403">
        <f t="shared" si="84"/>
        <v>-204</v>
      </c>
      <c r="BS33" s="426">
        <f t="shared" si="85"/>
        <v>-169</v>
      </c>
      <c r="BT33" s="83">
        <f t="shared" si="85"/>
        <v>-398</v>
      </c>
      <c r="BU33" s="83">
        <f t="shared" si="85"/>
        <v>-411</v>
      </c>
      <c r="BV33" s="83">
        <f t="shared" si="85"/>
        <v>-772</v>
      </c>
      <c r="BW33" s="83">
        <f t="shared" si="85"/>
        <v>-772</v>
      </c>
      <c r="BX33" s="240">
        <f t="shared" si="85"/>
        <v>-138</v>
      </c>
      <c r="BY33" s="240">
        <f t="shared" si="85"/>
        <v>-75</v>
      </c>
      <c r="BZ33" s="240">
        <f t="shared" si="85"/>
        <v>-16</v>
      </c>
      <c r="CA33" s="240">
        <f t="shared" si="85"/>
        <v>16</v>
      </c>
      <c r="CB33" s="240">
        <f t="shared" si="85"/>
        <v>167</v>
      </c>
      <c r="CC33" s="240">
        <f t="shared" si="86"/>
        <v>366</v>
      </c>
      <c r="CD33" s="383">
        <f t="shared" si="86"/>
        <v>100</v>
      </c>
      <c r="CE33" s="352">
        <f t="shared" si="86"/>
        <v>641</v>
      </c>
      <c r="CF33" s="266">
        <f t="shared" si="86"/>
        <v>520</v>
      </c>
      <c r="CG33" s="266">
        <f t="shared" si="86"/>
        <v>563</v>
      </c>
      <c r="CH33" s="266">
        <f t="shared" si="86"/>
        <v>329</v>
      </c>
      <c r="CI33" s="266">
        <f t="shared" si="86"/>
        <v>323</v>
      </c>
      <c r="CJ33" s="266">
        <f t="shared" si="86"/>
        <v>396</v>
      </c>
      <c r="CK33" s="266">
        <f t="shared" si="86"/>
        <v>279</v>
      </c>
      <c r="CL33" s="266">
        <f t="shared" si="86"/>
        <v>138</v>
      </c>
      <c r="CM33" s="266">
        <f t="shared" si="87"/>
        <v>266</v>
      </c>
      <c r="CN33" s="266">
        <f t="shared" si="87"/>
        <v>4</v>
      </c>
      <c r="CO33" s="266">
        <f t="shared" si="87"/>
        <v>-412</v>
      </c>
      <c r="CP33" s="383">
        <f t="shared" si="87"/>
        <v>172</v>
      </c>
      <c r="CQ33" s="383">
        <f t="shared" si="87"/>
        <v>-497</v>
      </c>
      <c r="CR33" s="383">
        <f t="shared" si="87"/>
        <v>-176</v>
      </c>
      <c r="CS33" s="383">
        <f t="shared" si="87"/>
        <v>-344</v>
      </c>
      <c r="CT33" s="383">
        <f t="shared" si="87"/>
        <v>-110</v>
      </c>
      <c r="CU33" s="383">
        <f t="shared" si="87"/>
        <v>-199</v>
      </c>
      <c r="CV33" s="383">
        <f t="shared" si="87"/>
        <v>-350</v>
      </c>
      <c r="CW33" s="383">
        <f t="shared" si="87"/>
        <v>-226</v>
      </c>
      <c r="CX33" s="383">
        <f t="shared" si="87"/>
        <v>-90</v>
      </c>
      <c r="CY33" s="345"/>
      <c r="CZ33" s="63">
        <f>IF(ISERROR(GETPIVOTDATA("VALUE",'CRS WK pvt'!$I$2,"DT_FILE",CZ$8,"CD_CO",CZ$6,"TRIM_CAT",TRIM(B33),"TRIM_LINE",A30))=TRUE,0,GETPIVOTDATA("VALUE",'CRS WK pvt'!$I$2,"DT_FILE",CZ$8,"CD_CO",CZ$6,"TRIM_CAT",TRIM(B33),"TRIM_LINE",A30))</f>
        <v>913</v>
      </c>
    </row>
    <row r="34" spans="1:104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197">
        <v>321</v>
      </c>
      <c r="V34" s="197">
        <v>300</v>
      </c>
      <c r="W34" s="197">
        <v>290</v>
      </c>
      <c r="X34" s="81">
        <v>331</v>
      </c>
      <c r="Y34" s="197">
        <v>353</v>
      </c>
      <c r="Z34" s="197">
        <v>403</v>
      </c>
      <c r="AA34" s="197">
        <v>312</v>
      </c>
      <c r="AB34" s="197">
        <v>413</v>
      </c>
      <c r="AC34" s="197">
        <v>343</v>
      </c>
      <c r="AD34" s="197">
        <v>343</v>
      </c>
      <c r="AE34" s="197">
        <v>344</v>
      </c>
      <c r="AF34" s="197">
        <v>275</v>
      </c>
      <c r="AG34" s="197">
        <v>246</v>
      </c>
      <c r="AH34" s="197">
        <v>335</v>
      </c>
      <c r="AI34" s="197">
        <v>502</v>
      </c>
      <c r="AJ34" s="81">
        <v>436</v>
      </c>
      <c r="AK34" s="290">
        <v>633</v>
      </c>
      <c r="AL34" s="290">
        <v>723</v>
      </c>
      <c r="AM34" s="290">
        <v>607</v>
      </c>
      <c r="AN34" s="290">
        <v>522</v>
      </c>
      <c r="AO34" s="290">
        <v>536</v>
      </c>
      <c r="AP34" s="290">
        <v>555</v>
      </c>
      <c r="AQ34" s="63">
        <v>441</v>
      </c>
      <c r="AR34" s="290">
        <v>376</v>
      </c>
      <c r="AS34" s="290">
        <v>457</v>
      </c>
      <c r="AT34" s="290">
        <v>400</v>
      </c>
      <c r="AU34" s="290">
        <v>353</v>
      </c>
      <c r="AV34" s="307">
        <v>462</v>
      </c>
      <c r="AW34" s="290">
        <v>387</v>
      </c>
      <c r="AX34" s="290">
        <v>459</v>
      </c>
      <c r="AY34" s="290">
        <v>449</v>
      </c>
      <c r="AZ34" s="63">
        <v>486</v>
      </c>
      <c r="BA34" s="290">
        <v>434</v>
      </c>
      <c r="BB34" s="290">
        <v>410</v>
      </c>
      <c r="BC34" s="63">
        <v>328</v>
      </c>
      <c r="BD34" s="290">
        <v>350</v>
      </c>
      <c r="BE34" s="290"/>
      <c r="BF34" s="290"/>
      <c r="BG34" s="290"/>
      <c r="BH34" s="307"/>
      <c r="BI34" s="82">
        <f t="shared" si="84"/>
        <v>29</v>
      </c>
      <c r="BJ34" s="83">
        <f t="shared" si="84"/>
        <v>143</v>
      </c>
      <c r="BK34" s="83">
        <f t="shared" si="84"/>
        <v>255</v>
      </c>
      <c r="BL34" s="83">
        <f t="shared" si="84"/>
        <v>67</v>
      </c>
      <c r="BM34" s="83">
        <f t="shared" si="84"/>
        <v>-21</v>
      </c>
      <c r="BN34" s="83">
        <f t="shared" si="84"/>
        <v>-96</v>
      </c>
      <c r="BO34" s="83">
        <f t="shared" si="84"/>
        <v>16</v>
      </c>
      <c r="BP34" s="83">
        <f t="shared" si="84"/>
        <v>49</v>
      </c>
      <c r="BQ34" s="83">
        <f t="shared" si="84"/>
        <v>-27</v>
      </c>
      <c r="BR34" s="403">
        <f t="shared" si="84"/>
        <v>-47</v>
      </c>
      <c r="BS34" s="426">
        <f t="shared" si="85"/>
        <v>50</v>
      </c>
      <c r="BT34" s="83">
        <f t="shared" si="85"/>
        <v>-11</v>
      </c>
      <c r="BU34" s="83">
        <f t="shared" si="85"/>
        <v>-114</v>
      </c>
      <c r="BV34" s="83">
        <f t="shared" si="85"/>
        <v>-174</v>
      </c>
      <c r="BW34" s="83">
        <f t="shared" si="85"/>
        <v>-356</v>
      </c>
      <c r="BX34" s="240">
        <f t="shared" si="85"/>
        <v>-141</v>
      </c>
      <c r="BY34" s="240">
        <f t="shared" si="85"/>
        <v>-11</v>
      </c>
      <c r="BZ34" s="240">
        <f t="shared" si="85"/>
        <v>-11</v>
      </c>
      <c r="CA34" s="240">
        <f t="shared" si="85"/>
        <v>-75</v>
      </c>
      <c r="CB34" s="240">
        <f t="shared" si="85"/>
        <v>35</v>
      </c>
      <c r="CC34" s="240">
        <f t="shared" si="86"/>
        <v>212</v>
      </c>
      <c r="CD34" s="383">
        <f t="shared" si="86"/>
        <v>105</v>
      </c>
      <c r="CE34" s="352">
        <f t="shared" si="86"/>
        <v>280</v>
      </c>
      <c r="CF34" s="266">
        <f t="shared" si="86"/>
        <v>320</v>
      </c>
      <c r="CG34" s="266">
        <f t="shared" si="86"/>
        <v>295</v>
      </c>
      <c r="CH34" s="266">
        <f t="shared" si="86"/>
        <v>109</v>
      </c>
      <c r="CI34" s="266">
        <f t="shared" si="86"/>
        <v>193</v>
      </c>
      <c r="CJ34" s="266">
        <f t="shared" si="86"/>
        <v>212</v>
      </c>
      <c r="CK34" s="266">
        <f t="shared" si="86"/>
        <v>97</v>
      </c>
      <c r="CL34" s="266">
        <f t="shared" si="86"/>
        <v>101</v>
      </c>
      <c r="CM34" s="266">
        <f t="shared" si="87"/>
        <v>211</v>
      </c>
      <c r="CN34" s="266">
        <f t="shared" si="87"/>
        <v>65</v>
      </c>
      <c r="CO34" s="266">
        <f t="shared" si="87"/>
        <v>-149</v>
      </c>
      <c r="CP34" s="383">
        <f t="shared" si="87"/>
        <v>26</v>
      </c>
      <c r="CQ34" s="383">
        <f t="shared" si="87"/>
        <v>-246</v>
      </c>
      <c r="CR34" s="383">
        <f t="shared" si="87"/>
        <v>-264</v>
      </c>
      <c r="CS34" s="383">
        <f t="shared" si="87"/>
        <v>-158</v>
      </c>
      <c r="CT34" s="383">
        <f t="shared" si="87"/>
        <v>-36</v>
      </c>
      <c r="CU34" s="383">
        <f t="shared" si="87"/>
        <v>-102</v>
      </c>
      <c r="CV34" s="383">
        <f t="shared" si="87"/>
        <v>-145</v>
      </c>
      <c r="CW34" s="383">
        <f t="shared" si="87"/>
        <v>-113</v>
      </c>
      <c r="CX34" s="383">
        <f t="shared" si="87"/>
        <v>-26</v>
      </c>
      <c r="CY34" s="345"/>
      <c r="CZ34" s="63">
        <f>IF(ISERROR(GETPIVOTDATA("VALUE",'CRS WK pvt'!$I$2,"DT_FILE",CZ$8,"CD_CO",CZ$6,"TRIM_CAT",TRIM(B34),"TRIM_LINE",A30))=TRUE,0,GETPIVOTDATA("VALUE",'CRS WK pvt'!$I$2,"DT_FILE",CZ$8,"CD_CO",CZ$6,"TRIM_CAT",TRIM(B34),"TRIM_LINE",A30))</f>
        <v>350</v>
      </c>
    </row>
    <row r="35" spans="1:104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197">
        <v>352</v>
      </c>
      <c r="V35" s="197">
        <v>352</v>
      </c>
      <c r="W35" s="197">
        <v>256</v>
      </c>
      <c r="X35" s="81">
        <v>271</v>
      </c>
      <c r="Y35" s="197">
        <v>280</v>
      </c>
      <c r="Z35" s="197">
        <v>386</v>
      </c>
      <c r="AA35" s="197">
        <v>252</v>
      </c>
      <c r="AB35" s="197">
        <v>381</v>
      </c>
      <c r="AC35" s="197">
        <v>303</v>
      </c>
      <c r="AD35" s="197">
        <v>323</v>
      </c>
      <c r="AE35" s="197">
        <v>380</v>
      </c>
      <c r="AF35" s="197">
        <v>393</v>
      </c>
      <c r="AG35" s="197">
        <v>218</v>
      </c>
      <c r="AH35" s="197">
        <v>283</v>
      </c>
      <c r="AI35" s="197">
        <v>564</v>
      </c>
      <c r="AJ35" s="81">
        <v>441</v>
      </c>
      <c r="AK35" s="290">
        <v>635</v>
      </c>
      <c r="AL35" s="290">
        <v>876</v>
      </c>
      <c r="AM35" s="290">
        <v>578</v>
      </c>
      <c r="AN35" s="290">
        <v>480</v>
      </c>
      <c r="AO35" s="290">
        <v>550</v>
      </c>
      <c r="AP35" s="290">
        <v>540</v>
      </c>
      <c r="AQ35" s="63">
        <v>488</v>
      </c>
      <c r="AR35" s="290">
        <v>376</v>
      </c>
      <c r="AS35" s="290">
        <v>430</v>
      </c>
      <c r="AT35" s="290">
        <v>405</v>
      </c>
      <c r="AU35" s="290">
        <v>403</v>
      </c>
      <c r="AV35" s="307">
        <v>511</v>
      </c>
      <c r="AW35" s="290">
        <v>425</v>
      </c>
      <c r="AX35" s="290">
        <v>381</v>
      </c>
      <c r="AY35" s="290">
        <v>382</v>
      </c>
      <c r="AZ35" s="63">
        <v>554</v>
      </c>
      <c r="BA35" s="290">
        <v>428</v>
      </c>
      <c r="BB35" s="290">
        <v>392</v>
      </c>
      <c r="BC35" s="63">
        <v>271</v>
      </c>
      <c r="BD35" s="290">
        <v>348</v>
      </c>
      <c r="BE35" s="290"/>
      <c r="BF35" s="290"/>
      <c r="BG35" s="290"/>
      <c r="BH35" s="307"/>
      <c r="BI35" s="82">
        <f t="shared" si="84"/>
        <v>10</v>
      </c>
      <c r="BJ35" s="83">
        <f t="shared" si="84"/>
        <v>126</v>
      </c>
      <c r="BK35" s="83">
        <f t="shared" si="84"/>
        <v>191</v>
      </c>
      <c r="BL35" s="83">
        <f t="shared" si="84"/>
        <v>156</v>
      </c>
      <c r="BM35" s="83">
        <f t="shared" si="84"/>
        <v>78</v>
      </c>
      <c r="BN35" s="83">
        <f t="shared" si="84"/>
        <v>9</v>
      </c>
      <c r="BO35" s="83">
        <f t="shared" si="84"/>
        <v>154</v>
      </c>
      <c r="BP35" s="83">
        <f t="shared" si="84"/>
        <v>163</v>
      </c>
      <c r="BQ35" s="83">
        <f t="shared" si="84"/>
        <v>58</v>
      </c>
      <c r="BR35" s="403">
        <f t="shared" si="84"/>
        <v>-9</v>
      </c>
      <c r="BS35" s="426">
        <f t="shared" si="85"/>
        <v>80</v>
      </c>
      <c r="BT35" s="83">
        <f t="shared" si="85"/>
        <v>72</v>
      </c>
      <c r="BU35" s="83">
        <f t="shared" si="85"/>
        <v>-60</v>
      </c>
      <c r="BV35" s="83">
        <f t="shared" si="85"/>
        <v>-76</v>
      </c>
      <c r="BW35" s="83">
        <f t="shared" si="85"/>
        <v>-270</v>
      </c>
      <c r="BX35" s="240">
        <f t="shared" si="85"/>
        <v>-130</v>
      </c>
      <c r="BY35" s="240">
        <f t="shared" si="85"/>
        <v>28</v>
      </c>
      <c r="BZ35" s="240">
        <f t="shared" si="85"/>
        <v>107</v>
      </c>
      <c r="CA35" s="240">
        <f t="shared" si="85"/>
        <v>-134</v>
      </c>
      <c r="CB35" s="240">
        <f t="shared" si="85"/>
        <v>-69</v>
      </c>
      <c r="CC35" s="240">
        <f t="shared" si="86"/>
        <v>308</v>
      </c>
      <c r="CD35" s="383">
        <f t="shared" si="86"/>
        <v>170</v>
      </c>
      <c r="CE35" s="352">
        <f t="shared" si="86"/>
        <v>355</v>
      </c>
      <c r="CF35" s="266">
        <f t="shared" si="86"/>
        <v>490</v>
      </c>
      <c r="CG35" s="266">
        <f t="shared" si="86"/>
        <v>326</v>
      </c>
      <c r="CH35" s="266">
        <f t="shared" si="86"/>
        <v>99</v>
      </c>
      <c r="CI35" s="266">
        <f t="shared" si="86"/>
        <v>247</v>
      </c>
      <c r="CJ35" s="266">
        <f t="shared" si="86"/>
        <v>217</v>
      </c>
      <c r="CK35" s="266">
        <f t="shared" si="86"/>
        <v>108</v>
      </c>
      <c r="CL35" s="266">
        <f t="shared" si="86"/>
        <v>-17</v>
      </c>
      <c r="CM35" s="266">
        <f t="shared" si="87"/>
        <v>212</v>
      </c>
      <c r="CN35" s="266">
        <f t="shared" si="87"/>
        <v>122</v>
      </c>
      <c r="CO35" s="266">
        <f t="shared" si="87"/>
        <v>-161</v>
      </c>
      <c r="CP35" s="383">
        <f t="shared" si="87"/>
        <v>70</v>
      </c>
      <c r="CQ35" s="383">
        <f t="shared" si="87"/>
        <v>-210</v>
      </c>
      <c r="CR35" s="383">
        <f t="shared" si="87"/>
        <v>-495</v>
      </c>
      <c r="CS35" s="383">
        <f t="shared" si="87"/>
        <v>-196</v>
      </c>
      <c r="CT35" s="383">
        <f t="shared" si="87"/>
        <v>74</v>
      </c>
      <c r="CU35" s="383">
        <f t="shared" si="87"/>
        <v>-122</v>
      </c>
      <c r="CV35" s="383">
        <f t="shared" si="87"/>
        <v>-148</v>
      </c>
      <c r="CW35" s="383">
        <f t="shared" si="87"/>
        <v>-217</v>
      </c>
      <c r="CX35" s="383">
        <f t="shared" si="87"/>
        <v>-28</v>
      </c>
      <c r="CY35" s="345"/>
      <c r="CZ35" s="63">
        <f>IF(ISERROR(GETPIVOTDATA("VALUE",'CRS WK pvt'!$I$2,"DT_FILE",CZ$8,"CD_CO",CZ$6,"TRIM_CAT",TRIM(B35),"TRIM_LINE",A30))=TRUE,0,GETPIVOTDATA("VALUE",'CRS WK pvt'!$I$2,"DT_FILE",CZ$8,"CD_CO",CZ$6,"TRIM_CAT",TRIM(B35),"TRIM_LINE",A30))</f>
        <v>348</v>
      </c>
    </row>
    <row r="36" spans="1:104" s="72" customFormat="1" x14ac:dyDescent="0.3">
      <c r="A36" s="147"/>
      <c r="B36" s="59" t="s">
        <v>42</v>
      </c>
      <c r="C36" s="136">
        <f t="shared" ref="C36:V36" si="88">SUM(C31:C35)</f>
        <v>23798</v>
      </c>
      <c r="D36" s="137">
        <f t="shared" si="88"/>
        <v>27778</v>
      </c>
      <c r="E36" s="137">
        <f t="shared" si="88"/>
        <v>29433</v>
      </c>
      <c r="F36" s="137">
        <f t="shared" si="88"/>
        <v>25379</v>
      </c>
      <c r="G36" s="137">
        <f t="shared" si="88"/>
        <v>21174</v>
      </c>
      <c r="H36" s="137">
        <f t="shared" si="88"/>
        <v>22792</v>
      </c>
      <c r="I36" s="137">
        <f t="shared" si="88"/>
        <v>17393</v>
      </c>
      <c r="J36" s="137">
        <f t="shared" si="88"/>
        <v>17734</v>
      </c>
      <c r="K36" s="137">
        <f t="shared" si="88"/>
        <v>18666</v>
      </c>
      <c r="L36" s="138">
        <f t="shared" si="88"/>
        <v>20612</v>
      </c>
      <c r="M36" s="137">
        <f t="shared" si="88"/>
        <v>19061</v>
      </c>
      <c r="N36" s="137">
        <f t="shared" si="88"/>
        <v>25376</v>
      </c>
      <c r="O36" s="137">
        <f t="shared" si="88"/>
        <v>24974</v>
      </c>
      <c r="P36" s="137">
        <f t="shared" si="88"/>
        <v>29460</v>
      </c>
      <c r="Q36" s="137">
        <f t="shared" si="88"/>
        <v>26121</v>
      </c>
      <c r="R36" s="137">
        <f t="shared" si="88"/>
        <v>20699</v>
      </c>
      <c r="S36" s="137">
        <f t="shared" si="88"/>
        <v>20401</v>
      </c>
      <c r="T36" s="137">
        <f t="shared" si="88"/>
        <v>16018</v>
      </c>
      <c r="U36" s="137">
        <f t="shared" si="88"/>
        <v>15936</v>
      </c>
      <c r="V36" s="137">
        <f t="shared" si="88"/>
        <v>16970</v>
      </c>
      <c r="W36" s="137">
        <f>SUM(W31+W32+W33+W34+W35)</f>
        <v>18238</v>
      </c>
      <c r="X36" s="138">
        <f>SUM(X31+X32+X33+X34+X35)</f>
        <v>16876</v>
      </c>
      <c r="Y36" s="198">
        <v>15231</v>
      </c>
      <c r="Z36" s="198">
        <v>17515</v>
      </c>
      <c r="AA36" s="198">
        <v>19057</v>
      </c>
      <c r="AB36" s="198">
        <v>24107</v>
      </c>
      <c r="AC36" s="198">
        <v>21340</v>
      </c>
      <c r="AD36" s="198">
        <v>20182</v>
      </c>
      <c r="AE36" s="198">
        <v>19041</v>
      </c>
      <c r="AF36" s="198">
        <v>17465</v>
      </c>
      <c r="AG36" s="198">
        <v>18081</v>
      </c>
      <c r="AH36" s="198">
        <v>20982</v>
      </c>
      <c r="AI36" s="198">
        <v>22319</v>
      </c>
      <c r="AJ36" s="138">
        <v>17518</v>
      </c>
      <c r="AK36" s="291">
        <v>18057</v>
      </c>
      <c r="AL36" s="291">
        <v>23395</v>
      </c>
      <c r="AM36" s="291">
        <v>22824</v>
      </c>
      <c r="AN36" s="291">
        <v>25711</v>
      </c>
      <c r="AO36" s="291">
        <v>25028</v>
      </c>
      <c r="AP36" s="291">
        <v>23472</v>
      </c>
      <c r="AQ36" s="84">
        <v>19405</v>
      </c>
      <c r="AR36" s="291">
        <v>18553</v>
      </c>
      <c r="AS36" s="291">
        <v>18341</v>
      </c>
      <c r="AT36" s="291">
        <v>18612</v>
      </c>
      <c r="AU36" s="291">
        <v>18035</v>
      </c>
      <c r="AV36" s="308">
        <v>20518</v>
      </c>
      <c r="AW36" s="291">
        <v>18263</v>
      </c>
      <c r="AX36" s="291">
        <v>23771</v>
      </c>
      <c r="AY36" s="291">
        <v>23450</v>
      </c>
      <c r="AZ36" s="84">
        <v>26800</v>
      </c>
      <c r="BA36" s="291">
        <v>23386</v>
      </c>
      <c r="BB36" s="291">
        <v>22332</v>
      </c>
      <c r="BC36" s="84">
        <v>19388</v>
      </c>
      <c r="BD36" s="291">
        <v>19117</v>
      </c>
      <c r="BE36" s="291"/>
      <c r="BF36" s="291"/>
      <c r="BG36" s="291"/>
      <c r="BH36" s="308"/>
      <c r="BI36" s="84">
        <f t="shared" ref="BI36:BM36" si="89">SUM(BI31:BI35)</f>
        <v>1176</v>
      </c>
      <c r="BJ36" s="139">
        <f t="shared" si="89"/>
        <v>1682</v>
      </c>
      <c r="BK36" s="139">
        <f t="shared" si="89"/>
        <v>-3312</v>
      </c>
      <c r="BL36" s="139">
        <f t="shared" si="89"/>
        <v>-4680</v>
      </c>
      <c r="BM36" s="139">
        <f t="shared" si="89"/>
        <v>-773</v>
      </c>
      <c r="BN36" s="139">
        <f t="shared" ref="BN36:BV36" si="90">SUM(BN31:BN35)</f>
        <v>-6774</v>
      </c>
      <c r="BO36" s="139">
        <f t="shared" si="90"/>
        <v>-1457</v>
      </c>
      <c r="BP36" s="139">
        <f t="shared" si="90"/>
        <v>-764</v>
      </c>
      <c r="BQ36" s="139">
        <f t="shared" si="90"/>
        <v>-428</v>
      </c>
      <c r="BR36" s="404">
        <f t="shared" si="90"/>
        <v>-3736</v>
      </c>
      <c r="BS36" s="427">
        <f t="shared" si="90"/>
        <v>-3830</v>
      </c>
      <c r="BT36" s="139">
        <f t="shared" si="90"/>
        <v>-7861</v>
      </c>
      <c r="BU36" s="139">
        <f t="shared" si="90"/>
        <v>-5917</v>
      </c>
      <c r="BV36" s="139">
        <f t="shared" si="90"/>
        <v>-5353</v>
      </c>
      <c r="BW36" s="139">
        <f t="shared" ref="BW36:BX36" si="91">SUM(BW31:BW35)</f>
        <v>-4781</v>
      </c>
      <c r="BX36" s="241">
        <f t="shared" si="91"/>
        <v>-517</v>
      </c>
      <c r="BY36" s="241">
        <f t="shared" ref="BY36:BZ36" si="92">SUM(BY31:BY35)</f>
        <v>-1360</v>
      </c>
      <c r="BZ36" s="241">
        <f t="shared" si="92"/>
        <v>1447</v>
      </c>
      <c r="CA36" s="241">
        <f t="shared" ref="CA36:CB36" si="93">SUM(CA31:CA35)</f>
        <v>2145</v>
      </c>
      <c r="CB36" s="241">
        <f t="shared" si="93"/>
        <v>4012</v>
      </c>
      <c r="CC36" s="241">
        <f t="shared" ref="CC36:CE36" si="94">SUM(CC31:CC35)</f>
        <v>4081</v>
      </c>
      <c r="CD36" s="384">
        <f t="shared" si="94"/>
        <v>642</v>
      </c>
      <c r="CE36" s="353">
        <f t="shared" si="94"/>
        <v>2826</v>
      </c>
      <c r="CF36" s="267">
        <f t="shared" ref="CF36" si="95">SUM(CF31:CF35)</f>
        <v>5880</v>
      </c>
      <c r="CG36" s="267">
        <f t="shared" ref="CG36" si="96">SUM(CG31:CG35)</f>
        <v>3767</v>
      </c>
      <c r="CH36" s="267">
        <f t="shared" ref="CH36" si="97">SUM(CH31:CH35)</f>
        <v>1604</v>
      </c>
      <c r="CI36" s="267">
        <f t="shared" ref="CI36" si="98">SUM(CI31:CI35)</f>
        <v>3688</v>
      </c>
      <c r="CJ36" s="267">
        <f t="shared" ref="CJ36" si="99">SUM(CJ31:CJ35)</f>
        <v>3290</v>
      </c>
      <c r="CK36" s="267">
        <f t="shared" ref="CK36" si="100">SUM(CK31:CK35)</f>
        <v>364</v>
      </c>
      <c r="CL36" s="267">
        <f t="shared" ref="CL36" si="101">SUM(CL31:CL35)</f>
        <v>1088</v>
      </c>
      <c r="CM36" s="267">
        <f t="shared" ref="CM36" si="102">SUM(CM31:CM35)</f>
        <v>260</v>
      </c>
      <c r="CN36" s="267">
        <f t="shared" ref="CN36" si="103">SUM(CN31:CN35)</f>
        <v>-2370</v>
      </c>
      <c r="CO36" s="267">
        <f t="shared" ref="CO36" si="104">SUM(CO31:CO35)</f>
        <v>-4284</v>
      </c>
      <c r="CP36" s="384">
        <f t="shared" ref="CP36" si="105">SUM(CP31:CP35)</f>
        <v>3000</v>
      </c>
      <c r="CQ36" s="384">
        <f t="shared" ref="CQ36" si="106">SUM(CQ31:CQ35)</f>
        <v>206</v>
      </c>
      <c r="CR36" s="384">
        <f t="shared" ref="CR36" si="107">SUM(CR31:CR35)</f>
        <v>376</v>
      </c>
      <c r="CS36" s="384">
        <f t="shared" ref="CS36" si="108">SUM(CS31:CS35)</f>
        <v>626</v>
      </c>
      <c r="CT36" s="384">
        <f t="shared" ref="CT36:CU36" si="109">SUM(CT31:CT35)</f>
        <v>1089</v>
      </c>
      <c r="CU36" s="384">
        <f t="shared" si="109"/>
        <v>-1642</v>
      </c>
      <c r="CV36" s="384">
        <f t="shared" ref="CV36" si="110">SUM(CV31:CV35)</f>
        <v>-1140</v>
      </c>
      <c r="CW36" s="384">
        <f t="shared" ref="CW36:CX36" si="111">SUM(CW31:CW35)</f>
        <v>-17</v>
      </c>
      <c r="CX36" s="384">
        <f t="shared" si="111"/>
        <v>564</v>
      </c>
      <c r="CY36" s="346"/>
      <c r="CZ36" s="84">
        <f>SUM(CZ31:CZ35)</f>
        <v>19117</v>
      </c>
    </row>
    <row r="37" spans="1:104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85"/>
      <c r="CU37" s="385"/>
      <c r="CV37" s="385"/>
      <c r="CW37" s="385"/>
      <c r="CX37" s="385"/>
      <c r="CY37" s="345"/>
      <c r="CZ37" s="89"/>
    </row>
    <row r="38" spans="1:104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197">
        <v>57968</v>
      </c>
      <c r="V38" s="197">
        <v>56750</v>
      </c>
      <c r="W38" s="197">
        <v>55539</v>
      </c>
      <c r="X38" s="81">
        <v>54443</v>
      </c>
      <c r="Y38" s="197">
        <v>51274</v>
      </c>
      <c r="Z38" s="197">
        <v>47921</v>
      </c>
      <c r="AA38" s="197">
        <v>46011</v>
      </c>
      <c r="AB38" s="197">
        <v>48077</v>
      </c>
      <c r="AC38" s="197">
        <v>50266</v>
      </c>
      <c r="AD38" s="197">
        <v>50415</v>
      </c>
      <c r="AE38" s="197">
        <v>48833</v>
      </c>
      <c r="AF38" s="197">
        <v>47504</v>
      </c>
      <c r="AG38" s="197">
        <v>45611</v>
      </c>
      <c r="AH38" s="197">
        <v>45886</v>
      </c>
      <c r="AI38" s="197">
        <v>45362</v>
      </c>
      <c r="AJ38" s="81">
        <v>44366</v>
      </c>
      <c r="AK38" s="290">
        <v>42507</v>
      </c>
      <c r="AL38" s="290">
        <v>40836</v>
      </c>
      <c r="AM38" s="290">
        <v>41986</v>
      </c>
      <c r="AN38" s="290">
        <v>45353</v>
      </c>
      <c r="AO38" s="290">
        <v>45931</v>
      </c>
      <c r="AP38" s="290">
        <v>47326</v>
      </c>
      <c r="AQ38" s="63">
        <v>48160</v>
      </c>
      <c r="AR38" s="290">
        <v>47511</v>
      </c>
      <c r="AS38" s="290">
        <v>47194</v>
      </c>
      <c r="AT38" s="290">
        <v>44843</v>
      </c>
      <c r="AU38" s="290">
        <v>44320</v>
      </c>
      <c r="AV38" s="307">
        <v>43976</v>
      </c>
      <c r="AW38" s="290">
        <v>42038</v>
      </c>
      <c r="AX38" s="290">
        <v>41096</v>
      </c>
      <c r="AY38" s="290">
        <v>42246</v>
      </c>
      <c r="AZ38" s="63">
        <v>45543</v>
      </c>
      <c r="BA38" s="290">
        <v>46877</v>
      </c>
      <c r="BB38" s="290">
        <v>48376</v>
      </c>
      <c r="BC38" s="63">
        <v>49924</v>
      </c>
      <c r="BD38" s="290">
        <v>48968</v>
      </c>
      <c r="BE38" s="290"/>
      <c r="BF38" s="290"/>
      <c r="BG38" s="290"/>
      <c r="BH38" s="307"/>
      <c r="BI38" s="82">
        <f t="shared" ref="BI38:BR42" si="112">O38-C38</f>
        <v>411</v>
      </c>
      <c r="BJ38" s="83">
        <f t="shared" si="112"/>
        <v>5418</v>
      </c>
      <c r="BK38" s="83">
        <f t="shared" si="112"/>
        <v>9936</v>
      </c>
      <c r="BL38" s="83">
        <f t="shared" si="112"/>
        <v>9737</v>
      </c>
      <c r="BM38" s="83">
        <f t="shared" si="112"/>
        <v>9238</v>
      </c>
      <c r="BN38" s="83">
        <f t="shared" si="112"/>
        <v>9119</v>
      </c>
      <c r="BO38" s="83">
        <f t="shared" si="112"/>
        <v>7955</v>
      </c>
      <c r="BP38" s="83">
        <f t="shared" si="112"/>
        <v>9937</v>
      </c>
      <c r="BQ38" s="83">
        <f t="shared" si="112"/>
        <v>9502</v>
      </c>
      <c r="BR38" s="403">
        <f t="shared" si="112"/>
        <v>9550</v>
      </c>
      <c r="BS38" s="426">
        <f t="shared" ref="BS38:CB42" si="113">Y38-M38</f>
        <v>8154</v>
      </c>
      <c r="BT38" s="83">
        <f t="shared" si="113"/>
        <v>7544</v>
      </c>
      <c r="BU38" s="83">
        <f t="shared" si="113"/>
        <v>2192</v>
      </c>
      <c r="BV38" s="83">
        <f t="shared" si="113"/>
        <v>-1555</v>
      </c>
      <c r="BW38" s="83">
        <f t="shared" si="113"/>
        <v>-6684</v>
      </c>
      <c r="BX38" s="240">
        <f t="shared" si="113"/>
        <v>-9280</v>
      </c>
      <c r="BY38" s="240">
        <f t="shared" si="113"/>
        <v>-11940</v>
      </c>
      <c r="BZ38" s="240">
        <f t="shared" si="113"/>
        <v>-13154</v>
      </c>
      <c r="CA38" s="240">
        <f t="shared" si="113"/>
        <v>-12357</v>
      </c>
      <c r="CB38" s="240">
        <f t="shared" si="113"/>
        <v>-10864</v>
      </c>
      <c r="CC38" s="240">
        <f t="shared" ref="CC38:CL42" si="114">AI38-W38</f>
        <v>-10177</v>
      </c>
      <c r="CD38" s="383">
        <f t="shared" si="114"/>
        <v>-10077</v>
      </c>
      <c r="CE38" s="352">
        <f t="shared" si="114"/>
        <v>-8767</v>
      </c>
      <c r="CF38" s="266">
        <f t="shared" si="114"/>
        <v>-7085</v>
      </c>
      <c r="CG38" s="266">
        <f t="shared" si="114"/>
        <v>-4025</v>
      </c>
      <c r="CH38" s="266">
        <f t="shared" si="114"/>
        <v>-2724</v>
      </c>
      <c r="CI38" s="266">
        <f t="shared" si="114"/>
        <v>-4335</v>
      </c>
      <c r="CJ38" s="266">
        <f t="shared" si="114"/>
        <v>-3089</v>
      </c>
      <c r="CK38" s="266">
        <f t="shared" si="114"/>
        <v>-673</v>
      </c>
      <c r="CL38" s="266">
        <f t="shared" si="114"/>
        <v>7</v>
      </c>
      <c r="CM38" s="266">
        <f t="shared" ref="CM38:CX42" si="115">AS38-AG38</f>
        <v>1583</v>
      </c>
      <c r="CN38" s="266">
        <f t="shared" si="115"/>
        <v>-1043</v>
      </c>
      <c r="CO38" s="266">
        <f t="shared" si="115"/>
        <v>-1042</v>
      </c>
      <c r="CP38" s="383">
        <f t="shared" si="115"/>
        <v>-390</v>
      </c>
      <c r="CQ38" s="383">
        <f t="shared" si="115"/>
        <v>-469</v>
      </c>
      <c r="CR38" s="383">
        <f t="shared" si="115"/>
        <v>260</v>
      </c>
      <c r="CS38" s="383">
        <f t="shared" si="115"/>
        <v>260</v>
      </c>
      <c r="CT38" s="383">
        <f t="shared" si="115"/>
        <v>190</v>
      </c>
      <c r="CU38" s="383">
        <f t="shared" si="115"/>
        <v>946</v>
      </c>
      <c r="CV38" s="383">
        <f t="shared" si="115"/>
        <v>1050</v>
      </c>
      <c r="CW38" s="383">
        <f t="shared" si="115"/>
        <v>1764</v>
      </c>
      <c r="CX38" s="383">
        <f t="shared" si="115"/>
        <v>1457</v>
      </c>
      <c r="CY38" s="345"/>
      <c r="CZ38" s="63">
        <f>IF(ISERROR(GETPIVOTDATA("VALUE",'CRS WK pvt'!$I$2,"DT_FILE",CZ$8,"CD_CO",CZ$6,"TRIM_CAT",TRIM(B38),"TRIM_LINE",A37))=TRUE,0,GETPIVOTDATA("VALUE",'CRS WK pvt'!$I$2,"DT_FILE",CZ$8,"CD_CO",CZ$6,"TRIM_CAT",TRIM(B38),"TRIM_LINE",A37))</f>
        <v>48968</v>
      </c>
    </row>
    <row r="39" spans="1:104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197">
        <v>19679</v>
      </c>
      <c r="V39" s="197">
        <v>19857</v>
      </c>
      <c r="W39" s="197">
        <v>20530</v>
      </c>
      <c r="X39" s="81">
        <v>20801</v>
      </c>
      <c r="Y39" s="197">
        <v>19683</v>
      </c>
      <c r="Z39" s="197">
        <v>18809</v>
      </c>
      <c r="AA39" s="197">
        <v>18328</v>
      </c>
      <c r="AB39" s="197">
        <v>18561</v>
      </c>
      <c r="AC39" s="197">
        <v>18739</v>
      </c>
      <c r="AD39" s="197">
        <v>18850</v>
      </c>
      <c r="AE39" s="197">
        <v>18767</v>
      </c>
      <c r="AF39" s="197">
        <v>19245</v>
      </c>
      <c r="AG39" s="197">
        <v>19204</v>
      </c>
      <c r="AH39" s="197">
        <v>19333</v>
      </c>
      <c r="AI39" s="197">
        <v>18457</v>
      </c>
      <c r="AJ39" s="81">
        <v>17278</v>
      </c>
      <c r="AK39" s="290">
        <v>17262</v>
      </c>
      <c r="AL39" s="290">
        <v>17217</v>
      </c>
      <c r="AM39" s="290">
        <v>17793</v>
      </c>
      <c r="AN39" s="290">
        <v>18868</v>
      </c>
      <c r="AO39" s="290">
        <v>19210</v>
      </c>
      <c r="AP39" s="290">
        <v>19612</v>
      </c>
      <c r="AQ39" s="63">
        <v>19923</v>
      </c>
      <c r="AR39" s="290">
        <v>20187</v>
      </c>
      <c r="AS39" s="290">
        <v>20392</v>
      </c>
      <c r="AT39" s="290">
        <v>20160</v>
      </c>
      <c r="AU39" s="290">
        <v>20614</v>
      </c>
      <c r="AV39" s="307">
        <v>21105</v>
      </c>
      <c r="AW39" s="290">
        <v>21045</v>
      </c>
      <c r="AX39" s="290">
        <v>21189</v>
      </c>
      <c r="AY39" s="290">
        <v>22089</v>
      </c>
      <c r="AZ39" s="63">
        <v>22579</v>
      </c>
      <c r="BA39" s="290">
        <v>22701</v>
      </c>
      <c r="BB39" s="290">
        <v>22930</v>
      </c>
      <c r="BC39" s="63">
        <v>23333</v>
      </c>
      <c r="BD39" s="290">
        <v>23441</v>
      </c>
      <c r="BE39" s="290"/>
      <c r="BF39" s="290"/>
      <c r="BG39" s="290"/>
      <c r="BH39" s="307"/>
      <c r="BI39" s="82">
        <f t="shared" si="112"/>
        <v>594</v>
      </c>
      <c r="BJ39" s="83">
        <f t="shared" si="112"/>
        <v>1176</v>
      </c>
      <c r="BK39" s="83">
        <f t="shared" si="112"/>
        <v>1326</v>
      </c>
      <c r="BL39" s="83">
        <f t="shared" si="112"/>
        <v>1141</v>
      </c>
      <c r="BM39" s="83">
        <f t="shared" si="112"/>
        <v>2079</v>
      </c>
      <c r="BN39" s="83">
        <f t="shared" si="112"/>
        <v>1793</v>
      </c>
      <c r="BO39" s="83">
        <f t="shared" si="112"/>
        <v>1959</v>
      </c>
      <c r="BP39" s="83">
        <f t="shared" si="112"/>
        <v>2537</v>
      </c>
      <c r="BQ39" s="83">
        <f t="shared" si="112"/>
        <v>3192</v>
      </c>
      <c r="BR39" s="403">
        <f t="shared" si="112"/>
        <v>3441</v>
      </c>
      <c r="BS39" s="426">
        <f t="shared" si="113"/>
        <v>3190</v>
      </c>
      <c r="BT39" s="83">
        <f t="shared" si="113"/>
        <v>3506</v>
      </c>
      <c r="BU39" s="83">
        <f t="shared" si="113"/>
        <v>2751</v>
      </c>
      <c r="BV39" s="83">
        <f t="shared" si="113"/>
        <v>2653</v>
      </c>
      <c r="BW39" s="83">
        <f t="shared" si="113"/>
        <v>2312</v>
      </c>
      <c r="BX39" s="240">
        <f t="shared" si="113"/>
        <v>2186</v>
      </c>
      <c r="BY39" s="240">
        <f t="shared" si="113"/>
        <v>410</v>
      </c>
      <c r="BZ39" s="240">
        <f t="shared" si="113"/>
        <v>-47</v>
      </c>
      <c r="CA39" s="240">
        <f t="shared" si="113"/>
        <v>-475</v>
      </c>
      <c r="CB39" s="240">
        <f t="shared" si="113"/>
        <v>-524</v>
      </c>
      <c r="CC39" s="240">
        <f t="shared" si="114"/>
        <v>-2073</v>
      </c>
      <c r="CD39" s="383">
        <f t="shared" si="114"/>
        <v>-3523</v>
      </c>
      <c r="CE39" s="352">
        <f t="shared" si="114"/>
        <v>-2421</v>
      </c>
      <c r="CF39" s="266">
        <f t="shared" si="114"/>
        <v>-1592</v>
      </c>
      <c r="CG39" s="266">
        <f t="shared" si="114"/>
        <v>-535</v>
      </c>
      <c r="CH39" s="266">
        <f t="shared" si="114"/>
        <v>307</v>
      </c>
      <c r="CI39" s="266">
        <f t="shared" si="114"/>
        <v>471</v>
      </c>
      <c r="CJ39" s="266">
        <f t="shared" si="114"/>
        <v>762</v>
      </c>
      <c r="CK39" s="266">
        <f t="shared" si="114"/>
        <v>1156</v>
      </c>
      <c r="CL39" s="266">
        <f t="shared" si="114"/>
        <v>942</v>
      </c>
      <c r="CM39" s="266">
        <f t="shared" si="115"/>
        <v>1188</v>
      </c>
      <c r="CN39" s="266">
        <f t="shared" si="115"/>
        <v>827</v>
      </c>
      <c r="CO39" s="266">
        <f t="shared" si="115"/>
        <v>2157</v>
      </c>
      <c r="CP39" s="383">
        <f t="shared" si="115"/>
        <v>3827</v>
      </c>
      <c r="CQ39" s="383">
        <f t="shared" si="115"/>
        <v>3783</v>
      </c>
      <c r="CR39" s="383">
        <f t="shared" si="115"/>
        <v>3972</v>
      </c>
      <c r="CS39" s="383">
        <f t="shared" si="115"/>
        <v>4296</v>
      </c>
      <c r="CT39" s="383">
        <f t="shared" si="115"/>
        <v>3711</v>
      </c>
      <c r="CU39" s="383">
        <f t="shared" si="115"/>
        <v>3491</v>
      </c>
      <c r="CV39" s="383">
        <f t="shared" si="115"/>
        <v>3318</v>
      </c>
      <c r="CW39" s="383">
        <f t="shared" si="115"/>
        <v>3410</v>
      </c>
      <c r="CX39" s="383">
        <f t="shared" si="115"/>
        <v>3254</v>
      </c>
      <c r="CY39" s="345"/>
      <c r="CZ39" s="63">
        <f>IF(ISERROR(GETPIVOTDATA("VALUE",'CRS WK pvt'!$I$2,"DT_FILE",CZ$8,"CD_CO",CZ$6,"TRIM_CAT",TRIM(B39),"TRIM_LINE",A37))=TRUE,0,GETPIVOTDATA("VALUE",'CRS WK pvt'!$I$2,"DT_FILE",CZ$8,"CD_CO",CZ$6,"TRIM_CAT",TRIM(B39),"TRIM_LINE",A37))</f>
        <v>23441</v>
      </c>
    </row>
    <row r="40" spans="1:104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197">
        <v>3190</v>
      </c>
      <c r="V40" s="197">
        <v>3019</v>
      </c>
      <c r="W40" s="197">
        <v>2860</v>
      </c>
      <c r="X40" s="81">
        <v>2731</v>
      </c>
      <c r="Y40" s="197">
        <v>2566</v>
      </c>
      <c r="Z40" s="197">
        <v>2381</v>
      </c>
      <c r="AA40" s="197">
        <v>2235</v>
      </c>
      <c r="AB40" s="197">
        <v>2334</v>
      </c>
      <c r="AC40" s="197">
        <v>2412</v>
      </c>
      <c r="AD40" s="197">
        <v>2587</v>
      </c>
      <c r="AE40" s="197">
        <v>2710</v>
      </c>
      <c r="AF40" s="197">
        <v>2638</v>
      </c>
      <c r="AG40" s="197">
        <v>2512</v>
      </c>
      <c r="AH40" s="197">
        <v>2411</v>
      </c>
      <c r="AI40" s="197">
        <v>2407</v>
      </c>
      <c r="AJ40" s="81">
        <v>2404</v>
      </c>
      <c r="AK40" s="290">
        <v>2433</v>
      </c>
      <c r="AL40" s="290">
        <v>2288</v>
      </c>
      <c r="AM40" s="290">
        <v>2332</v>
      </c>
      <c r="AN40" s="290">
        <v>2232</v>
      </c>
      <c r="AO40" s="290">
        <v>2221</v>
      </c>
      <c r="AP40" s="290">
        <v>2289</v>
      </c>
      <c r="AQ40" s="63">
        <v>2458</v>
      </c>
      <c r="AR40" s="290">
        <v>2513</v>
      </c>
      <c r="AS40" s="290">
        <v>2565</v>
      </c>
      <c r="AT40" s="290">
        <v>2452</v>
      </c>
      <c r="AU40" s="290">
        <v>2395</v>
      </c>
      <c r="AV40" s="307">
        <v>2267</v>
      </c>
      <c r="AW40" s="290">
        <v>2169</v>
      </c>
      <c r="AX40" s="290">
        <v>2019</v>
      </c>
      <c r="AY40" s="290">
        <v>2062</v>
      </c>
      <c r="AZ40" s="63">
        <v>2070</v>
      </c>
      <c r="BA40" s="290">
        <v>2269</v>
      </c>
      <c r="BB40" s="290">
        <v>2376</v>
      </c>
      <c r="BC40" s="63">
        <v>2377</v>
      </c>
      <c r="BD40" s="290">
        <v>2419</v>
      </c>
      <c r="BE40" s="290"/>
      <c r="BF40" s="290"/>
      <c r="BG40" s="290"/>
      <c r="BH40" s="307"/>
      <c r="BI40" s="82">
        <f t="shared" si="112"/>
        <v>305</v>
      </c>
      <c r="BJ40" s="83">
        <f t="shared" si="112"/>
        <v>968</v>
      </c>
      <c r="BK40" s="83">
        <f t="shared" si="112"/>
        <v>1397</v>
      </c>
      <c r="BL40" s="83">
        <f t="shared" si="112"/>
        <v>1386</v>
      </c>
      <c r="BM40" s="83">
        <f t="shared" si="112"/>
        <v>1274</v>
      </c>
      <c r="BN40" s="83">
        <f t="shared" si="112"/>
        <v>1241</v>
      </c>
      <c r="BO40" s="83">
        <f t="shared" si="112"/>
        <v>1025</v>
      </c>
      <c r="BP40" s="83">
        <f t="shared" si="112"/>
        <v>1003</v>
      </c>
      <c r="BQ40" s="83">
        <f t="shared" si="112"/>
        <v>920</v>
      </c>
      <c r="BR40" s="403">
        <f t="shared" si="112"/>
        <v>849</v>
      </c>
      <c r="BS40" s="426">
        <f t="shared" si="113"/>
        <v>732</v>
      </c>
      <c r="BT40" s="83">
        <f t="shared" si="113"/>
        <v>573</v>
      </c>
      <c r="BU40" s="83">
        <f t="shared" si="113"/>
        <v>152</v>
      </c>
      <c r="BV40" s="83">
        <f t="shared" si="113"/>
        <v>-367</v>
      </c>
      <c r="BW40" s="83">
        <f t="shared" si="113"/>
        <v>-1033</v>
      </c>
      <c r="BX40" s="240">
        <f t="shared" si="113"/>
        <v>-1072</v>
      </c>
      <c r="BY40" s="240">
        <f t="shared" si="113"/>
        <v>-807</v>
      </c>
      <c r="BZ40" s="240">
        <f t="shared" si="113"/>
        <v>-784</v>
      </c>
      <c r="CA40" s="240">
        <f t="shared" si="113"/>
        <v>-678</v>
      </c>
      <c r="CB40" s="240">
        <f t="shared" si="113"/>
        <v>-608</v>
      </c>
      <c r="CC40" s="240">
        <f t="shared" si="114"/>
        <v>-453</v>
      </c>
      <c r="CD40" s="383">
        <f t="shared" si="114"/>
        <v>-327</v>
      </c>
      <c r="CE40" s="352">
        <f t="shared" si="114"/>
        <v>-133</v>
      </c>
      <c r="CF40" s="266">
        <f t="shared" si="114"/>
        <v>-93</v>
      </c>
      <c r="CG40" s="266">
        <f t="shared" si="114"/>
        <v>97</v>
      </c>
      <c r="CH40" s="266">
        <f t="shared" si="114"/>
        <v>-102</v>
      </c>
      <c r="CI40" s="266">
        <f t="shared" si="114"/>
        <v>-191</v>
      </c>
      <c r="CJ40" s="266">
        <f t="shared" si="114"/>
        <v>-298</v>
      </c>
      <c r="CK40" s="266">
        <f t="shared" si="114"/>
        <v>-252</v>
      </c>
      <c r="CL40" s="266">
        <f t="shared" si="114"/>
        <v>-125</v>
      </c>
      <c r="CM40" s="266">
        <f t="shared" si="115"/>
        <v>53</v>
      </c>
      <c r="CN40" s="266">
        <f t="shared" si="115"/>
        <v>41</v>
      </c>
      <c r="CO40" s="266">
        <f t="shared" si="115"/>
        <v>-12</v>
      </c>
      <c r="CP40" s="383">
        <f t="shared" si="115"/>
        <v>-137</v>
      </c>
      <c r="CQ40" s="383">
        <f t="shared" si="115"/>
        <v>-264</v>
      </c>
      <c r="CR40" s="383">
        <f t="shared" si="115"/>
        <v>-269</v>
      </c>
      <c r="CS40" s="383">
        <f t="shared" si="115"/>
        <v>-270</v>
      </c>
      <c r="CT40" s="383">
        <f t="shared" si="115"/>
        <v>-162</v>
      </c>
      <c r="CU40" s="383">
        <f t="shared" si="115"/>
        <v>48</v>
      </c>
      <c r="CV40" s="383">
        <f t="shared" si="115"/>
        <v>87</v>
      </c>
      <c r="CW40" s="383">
        <f t="shared" si="115"/>
        <v>-81</v>
      </c>
      <c r="CX40" s="383">
        <f t="shared" si="115"/>
        <v>-94</v>
      </c>
      <c r="CY40" s="345"/>
      <c r="CZ40" s="63">
        <f>IF(ISERROR(GETPIVOTDATA("VALUE",'CRS WK pvt'!$I$2,"DT_FILE",CZ$8,"CD_CO",CZ$6,"TRIM_CAT",TRIM(B40),"TRIM_LINE",A37))=TRUE,0,GETPIVOTDATA("VALUE",'CRS WK pvt'!$I$2,"DT_FILE",CZ$8,"CD_CO",CZ$6,"TRIM_CAT",TRIM(B40),"TRIM_LINE",A37))</f>
        <v>2419</v>
      </c>
    </row>
    <row r="41" spans="1:104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197">
        <v>936</v>
      </c>
      <c r="V41" s="197">
        <v>895</v>
      </c>
      <c r="W41" s="197">
        <v>835</v>
      </c>
      <c r="X41" s="81">
        <v>790</v>
      </c>
      <c r="Y41" s="197">
        <v>730</v>
      </c>
      <c r="Z41" s="197">
        <v>671</v>
      </c>
      <c r="AA41" s="197">
        <v>609</v>
      </c>
      <c r="AB41" s="197">
        <v>606</v>
      </c>
      <c r="AC41" s="197">
        <v>655</v>
      </c>
      <c r="AD41" s="197">
        <v>688</v>
      </c>
      <c r="AE41" s="197">
        <v>689</v>
      </c>
      <c r="AF41" s="197">
        <v>756</v>
      </c>
      <c r="AG41" s="197">
        <v>703</v>
      </c>
      <c r="AH41" s="197">
        <v>625</v>
      </c>
      <c r="AI41" s="197">
        <v>672</v>
      </c>
      <c r="AJ41" s="81">
        <v>662</v>
      </c>
      <c r="AK41" s="290">
        <v>671</v>
      </c>
      <c r="AL41" s="290">
        <v>558</v>
      </c>
      <c r="AM41" s="290">
        <v>612</v>
      </c>
      <c r="AN41" s="290">
        <v>571</v>
      </c>
      <c r="AO41" s="290">
        <v>625</v>
      </c>
      <c r="AP41" s="290">
        <v>655</v>
      </c>
      <c r="AQ41" s="63">
        <v>737</v>
      </c>
      <c r="AR41" s="290">
        <v>782</v>
      </c>
      <c r="AS41" s="290">
        <v>820</v>
      </c>
      <c r="AT41" s="290">
        <v>735</v>
      </c>
      <c r="AU41" s="290">
        <v>671</v>
      </c>
      <c r="AV41" s="307">
        <v>633</v>
      </c>
      <c r="AW41" s="290">
        <v>544</v>
      </c>
      <c r="AX41" s="290">
        <v>474</v>
      </c>
      <c r="AY41" s="290">
        <v>485</v>
      </c>
      <c r="AZ41" s="63">
        <v>533</v>
      </c>
      <c r="BA41" s="290">
        <v>625</v>
      </c>
      <c r="BB41" s="290">
        <v>639</v>
      </c>
      <c r="BC41" s="63">
        <v>634</v>
      </c>
      <c r="BD41" s="290">
        <v>634</v>
      </c>
      <c r="BE41" s="290"/>
      <c r="BF41" s="290"/>
      <c r="BG41" s="290"/>
      <c r="BH41" s="307"/>
      <c r="BI41" s="82">
        <f t="shared" si="112"/>
        <v>40</v>
      </c>
      <c r="BJ41" s="83">
        <f t="shared" si="112"/>
        <v>250</v>
      </c>
      <c r="BK41" s="83">
        <f t="shared" si="112"/>
        <v>380</v>
      </c>
      <c r="BL41" s="83">
        <f t="shared" si="112"/>
        <v>498</v>
      </c>
      <c r="BM41" s="83">
        <f t="shared" si="112"/>
        <v>454</v>
      </c>
      <c r="BN41" s="83">
        <f t="shared" si="112"/>
        <v>444</v>
      </c>
      <c r="BO41" s="83">
        <f t="shared" si="112"/>
        <v>397</v>
      </c>
      <c r="BP41" s="83">
        <f t="shared" si="112"/>
        <v>386</v>
      </c>
      <c r="BQ41" s="83">
        <f t="shared" si="112"/>
        <v>359</v>
      </c>
      <c r="BR41" s="403">
        <f t="shared" si="112"/>
        <v>298</v>
      </c>
      <c r="BS41" s="426">
        <f t="shared" si="113"/>
        <v>264</v>
      </c>
      <c r="BT41" s="83">
        <f t="shared" si="113"/>
        <v>275</v>
      </c>
      <c r="BU41" s="83">
        <f t="shared" si="113"/>
        <v>135</v>
      </c>
      <c r="BV41" s="83">
        <f t="shared" si="113"/>
        <v>-66</v>
      </c>
      <c r="BW41" s="83">
        <f t="shared" si="113"/>
        <v>-206</v>
      </c>
      <c r="BX41" s="240">
        <f t="shared" si="113"/>
        <v>-316</v>
      </c>
      <c r="BY41" s="240">
        <f t="shared" si="113"/>
        <v>-329</v>
      </c>
      <c r="BZ41" s="240">
        <f t="shared" si="113"/>
        <v>-245</v>
      </c>
      <c r="CA41" s="240">
        <f t="shared" si="113"/>
        <v>-233</v>
      </c>
      <c r="CB41" s="240">
        <f t="shared" si="113"/>
        <v>-270</v>
      </c>
      <c r="CC41" s="240">
        <f t="shared" si="114"/>
        <v>-163</v>
      </c>
      <c r="CD41" s="383">
        <f t="shared" si="114"/>
        <v>-128</v>
      </c>
      <c r="CE41" s="352">
        <f t="shared" si="114"/>
        <v>-59</v>
      </c>
      <c r="CF41" s="266">
        <f t="shared" si="114"/>
        <v>-113</v>
      </c>
      <c r="CG41" s="266">
        <f t="shared" si="114"/>
        <v>3</v>
      </c>
      <c r="CH41" s="266">
        <f t="shared" si="114"/>
        <v>-35</v>
      </c>
      <c r="CI41" s="266">
        <f t="shared" si="114"/>
        <v>-30</v>
      </c>
      <c r="CJ41" s="266">
        <f t="shared" si="114"/>
        <v>-33</v>
      </c>
      <c r="CK41" s="266">
        <f t="shared" si="114"/>
        <v>48</v>
      </c>
      <c r="CL41" s="266">
        <f t="shared" si="114"/>
        <v>26</v>
      </c>
      <c r="CM41" s="266">
        <f t="shared" si="115"/>
        <v>117</v>
      </c>
      <c r="CN41" s="266">
        <f t="shared" si="115"/>
        <v>110</v>
      </c>
      <c r="CO41" s="266">
        <f t="shared" si="115"/>
        <v>-1</v>
      </c>
      <c r="CP41" s="383">
        <f t="shared" si="115"/>
        <v>-29</v>
      </c>
      <c r="CQ41" s="383">
        <f t="shared" si="115"/>
        <v>-127</v>
      </c>
      <c r="CR41" s="383">
        <f t="shared" si="115"/>
        <v>-84</v>
      </c>
      <c r="CS41" s="383">
        <f t="shared" si="115"/>
        <v>-127</v>
      </c>
      <c r="CT41" s="383">
        <f t="shared" si="115"/>
        <v>-38</v>
      </c>
      <c r="CU41" s="383">
        <f t="shared" si="115"/>
        <v>0</v>
      </c>
      <c r="CV41" s="383">
        <f t="shared" si="115"/>
        <v>-16</v>
      </c>
      <c r="CW41" s="383">
        <f t="shared" si="115"/>
        <v>-103</v>
      </c>
      <c r="CX41" s="383">
        <f t="shared" si="115"/>
        <v>-148</v>
      </c>
      <c r="CY41" s="345"/>
      <c r="CZ41" s="63">
        <f>IF(ISERROR(GETPIVOTDATA("VALUE",'CRS WK pvt'!$I$2,"DT_FILE",CZ$8,"CD_CO",CZ$6,"TRIM_CAT",TRIM(B41),"TRIM_LINE",A37))=TRUE,0,GETPIVOTDATA("VALUE",'CRS WK pvt'!$I$2,"DT_FILE",CZ$8,"CD_CO",CZ$6,"TRIM_CAT",TRIM(B41),"TRIM_LINE",A37))</f>
        <v>634</v>
      </c>
    </row>
    <row r="42" spans="1:104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197">
        <v>795</v>
      </c>
      <c r="V42" s="197">
        <v>719</v>
      </c>
      <c r="W42" s="197">
        <v>687</v>
      </c>
      <c r="X42" s="81">
        <v>624</v>
      </c>
      <c r="Y42" s="197">
        <v>544</v>
      </c>
      <c r="Z42" s="197">
        <v>486</v>
      </c>
      <c r="AA42" s="197">
        <v>410</v>
      </c>
      <c r="AB42" s="197">
        <v>404</v>
      </c>
      <c r="AC42" s="197">
        <v>470</v>
      </c>
      <c r="AD42" s="197">
        <v>551</v>
      </c>
      <c r="AE42" s="197">
        <v>487</v>
      </c>
      <c r="AF42" s="197">
        <v>623</v>
      </c>
      <c r="AG42" s="197">
        <v>625</v>
      </c>
      <c r="AH42" s="197">
        <v>521</v>
      </c>
      <c r="AI42" s="197">
        <v>518</v>
      </c>
      <c r="AJ42" s="81">
        <v>597</v>
      </c>
      <c r="AK42" s="290">
        <v>585</v>
      </c>
      <c r="AL42" s="290">
        <v>452</v>
      </c>
      <c r="AM42" s="290">
        <v>488</v>
      </c>
      <c r="AN42" s="290">
        <v>389</v>
      </c>
      <c r="AO42" s="290">
        <v>468</v>
      </c>
      <c r="AP42" s="290">
        <v>543</v>
      </c>
      <c r="AQ42" s="63">
        <v>620</v>
      </c>
      <c r="AR42" s="290">
        <v>754</v>
      </c>
      <c r="AS42" s="290">
        <v>802</v>
      </c>
      <c r="AT42" s="290">
        <v>595</v>
      </c>
      <c r="AU42" s="290">
        <v>505</v>
      </c>
      <c r="AV42" s="307">
        <v>487</v>
      </c>
      <c r="AW42" s="290">
        <v>416</v>
      </c>
      <c r="AX42" s="290">
        <v>322</v>
      </c>
      <c r="AY42" s="290">
        <v>308</v>
      </c>
      <c r="AZ42" s="63">
        <v>306</v>
      </c>
      <c r="BA42" s="290">
        <v>476</v>
      </c>
      <c r="BB42" s="290">
        <v>394</v>
      </c>
      <c r="BC42" s="63">
        <v>456</v>
      </c>
      <c r="BD42" s="290">
        <v>503</v>
      </c>
      <c r="BE42" s="290"/>
      <c r="BF42" s="290"/>
      <c r="BG42" s="290"/>
      <c r="BH42" s="307"/>
      <c r="BI42" s="82">
        <f t="shared" si="112"/>
        <v>50</v>
      </c>
      <c r="BJ42" s="83">
        <f t="shared" si="112"/>
        <v>145</v>
      </c>
      <c r="BK42" s="83">
        <f t="shared" si="112"/>
        <v>342</v>
      </c>
      <c r="BL42" s="83">
        <f t="shared" si="112"/>
        <v>388</v>
      </c>
      <c r="BM42" s="83">
        <f t="shared" si="112"/>
        <v>360</v>
      </c>
      <c r="BN42" s="83">
        <f t="shared" si="112"/>
        <v>360</v>
      </c>
      <c r="BO42" s="83">
        <f t="shared" si="112"/>
        <v>300</v>
      </c>
      <c r="BP42" s="83">
        <f t="shared" si="112"/>
        <v>290</v>
      </c>
      <c r="BQ42" s="83">
        <f t="shared" si="112"/>
        <v>246</v>
      </c>
      <c r="BR42" s="403">
        <f t="shared" si="112"/>
        <v>205</v>
      </c>
      <c r="BS42" s="426">
        <f t="shared" si="113"/>
        <v>189</v>
      </c>
      <c r="BT42" s="83">
        <f t="shared" si="113"/>
        <v>154</v>
      </c>
      <c r="BU42" s="83">
        <f t="shared" si="113"/>
        <v>40</v>
      </c>
      <c r="BV42" s="83">
        <f t="shared" si="113"/>
        <v>-83</v>
      </c>
      <c r="BW42" s="83">
        <f t="shared" si="113"/>
        <v>-219</v>
      </c>
      <c r="BX42" s="240">
        <f t="shared" si="113"/>
        <v>-238</v>
      </c>
      <c r="BY42" s="240">
        <f t="shared" si="113"/>
        <v>-322</v>
      </c>
      <c r="BZ42" s="240">
        <f t="shared" si="113"/>
        <v>-214</v>
      </c>
      <c r="CA42" s="240">
        <f t="shared" si="113"/>
        <v>-170</v>
      </c>
      <c r="CB42" s="240">
        <f t="shared" si="113"/>
        <v>-198</v>
      </c>
      <c r="CC42" s="240">
        <f t="shared" si="114"/>
        <v>-169</v>
      </c>
      <c r="CD42" s="383">
        <f t="shared" si="114"/>
        <v>-27</v>
      </c>
      <c r="CE42" s="352">
        <f t="shared" si="114"/>
        <v>41</v>
      </c>
      <c r="CF42" s="266">
        <f t="shared" si="114"/>
        <v>-34</v>
      </c>
      <c r="CG42" s="266">
        <f t="shared" si="114"/>
        <v>78</v>
      </c>
      <c r="CH42" s="266">
        <f t="shared" si="114"/>
        <v>-15</v>
      </c>
      <c r="CI42" s="266">
        <f t="shared" si="114"/>
        <v>-2</v>
      </c>
      <c r="CJ42" s="266">
        <f t="shared" si="114"/>
        <v>-8</v>
      </c>
      <c r="CK42" s="266">
        <f t="shared" si="114"/>
        <v>133</v>
      </c>
      <c r="CL42" s="266">
        <f t="shared" si="114"/>
        <v>131</v>
      </c>
      <c r="CM42" s="266">
        <f t="shared" si="115"/>
        <v>177</v>
      </c>
      <c r="CN42" s="266">
        <f t="shared" si="115"/>
        <v>74</v>
      </c>
      <c r="CO42" s="266">
        <f t="shared" si="115"/>
        <v>-13</v>
      </c>
      <c r="CP42" s="383">
        <f t="shared" si="115"/>
        <v>-110</v>
      </c>
      <c r="CQ42" s="383">
        <f t="shared" si="115"/>
        <v>-169</v>
      </c>
      <c r="CR42" s="383">
        <f t="shared" si="115"/>
        <v>-130</v>
      </c>
      <c r="CS42" s="383">
        <f t="shared" si="115"/>
        <v>-180</v>
      </c>
      <c r="CT42" s="383">
        <f t="shared" si="115"/>
        <v>-83</v>
      </c>
      <c r="CU42" s="383">
        <f t="shared" si="115"/>
        <v>8</v>
      </c>
      <c r="CV42" s="383">
        <f t="shared" si="115"/>
        <v>-149</v>
      </c>
      <c r="CW42" s="383">
        <f t="shared" si="115"/>
        <v>-164</v>
      </c>
      <c r="CX42" s="383">
        <f t="shared" si="115"/>
        <v>-251</v>
      </c>
      <c r="CY42" s="345"/>
      <c r="CZ42" s="63">
        <f>IF(ISERROR(GETPIVOTDATA("VALUE",'CRS WK pvt'!$I$2,"DT_FILE",CZ$8,"CD_CO",CZ$6,"TRIM_CAT",TRIM(B42),"TRIM_LINE",A37))=TRUE,0,GETPIVOTDATA("VALUE",'CRS WK pvt'!$I$2,"DT_FILE",CZ$8,"CD_CO",CZ$6,"TRIM_CAT",TRIM(B42),"TRIM_LINE",A37))</f>
        <v>503</v>
      </c>
    </row>
    <row r="43" spans="1:104" s="72" customFormat="1" ht="15" thickBot="1" x14ac:dyDescent="0.35">
      <c r="A43" s="147"/>
      <c r="B43" s="66" t="s">
        <v>42</v>
      </c>
      <c r="C43" s="67">
        <f t="shared" ref="C43:V43" si="116">SUM(C38:C42)</f>
        <v>60923</v>
      </c>
      <c r="D43" s="68">
        <f t="shared" si="116"/>
        <v>61443</v>
      </c>
      <c r="E43" s="68">
        <f t="shared" si="116"/>
        <v>64991</v>
      </c>
      <c r="F43" s="68">
        <f t="shared" si="116"/>
        <v>68661</v>
      </c>
      <c r="G43" s="68">
        <f t="shared" si="116"/>
        <v>71069</v>
      </c>
      <c r="H43" s="68">
        <f t="shared" si="116"/>
        <v>72253</v>
      </c>
      <c r="I43" s="68">
        <f t="shared" si="116"/>
        <v>70932</v>
      </c>
      <c r="J43" s="68">
        <f t="shared" si="116"/>
        <v>67087</v>
      </c>
      <c r="K43" s="68">
        <f t="shared" si="116"/>
        <v>66232</v>
      </c>
      <c r="L43" s="69">
        <f t="shared" si="116"/>
        <v>65046</v>
      </c>
      <c r="M43" s="68">
        <f t="shared" si="116"/>
        <v>62268</v>
      </c>
      <c r="N43" s="68">
        <f t="shared" si="116"/>
        <v>58216</v>
      </c>
      <c r="O43" s="68">
        <f t="shared" si="116"/>
        <v>62323</v>
      </c>
      <c r="P43" s="68">
        <f t="shared" si="116"/>
        <v>69400</v>
      </c>
      <c r="Q43" s="68">
        <f t="shared" si="116"/>
        <v>78372</v>
      </c>
      <c r="R43" s="68">
        <f t="shared" si="116"/>
        <v>81811</v>
      </c>
      <c r="S43" s="68">
        <f t="shared" si="116"/>
        <v>84474</v>
      </c>
      <c r="T43" s="68">
        <f t="shared" si="116"/>
        <v>85210</v>
      </c>
      <c r="U43" s="68">
        <f t="shared" si="116"/>
        <v>82568</v>
      </c>
      <c r="V43" s="68">
        <f t="shared" si="116"/>
        <v>81240</v>
      </c>
      <c r="W43" s="68">
        <f>SUM(W38+W39+W40+W41+W42)</f>
        <v>80451</v>
      </c>
      <c r="X43" s="69">
        <f>SUM(X38+X39+X40+X41+X42)</f>
        <v>79389</v>
      </c>
      <c r="Y43" s="195">
        <v>74797</v>
      </c>
      <c r="Z43" s="195">
        <v>70268</v>
      </c>
      <c r="AA43" s="195">
        <v>67593</v>
      </c>
      <c r="AB43" s="195">
        <v>69982</v>
      </c>
      <c r="AC43" s="195">
        <v>72542</v>
      </c>
      <c r="AD43" s="195">
        <v>73091</v>
      </c>
      <c r="AE43" s="195">
        <v>71486</v>
      </c>
      <c r="AF43" s="195">
        <v>70766</v>
      </c>
      <c r="AG43" s="195">
        <v>68655</v>
      </c>
      <c r="AH43" s="195">
        <v>68776</v>
      </c>
      <c r="AI43" s="195">
        <v>67416</v>
      </c>
      <c r="AJ43" s="69">
        <v>65307</v>
      </c>
      <c r="AK43" s="288">
        <v>63458</v>
      </c>
      <c r="AL43" s="288">
        <v>61351</v>
      </c>
      <c r="AM43" s="288">
        <v>63211</v>
      </c>
      <c r="AN43" s="288">
        <v>67413</v>
      </c>
      <c r="AO43" s="288">
        <v>68455</v>
      </c>
      <c r="AP43" s="288">
        <v>70425</v>
      </c>
      <c r="AQ43" s="70">
        <v>71898</v>
      </c>
      <c r="AR43" s="288">
        <v>71747</v>
      </c>
      <c r="AS43" s="288">
        <v>71773</v>
      </c>
      <c r="AT43" s="288">
        <v>68785</v>
      </c>
      <c r="AU43" s="288">
        <v>68505</v>
      </c>
      <c r="AV43" s="305">
        <v>68468</v>
      </c>
      <c r="AW43" s="288">
        <v>66212</v>
      </c>
      <c r="AX43" s="288">
        <v>65100</v>
      </c>
      <c r="AY43" s="288">
        <v>67190</v>
      </c>
      <c r="AZ43" s="70">
        <v>71031</v>
      </c>
      <c r="BA43" s="288">
        <v>72948</v>
      </c>
      <c r="BB43" s="288">
        <v>74715</v>
      </c>
      <c r="BC43" s="70">
        <v>76724</v>
      </c>
      <c r="BD43" s="288">
        <v>75965</v>
      </c>
      <c r="BE43" s="288"/>
      <c r="BF43" s="288"/>
      <c r="BG43" s="288"/>
      <c r="BH43" s="305"/>
      <c r="BI43" s="70">
        <f t="shared" ref="BI43:BM43" si="117">SUM(BI38:BI42)</f>
        <v>1400</v>
      </c>
      <c r="BJ43" s="71">
        <f t="shared" si="117"/>
        <v>7957</v>
      </c>
      <c r="BK43" s="71">
        <f t="shared" si="117"/>
        <v>13381</v>
      </c>
      <c r="BL43" s="71">
        <f t="shared" si="117"/>
        <v>13150</v>
      </c>
      <c r="BM43" s="71">
        <f t="shared" si="117"/>
        <v>13405</v>
      </c>
      <c r="BN43" s="71">
        <f t="shared" ref="BN43:BV43" si="118">SUM(BN38:BN42)</f>
        <v>12957</v>
      </c>
      <c r="BO43" s="71">
        <f t="shared" si="118"/>
        <v>11636</v>
      </c>
      <c r="BP43" s="71">
        <f t="shared" si="118"/>
        <v>14153</v>
      </c>
      <c r="BQ43" s="71">
        <f t="shared" si="118"/>
        <v>14219</v>
      </c>
      <c r="BR43" s="401">
        <f t="shared" si="118"/>
        <v>14343</v>
      </c>
      <c r="BS43" s="424">
        <f t="shared" si="118"/>
        <v>12529</v>
      </c>
      <c r="BT43" s="71">
        <f t="shared" si="118"/>
        <v>12052</v>
      </c>
      <c r="BU43" s="71">
        <f t="shared" si="118"/>
        <v>5270</v>
      </c>
      <c r="BV43" s="71">
        <f t="shared" si="118"/>
        <v>582</v>
      </c>
      <c r="BW43" s="71">
        <f t="shared" ref="BW43:BX43" si="119">SUM(BW38:BW42)</f>
        <v>-5830</v>
      </c>
      <c r="BX43" s="238">
        <f t="shared" si="119"/>
        <v>-8720</v>
      </c>
      <c r="BY43" s="238">
        <f t="shared" ref="BY43:BZ43" si="120">SUM(BY38:BY42)</f>
        <v>-12988</v>
      </c>
      <c r="BZ43" s="238">
        <f t="shared" si="120"/>
        <v>-14444</v>
      </c>
      <c r="CA43" s="238">
        <f t="shared" ref="CA43:CB43" si="121">SUM(CA38:CA42)</f>
        <v>-13913</v>
      </c>
      <c r="CB43" s="238">
        <f t="shared" si="121"/>
        <v>-12464</v>
      </c>
      <c r="CC43" s="238">
        <f t="shared" ref="CC43:CE43" si="122">SUM(CC38:CC42)</f>
        <v>-13035</v>
      </c>
      <c r="CD43" s="381">
        <f t="shared" si="122"/>
        <v>-14082</v>
      </c>
      <c r="CE43" s="350">
        <f t="shared" si="122"/>
        <v>-11339</v>
      </c>
      <c r="CF43" s="264">
        <f t="shared" ref="CF43" si="123">SUM(CF38:CF42)</f>
        <v>-8917</v>
      </c>
      <c r="CG43" s="264">
        <f t="shared" ref="CG43" si="124">SUM(CG38:CG42)</f>
        <v>-4382</v>
      </c>
      <c r="CH43" s="264">
        <f t="shared" ref="CH43" si="125">SUM(CH38:CH42)</f>
        <v>-2569</v>
      </c>
      <c r="CI43" s="264">
        <f t="shared" ref="CI43" si="126">SUM(CI38:CI42)</f>
        <v>-4087</v>
      </c>
      <c r="CJ43" s="264">
        <f t="shared" ref="CJ43" si="127">SUM(CJ38:CJ42)</f>
        <v>-2666</v>
      </c>
      <c r="CK43" s="264">
        <f t="shared" ref="CK43" si="128">SUM(CK38:CK42)</f>
        <v>412</v>
      </c>
      <c r="CL43" s="264">
        <f t="shared" ref="CL43" si="129">SUM(CL38:CL42)</f>
        <v>981</v>
      </c>
      <c r="CM43" s="264">
        <f t="shared" ref="CM43" si="130">SUM(CM38:CM42)</f>
        <v>3118</v>
      </c>
      <c r="CN43" s="264">
        <f t="shared" ref="CN43" si="131">SUM(CN38:CN42)</f>
        <v>9</v>
      </c>
      <c r="CO43" s="264">
        <f t="shared" ref="CO43" si="132">SUM(CO38:CO42)</f>
        <v>1089</v>
      </c>
      <c r="CP43" s="381">
        <f t="shared" ref="CP43" si="133">SUM(CP38:CP42)</f>
        <v>3161</v>
      </c>
      <c r="CQ43" s="381">
        <f t="shared" ref="CQ43" si="134">SUM(CQ38:CQ42)</f>
        <v>2754</v>
      </c>
      <c r="CR43" s="381">
        <f t="shared" ref="CR43" si="135">SUM(CR38:CR42)</f>
        <v>3749</v>
      </c>
      <c r="CS43" s="381">
        <f t="shared" ref="CS43" si="136">SUM(CS38:CS42)</f>
        <v>3979</v>
      </c>
      <c r="CT43" s="381">
        <f t="shared" ref="CT43:CU43" si="137">SUM(CT38:CT42)</f>
        <v>3618</v>
      </c>
      <c r="CU43" s="381">
        <f t="shared" si="137"/>
        <v>4493</v>
      </c>
      <c r="CV43" s="381">
        <f t="shared" ref="CV43" si="138">SUM(CV38:CV42)</f>
        <v>4290</v>
      </c>
      <c r="CW43" s="381">
        <f t="shared" ref="CW43:CX43" si="139">SUM(CW38:CW42)</f>
        <v>4826</v>
      </c>
      <c r="CX43" s="381">
        <f t="shared" si="139"/>
        <v>4218</v>
      </c>
      <c r="CY43" s="346"/>
      <c r="CZ43" s="70">
        <f>SUM(CZ38:CZ42)</f>
        <v>75965</v>
      </c>
    </row>
    <row r="44" spans="1:104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86"/>
      <c r="CU44" s="386"/>
      <c r="CV44" s="386"/>
      <c r="CW44" s="386"/>
      <c r="CX44" s="386"/>
      <c r="CY44" s="347"/>
      <c r="CZ44" s="94"/>
    </row>
    <row r="45" spans="1:104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1">
        <v>3436849</v>
      </c>
      <c r="V45" s="201">
        <v>3605252</v>
      </c>
      <c r="W45" s="201">
        <v>4277686</v>
      </c>
      <c r="X45" s="41">
        <v>7052401</v>
      </c>
      <c r="Y45" s="201">
        <v>13628510</v>
      </c>
      <c r="Z45" s="201">
        <v>17881717</v>
      </c>
      <c r="AA45" s="201">
        <v>19737718</v>
      </c>
      <c r="AB45" s="201">
        <v>16795627</v>
      </c>
      <c r="AC45" s="201">
        <v>11757572</v>
      </c>
      <c r="AD45" s="201">
        <v>7891535</v>
      </c>
      <c r="AE45" s="201">
        <v>4368551</v>
      </c>
      <c r="AF45" s="201">
        <v>3431628</v>
      </c>
      <c r="AG45" s="201">
        <v>3204201</v>
      </c>
      <c r="AH45" s="201">
        <v>3347274</v>
      </c>
      <c r="AI45" s="201">
        <v>3894803</v>
      </c>
      <c r="AJ45" s="41">
        <v>6388822</v>
      </c>
      <c r="AK45" s="294">
        <v>16325639</v>
      </c>
      <c r="AL45" s="294">
        <v>19394551</v>
      </c>
      <c r="AM45" s="294">
        <v>23219945</v>
      </c>
      <c r="AN45" s="294">
        <v>20565774</v>
      </c>
      <c r="AO45" s="294">
        <v>15037107</v>
      </c>
      <c r="AP45" s="294">
        <v>9964660</v>
      </c>
      <c r="AQ45" s="63">
        <v>5755473</v>
      </c>
      <c r="AR45" s="294">
        <v>4701358</v>
      </c>
      <c r="AS45" s="294">
        <v>4511495</v>
      </c>
      <c r="AT45" s="294">
        <v>4103495</v>
      </c>
      <c r="AU45" s="294">
        <v>5965347</v>
      </c>
      <c r="AV45" s="311">
        <v>11162075</v>
      </c>
      <c r="AW45" s="294">
        <v>19337700</v>
      </c>
      <c r="AX45" s="294">
        <v>22278842</v>
      </c>
      <c r="AY45" s="294">
        <v>24206520</v>
      </c>
      <c r="AZ45" s="63">
        <v>21803395</v>
      </c>
      <c r="BA45" s="294">
        <v>14726844</v>
      </c>
      <c r="BB45" s="294">
        <v>9262943</v>
      </c>
      <c r="BC45" s="63">
        <v>5451452</v>
      </c>
      <c r="BD45" s="294">
        <v>3751102</v>
      </c>
      <c r="BE45" s="294"/>
      <c r="BF45" s="294"/>
      <c r="BG45" s="294"/>
      <c r="BH45" s="311"/>
      <c r="BI45" s="42">
        <f t="shared" ref="BI45:BR49" si="140">O45-C45</f>
        <v>-2747891.91</v>
      </c>
      <c r="BJ45" s="43">
        <f t="shared" si="140"/>
        <v>-5383781.9200000018</v>
      </c>
      <c r="BK45" s="43">
        <f t="shared" si="140"/>
        <v>-425788.55000000075</v>
      </c>
      <c r="BL45" s="43">
        <f t="shared" si="140"/>
        <v>2005408.25</v>
      </c>
      <c r="BM45" s="43">
        <f t="shared" si="140"/>
        <v>-1598731.6600000001</v>
      </c>
      <c r="BN45" s="43">
        <f t="shared" si="140"/>
        <v>-2596.5200000000186</v>
      </c>
      <c r="BO45" s="43">
        <f t="shared" si="140"/>
        <v>-368169.20999999996</v>
      </c>
      <c r="BP45" s="43">
        <f t="shared" si="140"/>
        <v>344111.99000000022</v>
      </c>
      <c r="BQ45" s="43">
        <f t="shared" si="140"/>
        <v>-39121.240000000224</v>
      </c>
      <c r="BR45" s="407">
        <f t="shared" si="140"/>
        <v>-648292.20000000019</v>
      </c>
      <c r="BS45" s="430">
        <f t="shared" ref="BS45:CB49" si="141">Y45-M45</f>
        <v>-929671.61999999918</v>
      </c>
      <c r="BT45" s="43">
        <f t="shared" si="141"/>
        <v>1277415.1899999995</v>
      </c>
      <c r="BU45" s="43">
        <f t="shared" si="141"/>
        <v>604824.35000000149</v>
      </c>
      <c r="BV45" s="43">
        <f t="shared" si="141"/>
        <v>614770</v>
      </c>
      <c r="BW45" s="43">
        <f t="shared" si="141"/>
        <v>-1142065</v>
      </c>
      <c r="BX45" s="244">
        <f t="shared" si="141"/>
        <v>-1932431</v>
      </c>
      <c r="BY45" s="244">
        <f t="shared" si="141"/>
        <v>-1394</v>
      </c>
      <c r="BZ45" s="244">
        <f t="shared" si="141"/>
        <v>-378769</v>
      </c>
      <c r="CA45" s="244">
        <f t="shared" si="141"/>
        <v>-232648</v>
      </c>
      <c r="CB45" s="244">
        <f t="shared" si="141"/>
        <v>-257978</v>
      </c>
      <c r="CC45" s="244">
        <f t="shared" ref="CC45:CL49" si="142">AI45-W45</f>
        <v>-382883</v>
      </c>
      <c r="CD45" s="387">
        <f t="shared" si="142"/>
        <v>-663579</v>
      </c>
      <c r="CE45" s="356">
        <f t="shared" si="142"/>
        <v>2697129</v>
      </c>
      <c r="CF45" s="270">
        <f t="shared" si="142"/>
        <v>1512834</v>
      </c>
      <c r="CG45" s="270">
        <f t="shared" si="142"/>
        <v>3482227</v>
      </c>
      <c r="CH45" s="270">
        <f t="shared" si="142"/>
        <v>3770147</v>
      </c>
      <c r="CI45" s="270">
        <f t="shared" si="142"/>
        <v>3279535</v>
      </c>
      <c r="CJ45" s="270">
        <f t="shared" si="142"/>
        <v>2073125</v>
      </c>
      <c r="CK45" s="270">
        <f t="shared" si="142"/>
        <v>1386922</v>
      </c>
      <c r="CL45" s="270">
        <f t="shared" si="142"/>
        <v>1269730</v>
      </c>
      <c r="CM45" s="270">
        <f t="shared" ref="CM45:CX49" si="143">AS45-AG45</f>
        <v>1307294</v>
      </c>
      <c r="CN45" s="270">
        <f t="shared" si="143"/>
        <v>756221</v>
      </c>
      <c r="CO45" s="270">
        <f t="shared" si="143"/>
        <v>2070544</v>
      </c>
      <c r="CP45" s="387">
        <f t="shared" si="143"/>
        <v>4773253</v>
      </c>
      <c r="CQ45" s="387">
        <f t="shared" si="143"/>
        <v>3012061</v>
      </c>
      <c r="CR45" s="387">
        <f t="shared" si="143"/>
        <v>2884291</v>
      </c>
      <c r="CS45" s="387">
        <f t="shared" si="143"/>
        <v>986575</v>
      </c>
      <c r="CT45" s="387">
        <f t="shared" si="143"/>
        <v>1237621</v>
      </c>
      <c r="CU45" s="387">
        <f t="shared" si="143"/>
        <v>-310263</v>
      </c>
      <c r="CV45" s="387">
        <f t="shared" si="143"/>
        <v>-701717</v>
      </c>
      <c r="CW45" s="387">
        <f t="shared" si="143"/>
        <v>-304021</v>
      </c>
      <c r="CX45" s="387">
        <f t="shared" si="143"/>
        <v>-950256</v>
      </c>
      <c r="CY45" s="347"/>
      <c r="CZ45" s="63">
        <f>IF(ISERROR(GETPIVOTDATA("VALUE",'CRS WK pvt'!$I$2,"DT_FILE",CZ$8,"CD_CO",CZ$6,"TRIM_CAT",TRIM(B45),"TRIM_LINE",A44))=TRUE,0,GETPIVOTDATA("VALUE",'CRS WK pvt'!$I$2,"DT_FILE",CZ$8,"CD_CO",CZ$6,"TRIM_CAT",TRIM(B45),"TRIM_LINE",A44))</f>
        <v>3751102</v>
      </c>
    </row>
    <row r="46" spans="1:104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1">
        <v>778871</v>
      </c>
      <c r="V46" s="201">
        <v>817560</v>
      </c>
      <c r="W46" s="201">
        <v>985934</v>
      </c>
      <c r="X46" s="41">
        <v>1607822</v>
      </c>
      <c r="Y46" s="201">
        <v>2886686</v>
      </c>
      <c r="Z46" s="201">
        <v>4210137</v>
      </c>
      <c r="AA46" s="201">
        <v>4694079</v>
      </c>
      <c r="AB46" s="201">
        <v>3974764</v>
      </c>
      <c r="AC46" s="201">
        <v>3052446</v>
      </c>
      <c r="AD46" s="201">
        <v>2303479</v>
      </c>
      <c r="AE46" s="201">
        <v>1393477</v>
      </c>
      <c r="AF46" s="201">
        <v>1178549</v>
      </c>
      <c r="AG46" s="201">
        <v>942142</v>
      </c>
      <c r="AH46" s="201">
        <v>939942</v>
      </c>
      <c r="AI46" s="201">
        <v>1090237</v>
      </c>
      <c r="AJ46" s="41">
        <v>1832985</v>
      </c>
      <c r="AK46" s="294">
        <v>3909243</v>
      </c>
      <c r="AL46" s="294">
        <v>4754061</v>
      </c>
      <c r="AM46" s="294">
        <v>5973857</v>
      </c>
      <c r="AN46" s="294">
        <v>5253857</v>
      </c>
      <c r="AO46" s="294">
        <v>4065211</v>
      </c>
      <c r="AP46" s="294">
        <v>3033423</v>
      </c>
      <c r="AQ46" s="63">
        <v>1835725</v>
      </c>
      <c r="AR46" s="294">
        <v>1649673</v>
      </c>
      <c r="AS46" s="294">
        <v>1573470</v>
      </c>
      <c r="AT46" s="294">
        <v>1209236</v>
      </c>
      <c r="AU46" s="294">
        <v>1819297</v>
      </c>
      <c r="AV46" s="311">
        <v>3226717</v>
      </c>
      <c r="AW46" s="294">
        <v>5642894</v>
      </c>
      <c r="AX46" s="294">
        <v>6746778</v>
      </c>
      <c r="AY46" s="294">
        <v>7243832</v>
      </c>
      <c r="AZ46" s="63">
        <v>6353890</v>
      </c>
      <c r="BA46" s="294">
        <v>4749635</v>
      </c>
      <c r="BB46" s="294">
        <v>3415848</v>
      </c>
      <c r="BC46" s="63">
        <v>2207297</v>
      </c>
      <c r="BD46" s="294">
        <v>1481448</v>
      </c>
      <c r="BE46" s="294"/>
      <c r="BF46" s="294"/>
      <c r="BG46" s="294"/>
      <c r="BH46" s="311"/>
      <c r="BI46" s="42">
        <f t="shared" si="140"/>
        <v>-897667.91000000015</v>
      </c>
      <c r="BJ46" s="43">
        <f t="shared" si="140"/>
        <v>-1151281.7999999998</v>
      </c>
      <c r="BK46" s="43">
        <f t="shared" si="140"/>
        <v>-612822.23</v>
      </c>
      <c r="BL46" s="43">
        <f t="shared" si="140"/>
        <v>-42672.280000000028</v>
      </c>
      <c r="BM46" s="43">
        <f t="shared" si="140"/>
        <v>-458966.68999999994</v>
      </c>
      <c r="BN46" s="43">
        <f t="shared" si="140"/>
        <v>-49942.079999999958</v>
      </c>
      <c r="BO46" s="43">
        <f t="shared" si="140"/>
        <v>-150713.71999999997</v>
      </c>
      <c r="BP46" s="43">
        <f t="shared" si="140"/>
        <v>-45741.75</v>
      </c>
      <c r="BQ46" s="43">
        <f t="shared" si="140"/>
        <v>1964.1300000000047</v>
      </c>
      <c r="BR46" s="407">
        <f t="shared" si="140"/>
        <v>-51947.949999999953</v>
      </c>
      <c r="BS46" s="430">
        <f t="shared" si="141"/>
        <v>-322846.33000000007</v>
      </c>
      <c r="BT46" s="43">
        <f t="shared" si="141"/>
        <v>878522.16000000015</v>
      </c>
      <c r="BU46" s="43">
        <f t="shared" si="141"/>
        <v>1100354.92</v>
      </c>
      <c r="BV46" s="43">
        <f t="shared" si="141"/>
        <v>827537</v>
      </c>
      <c r="BW46" s="43">
        <f t="shared" si="141"/>
        <v>523888</v>
      </c>
      <c r="BX46" s="244">
        <f t="shared" si="141"/>
        <v>428661</v>
      </c>
      <c r="BY46" s="244">
        <f t="shared" si="141"/>
        <v>384128</v>
      </c>
      <c r="BZ46" s="244">
        <f t="shared" si="141"/>
        <v>367026</v>
      </c>
      <c r="CA46" s="244">
        <f t="shared" si="141"/>
        <v>163271</v>
      </c>
      <c r="CB46" s="244">
        <f t="shared" si="141"/>
        <v>122382</v>
      </c>
      <c r="CC46" s="244">
        <f t="shared" si="142"/>
        <v>104303</v>
      </c>
      <c r="CD46" s="387">
        <f t="shared" si="142"/>
        <v>225163</v>
      </c>
      <c r="CE46" s="356">
        <f t="shared" si="142"/>
        <v>1022557</v>
      </c>
      <c r="CF46" s="270">
        <f t="shared" si="142"/>
        <v>543924</v>
      </c>
      <c r="CG46" s="270">
        <f t="shared" si="142"/>
        <v>1279778</v>
      </c>
      <c r="CH46" s="270">
        <f t="shared" si="142"/>
        <v>1279093</v>
      </c>
      <c r="CI46" s="270">
        <f t="shared" si="142"/>
        <v>1012765</v>
      </c>
      <c r="CJ46" s="270">
        <f t="shared" si="142"/>
        <v>729944</v>
      </c>
      <c r="CK46" s="270">
        <f t="shared" si="142"/>
        <v>442248</v>
      </c>
      <c r="CL46" s="270">
        <f t="shared" si="142"/>
        <v>471124</v>
      </c>
      <c r="CM46" s="270">
        <f t="shared" si="143"/>
        <v>631328</v>
      </c>
      <c r="CN46" s="270">
        <f t="shared" si="143"/>
        <v>269294</v>
      </c>
      <c r="CO46" s="270">
        <f t="shared" si="143"/>
        <v>729060</v>
      </c>
      <c r="CP46" s="387">
        <f t="shared" si="143"/>
        <v>1393732</v>
      </c>
      <c r="CQ46" s="387">
        <f t="shared" si="143"/>
        <v>1733651</v>
      </c>
      <c r="CR46" s="387">
        <f t="shared" si="143"/>
        <v>1992717</v>
      </c>
      <c r="CS46" s="387">
        <f t="shared" si="143"/>
        <v>1269975</v>
      </c>
      <c r="CT46" s="387">
        <f t="shared" si="143"/>
        <v>1100033</v>
      </c>
      <c r="CU46" s="387">
        <f t="shared" si="143"/>
        <v>684424</v>
      </c>
      <c r="CV46" s="387">
        <f t="shared" si="143"/>
        <v>382425</v>
      </c>
      <c r="CW46" s="387">
        <f t="shared" si="143"/>
        <v>371572</v>
      </c>
      <c r="CX46" s="387">
        <f t="shared" si="143"/>
        <v>-168225</v>
      </c>
      <c r="CY46" s="347"/>
      <c r="CZ46" s="63">
        <f>IF(ISERROR(GETPIVOTDATA("VALUE",'CRS WK pvt'!$I$2,"DT_FILE",CZ$8,"CD_CO",CZ$6,"TRIM_CAT",TRIM(B46),"TRIM_LINE",A44))=TRUE,0,GETPIVOTDATA("VALUE",'CRS WK pvt'!$I$2,"DT_FILE",CZ$8,"CD_CO",CZ$6,"TRIM_CAT",TRIM(B46),"TRIM_LINE",A44))</f>
        <v>1481448</v>
      </c>
    </row>
    <row r="47" spans="1:104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1">
        <v>376556</v>
      </c>
      <c r="V47" s="201">
        <v>430402</v>
      </c>
      <c r="W47" s="201">
        <v>539872</v>
      </c>
      <c r="X47" s="41">
        <v>860445</v>
      </c>
      <c r="Y47" s="201">
        <v>1723212</v>
      </c>
      <c r="Z47" s="201">
        <v>2087897</v>
      </c>
      <c r="AA47" s="201">
        <v>2026956</v>
      </c>
      <c r="AB47" s="201">
        <v>1704667</v>
      </c>
      <c r="AC47" s="201">
        <v>1093810</v>
      </c>
      <c r="AD47" s="201">
        <v>821407</v>
      </c>
      <c r="AE47" s="201">
        <v>500024</v>
      </c>
      <c r="AF47" s="201">
        <v>389956</v>
      </c>
      <c r="AG47" s="201">
        <v>378167</v>
      </c>
      <c r="AH47" s="201">
        <v>516132</v>
      </c>
      <c r="AI47" s="201">
        <v>628032</v>
      </c>
      <c r="AJ47" s="41">
        <v>1102641</v>
      </c>
      <c r="AK47" s="294">
        <v>3103568</v>
      </c>
      <c r="AL47" s="294">
        <v>3097534</v>
      </c>
      <c r="AM47" s="294">
        <v>3093386</v>
      </c>
      <c r="AN47" s="294">
        <v>2398230</v>
      </c>
      <c r="AO47" s="294">
        <v>1622686</v>
      </c>
      <c r="AP47" s="294">
        <v>1206498</v>
      </c>
      <c r="AQ47" s="63">
        <v>710565</v>
      </c>
      <c r="AR47" s="294">
        <v>622036</v>
      </c>
      <c r="AS47" s="294">
        <v>596531</v>
      </c>
      <c r="AT47" s="294">
        <v>540524</v>
      </c>
      <c r="AU47" s="294">
        <v>818468</v>
      </c>
      <c r="AV47" s="311">
        <v>1401921</v>
      </c>
      <c r="AW47" s="294">
        <v>2336142</v>
      </c>
      <c r="AX47" s="294">
        <v>2554329</v>
      </c>
      <c r="AY47" s="294">
        <v>2595061</v>
      </c>
      <c r="AZ47" s="63">
        <v>2227173</v>
      </c>
      <c r="BA47" s="294">
        <v>1541230</v>
      </c>
      <c r="BB47" s="294">
        <v>1043730</v>
      </c>
      <c r="BC47" s="63">
        <v>617220</v>
      </c>
      <c r="BD47" s="294">
        <v>428617</v>
      </c>
      <c r="BE47" s="294"/>
      <c r="BF47" s="294"/>
      <c r="BG47" s="294"/>
      <c r="BH47" s="311"/>
      <c r="BI47" s="42">
        <f t="shared" si="140"/>
        <v>-168487.93999999994</v>
      </c>
      <c r="BJ47" s="43">
        <f t="shared" si="140"/>
        <v>-91445.379999999888</v>
      </c>
      <c r="BK47" s="43">
        <f t="shared" si="140"/>
        <v>253421.1399999999</v>
      </c>
      <c r="BL47" s="43">
        <f t="shared" si="140"/>
        <v>219398.51</v>
      </c>
      <c r="BM47" s="43">
        <f t="shared" si="140"/>
        <v>-231772.30000000005</v>
      </c>
      <c r="BN47" s="43">
        <f t="shared" si="140"/>
        <v>14867.080000000016</v>
      </c>
      <c r="BO47" s="43">
        <f t="shared" si="140"/>
        <v>-51054.489999999991</v>
      </c>
      <c r="BP47" s="43">
        <f t="shared" si="140"/>
        <v>34241.219999999972</v>
      </c>
      <c r="BQ47" s="43">
        <f t="shared" si="140"/>
        <v>2984.0899999999674</v>
      </c>
      <c r="BR47" s="407">
        <f t="shared" si="140"/>
        <v>-173654.57999999996</v>
      </c>
      <c r="BS47" s="430">
        <f t="shared" si="141"/>
        <v>163365.91999999993</v>
      </c>
      <c r="BT47" s="43">
        <f t="shared" si="141"/>
        <v>211390.93999999994</v>
      </c>
      <c r="BU47" s="43">
        <f t="shared" si="141"/>
        <v>-140895.33999999985</v>
      </c>
      <c r="BV47" s="43">
        <f t="shared" si="141"/>
        <v>-650382</v>
      </c>
      <c r="BW47" s="43">
        <f t="shared" si="141"/>
        <v>-447146</v>
      </c>
      <c r="BX47" s="244">
        <f t="shared" si="141"/>
        <v>-177119</v>
      </c>
      <c r="BY47" s="244">
        <f t="shared" si="141"/>
        <v>21474</v>
      </c>
      <c r="BZ47" s="244">
        <f t="shared" si="141"/>
        <v>-40023</v>
      </c>
      <c r="CA47" s="244">
        <f t="shared" si="141"/>
        <v>1611</v>
      </c>
      <c r="CB47" s="244">
        <f t="shared" si="141"/>
        <v>85730</v>
      </c>
      <c r="CC47" s="244">
        <f t="shared" si="142"/>
        <v>88160</v>
      </c>
      <c r="CD47" s="387">
        <f t="shared" si="142"/>
        <v>242196</v>
      </c>
      <c r="CE47" s="356">
        <f t="shared" si="142"/>
        <v>1380356</v>
      </c>
      <c r="CF47" s="270">
        <f t="shared" si="142"/>
        <v>1009637</v>
      </c>
      <c r="CG47" s="270">
        <f t="shared" si="142"/>
        <v>1066430</v>
      </c>
      <c r="CH47" s="270">
        <f t="shared" si="142"/>
        <v>693563</v>
      </c>
      <c r="CI47" s="270">
        <f t="shared" si="142"/>
        <v>528876</v>
      </c>
      <c r="CJ47" s="270">
        <f t="shared" si="142"/>
        <v>385091</v>
      </c>
      <c r="CK47" s="270">
        <f t="shared" si="142"/>
        <v>210541</v>
      </c>
      <c r="CL47" s="270">
        <f t="shared" si="142"/>
        <v>232080</v>
      </c>
      <c r="CM47" s="270">
        <f t="shared" si="143"/>
        <v>218364</v>
      </c>
      <c r="CN47" s="270">
        <f t="shared" si="143"/>
        <v>24392</v>
      </c>
      <c r="CO47" s="270">
        <f t="shared" si="143"/>
        <v>190436</v>
      </c>
      <c r="CP47" s="387">
        <f t="shared" si="143"/>
        <v>299280</v>
      </c>
      <c r="CQ47" s="387">
        <f t="shared" si="143"/>
        <v>-767426</v>
      </c>
      <c r="CR47" s="387">
        <f t="shared" si="143"/>
        <v>-543205</v>
      </c>
      <c r="CS47" s="387">
        <f t="shared" si="143"/>
        <v>-498325</v>
      </c>
      <c r="CT47" s="387">
        <f t="shared" si="143"/>
        <v>-171057</v>
      </c>
      <c r="CU47" s="387">
        <f t="shared" si="143"/>
        <v>-81456</v>
      </c>
      <c r="CV47" s="387">
        <f t="shared" si="143"/>
        <v>-162768</v>
      </c>
      <c r="CW47" s="387">
        <f t="shared" si="143"/>
        <v>-93345</v>
      </c>
      <c r="CX47" s="387">
        <f t="shared" si="143"/>
        <v>-193419</v>
      </c>
      <c r="CY47" s="347"/>
      <c r="CZ47" s="63">
        <f>IF(ISERROR(GETPIVOTDATA("VALUE",'CRS WK pvt'!$I$2,"DT_FILE",CZ$8,"CD_CO",CZ$6,"TRIM_CAT",TRIM(B47),"TRIM_LINE",A44))=TRUE,0,GETPIVOTDATA("VALUE",'CRS WK pvt'!$I$2,"DT_FILE",CZ$8,"CD_CO",CZ$6,"TRIM_CAT",TRIM(B47),"TRIM_LINE",A44))</f>
        <v>428617</v>
      </c>
    </row>
    <row r="48" spans="1:104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1">
        <v>344795</v>
      </c>
      <c r="V48" s="201">
        <v>413371</v>
      </c>
      <c r="W48" s="201">
        <v>518519</v>
      </c>
      <c r="X48" s="41">
        <v>869642</v>
      </c>
      <c r="Y48" s="201">
        <v>1776643</v>
      </c>
      <c r="Z48" s="201">
        <v>2239692</v>
      </c>
      <c r="AA48" s="201">
        <v>1754886</v>
      </c>
      <c r="AB48" s="201">
        <v>1649044</v>
      </c>
      <c r="AC48" s="201">
        <v>1108370</v>
      </c>
      <c r="AD48" s="201">
        <v>898642</v>
      </c>
      <c r="AE48" s="201">
        <v>470078</v>
      </c>
      <c r="AF48" s="201">
        <v>408076</v>
      </c>
      <c r="AG48" s="201">
        <v>369969</v>
      </c>
      <c r="AH48" s="201">
        <v>488502</v>
      </c>
      <c r="AI48" s="201">
        <v>753184</v>
      </c>
      <c r="AJ48" s="41">
        <v>1245546</v>
      </c>
      <c r="AK48" s="294">
        <v>3640707</v>
      </c>
      <c r="AL48" s="294">
        <v>3198545</v>
      </c>
      <c r="AM48" s="294">
        <v>3195047</v>
      </c>
      <c r="AN48" s="294">
        <v>2227807</v>
      </c>
      <c r="AO48" s="294">
        <v>1780242</v>
      </c>
      <c r="AP48" s="294">
        <v>1339976</v>
      </c>
      <c r="AQ48" s="63">
        <v>715968</v>
      </c>
      <c r="AR48" s="294">
        <v>561942</v>
      </c>
      <c r="AS48" s="294">
        <v>591087</v>
      </c>
      <c r="AT48" s="294">
        <v>579521</v>
      </c>
      <c r="AU48" s="294">
        <v>865961</v>
      </c>
      <c r="AV48" s="311">
        <v>1546621</v>
      </c>
      <c r="AW48" s="294">
        <v>2211217</v>
      </c>
      <c r="AX48" s="294">
        <v>2439214</v>
      </c>
      <c r="AY48" s="294">
        <v>2566769</v>
      </c>
      <c r="AZ48" s="63">
        <v>1951182</v>
      </c>
      <c r="BA48" s="294">
        <v>1409817</v>
      </c>
      <c r="BB48" s="294">
        <v>1082221</v>
      </c>
      <c r="BC48" s="63">
        <v>609632</v>
      </c>
      <c r="BD48" s="294">
        <v>386192</v>
      </c>
      <c r="BE48" s="294"/>
      <c r="BF48" s="294"/>
      <c r="BG48" s="294"/>
      <c r="BH48" s="311"/>
      <c r="BI48" s="42">
        <f t="shared" si="140"/>
        <v>-283901.06000000006</v>
      </c>
      <c r="BJ48" s="43">
        <f t="shared" si="140"/>
        <v>29059.419999999925</v>
      </c>
      <c r="BK48" s="43">
        <f t="shared" si="140"/>
        <v>250544.59000000008</v>
      </c>
      <c r="BL48" s="43">
        <f t="shared" si="140"/>
        <v>174459.19999999995</v>
      </c>
      <c r="BM48" s="43">
        <f t="shared" si="140"/>
        <v>-155534.96999999997</v>
      </c>
      <c r="BN48" s="43">
        <f t="shared" si="140"/>
        <v>-64585.19</v>
      </c>
      <c r="BO48" s="43">
        <f t="shared" si="140"/>
        <v>-48346</v>
      </c>
      <c r="BP48" s="43">
        <f t="shared" si="140"/>
        <v>-624.77000000001863</v>
      </c>
      <c r="BQ48" s="43">
        <f t="shared" si="140"/>
        <v>24095.549999999988</v>
      </c>
      <c r="BR48" s="407">
        <f t="shared" si="140"/>
        <v>-89474.239999999991</v>
      </c>
      <c r="BS48" s="430">
        <f t="shared" si="141"/>
        <v>597081.62999999989</v>
      </c>
      <c r="BT48" s="43">
        <f t="shared" si="141"/>
        <v>615536.40999999992</v>
      </c>
      <c r="BU48" s="43">
        <f t="shared" si="141"/>
        <v>91207.830000000075</v>
      </c>
      <c r="BV48" s="43">
        <f t="shared" si="141"/>
        <v>-495109</v>
      </c>
      <c r="BW48" s="43">
        <f t="shared" si="141"/>
        <v>-371518</v>
      </c>
      <c r="BX48" s="244">
        <f t="shared" si="141"/>
        <v>-101662</v>
      </c>
      <c r="BY48" s="244">
        <f t="shared" si="141"/>
        <v>8613</v>
      </c>
      <c r="BZ48" s="244">
        <f t="shared" si="141"/>
        <v>27713</v>
      </c>
      <c r="CA48" s="244">
        <f t="shared" si="141"/>
        <v>25174</v>
      </c>
      <c r="CB48" s="244">
        <f t="shared" si="141"/>
        <v>75131</v>
      </c>
      <c r="CC48" s="244">
        <f t="shared" si="142"/>
        <v>234665</v>
      </c>
      <c r="CD48" s="387">
        <f t="shared" si="142"/>
        <v>375904</v>
      </c>
      <c r="CE48" s="356">
        <f t="shared" si="142"/>
        <v>1864064</v>
      </c>
      <c r="CF48" s="270">
        <f t="shared" si="142"/>
        <v>958853</v>
      </c>
      <c r="CG48" s="270">
        <f t="shared" si="142"/>
        <v>1440161</v>
      </c>
      <c r="CH48" s="270">
        <f t="shared" si="142"/>
        <v>578763</v>
      </c>
      <c r="CI48" s="270">
        <f t="shared" si="142"/>
        <v>671872</v>
      </c>
      <c r="CJ48" s="270">
        <f t="shared" si="142"/>
        <v>441334</v>
      </c>
      <c r="CK48" s="270">
        <f t="shared" si="142"/>
        <v>245890</v>
      </c>
      <c r="CL48" s="270">
        <f t="shared" si="142"/>
        <v>153866</v>
      </c>
      <c r="CM48" s="270">
        <f t="shared" si="143"/>
        <v>221118</v>
      </c>
      <c r="CN48" s="270">
        <f t="shared" si="143"/>
        <v>91019</v>
      </c>
      <c r="CO48" s="270">
        <f t="shared" si="143"/>
        <v>112777</v>
      </c>
      <c r="CP48" s="387">
        <f t="shared" si="143"/>
        <v>301075</v>
      </c>
      <c r="CQ48" s="387">
        <f t="shared" si="143"/>
        <v>-1429490</v>
      </c>
      <c r="CR48" s="387">
        <f t="shared" si="143"/>
        <v>-759331</v>
      </c>
      <c r="CS48" s="387">
        <f t="shared" si="143"/>
        <v>-628278</v>
      </c>
      <c r="CT48" s="387">
        <f t="shared" si="143"/>
        <v>-276625</v>
      </c>
      <c r="CU48" s="387">
        <f t="shared" si="143"/>
        <v>-370425</v>
      </c>
      <c r="CV48" s="387">
        <f t="shared" si="143"/>
        <v>-257755</v>
      </c>
      <c r="CW48" s="387">
        <f t="shared" si="143"/>
        <v>-106336</v>
      </c>
      <c r="CX48" s="387">
        <f t="shared" si="143"/>
        <v>-175750</v>
      </c>
      <c r="CY48" s="347"/>
      <c r="CZ48" s="63">
        <f>IF(ISERROR(GETPIVOTDATA("VALUE",'CRS WK pvt'!$I$2,"DT_FILE",CZ$8,"CD_CO",CZ$6,"TRIM_CAT",TRIM(B48),"TRIM_LINE",A44))=TRUE,0,GETPIVOTDATA("VALUE",'CRS WK pvt'!$I$2,"DT_FILE",CZ$8,"CD_CO",CZ$6,"TRIM_CAT",TRIM(B48),"TRIM_LINE",A44))</f>
        <v>386192</v>
      </c>
    </row>
    <row r="49" spans="1:104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1">
        <v>1771767</v>
      </c>
      <c r="V49" s="201">
        <v>1511523</v>
      </c>
      <c r="W49" s="201">
        <v>2219866</v>
      </c>
      <c r="X49" s="41">
        <v>2893262</v>
      </c>
      <c r="Y49" s="201">
        <v>6555411</v>
      </c>
      <c r="Z49" s="201">
        <v>7489810</v>
      </c>
      <c r="AA49" s="201">
        <v>6462018</v>
      </c>
      <c r="AB49" s="201">
        <v>4961631</v>
      </c>
      <c r="AC49" s="201">
        <v>4302002</v>
      </c>
      <c r="AD49" s="201">
        <v>4021975</v>
      </c>
      <c r="AE49" s="201">
        <v>2195206</v>
      </c>
      <c r="AF49" s="201">
        <v>1520669</v>
      </c>
      <c r="AG49" s="201">
        <v>1271463</v>
      </c>
      <c r="AH49" s="201">
        <v>2057630</v>
      </c>
      <c r="AI49" s="201">
        <v>2627928</v>
      </c>
      <c r="AJ49" s="41">
        <v>4881524</v>
      </c>
      <c r="AK49" s="294">
        <v>13222289</v>
      </c>
      <c r="AL49" s="294">
        <v>11798025</v>
      </c>
      <c r="AM49" s="294">
        <v>10259032</v>
      </c>
      <c r="AN49" s="294">
        <v>8740266</v>
      </c>
      <c r="AO49" s="294">
        <v>6733465</v>
      </c>
      <c r="AP49" s="294">
        <v>5971092</v>
      </c>
      <c r="AQ49" s="63">
        <v>3011167</v>
      </c>
      <c r="AR49" s="294">
        <v>2581516</v>
      </c>
      <c r="AS49" s="294">
        <v>2832845</v>
      </c>
      <c r="AT49" s="294">
        <v>2098952</v>
      </c>
      <c r="AU49" s="294">
        <v>3859994</v>
      </c>
      <c r="AV49" s="311">
        <v>7547974</v>
      </c>
      <c r="AW49" s="294">
        <v>8016899</v>
      </c>
      <c r="AX49" s="294">
        <v>8725539</v>
      </c>
      <c r="AY49" s="294">
        <v>8435200</v>
      </c>
      <c r="AZ49" s="63">
        <v>7028112</v>
      </c>
      <c r="BA49" s="294">
        <v>5826378</v>
      </c>
      <c r="BB49" s="294">
        <v>4940665</v>
      </c>
      <c r="BC49" s="63">
        <v>2225794</v>
      </c>
      <c r="BD49" s="294">
        <v>1523230</v>
      </c>
      <c r="BE49" s="294"/>
      <c r="BF49" s="294"/>
      <c r="BG49" s="294"/>
      <c r="BH49" s="311"/>
      <c r="BI49" s="42">
        <f t="shared" si="140"/>
        <v>-201214.6099999994</v>
      </c>
      <c r="BJ49" s="43">
        <f t="shared" si="140"/>
        <v>2488867.16</v>
      </c>
      <c r="BK49" s="43">
        <f t="shared" si="140"/>
        <v>372193.76999999955</v>
      </c>
      <c r="BL49" s="43">
        <f t="shared" si="140"/>
        <v>1362593.73</v>
      </c>
      <c r="BM49" s="43">
        <f t="shared" si="140"/>
        <v>-460881.93999999994</v>
      </c>
      <c r="BN49" s="43">
        <f t="shared" si="140"/>
        <v>1125472.77</v>
      </c>
      <c r="BO49" s="43">
        <f t="shared" si="140"/>
        <v>342457.3899999999</v>
      </c>
      <c r="BP49" s="43">
        <f t="shared" si="140"/>
        <v>-263289.3899999999</v>
      </c>
      <c r="BQ49" s="43">
        <f t="shared" si="140"/>
        <v>202654.76</v>
      </c>
      <c r="BR49" s="407">
        <f t="shared" si="140"/>
        <v>-696417.31</v>
      </c>
      <c r="BS49" s="430">
        <f t="shared" si="141"/>
        <v>2578768.79</v>
      </c>
      <c r="BT49" s="43">
        <f t="shared" si="141"/>
        <v>661532.74000000022</v>
      </c>
      <c r="BU49" s="43">
        <f t="shared" si="141"/>
        <v>-242202.3200000003</v>
      </c>
      <c r="BV49" s="43">
        <f t="shared" si="141"/>
        <v>-3887363</v>
      </c>
      <c r="BW49" s="43">
        <f t="shared" si="141"/>
        <v>-1777408</v>
      </c>
      <c r="BX49" s="244">
        <f t="shared" si="141"/>
        <v>-929789</v>
      </c>
      <c r="BY49" s="244">
        <f t="shared" si="141"/>
        <v>-5086</v>
      </c>
      <c r="BZ49" s="244">
        <f t="shared" si="141"/>
        <v>-761777</v>
      </c>
      <c r="CA49" s="244">
        <f t="shared" si="141"/>
        <v>-500304</v>
      </c>
      <c r="CB49" s="244">
        <f t="shared" si="141"/>
        <v>546107</v>
      </c>
      <c r="CC49" s="244">
        <f t="shared" si="142"/>
        <v>408062</v>
      </c>
      <c r="CD49" s="387">
        <f t="shared" si="142"/>
        <v>1988262</v>
      </c>
      <c r="CE49" s="356">
        <f t="shared" si="142"/>
        <v>6666878</v>
      </c>
      <c r="CF49" s="270">
        <f t="shared" si="142"/>
        <v>4308215</v>
      </c>
      <c r="CG49" s="270">
        <f t="shared" si="142"/>
        <v>3797014</v>
      </c>
      <c r="CH49" s="270">
        <f t="shared" si="142"/>
        <v>3778635</v>
      </c>
      <c r="CI49" s="270">
        <f t="shared" si="142"/>
        <v>2431463</v>
      </c>
      <c r="CJ49" s="270">
        <f t="shared" si="142"/>
        <v>1949117</v>
      </c>
      <c r="CK49" s="270">
        <f t="shared" si="142"/>
        <v>815961</v>
      </c>
      <c r="CL49" s="270">
        <f t="shared" si="142"/>
        <v>1060847</v>
      </c>
      <c r="CM49" s="270">
        <f t="shared" si="143"/>
        <v>1561382</v>
      </c>
      <c r="CN49" s="270">
        <f t="shared" si="143"/>
        <v>41322</v>
      </c>
      <c r="CO49" s="270">
        <f t="shared" si="143"/>
        <v>1232066</v>
      </c>
      <c r="CP49" s="387">
        <f t="shared" si="143"/>
        <v>2666450</v>
      </c>
      <c r="CQ49" s="387">
        <f t="shared" si="143"/>
        <v>-5205390</v>
      </c>
      <c r="CR49" s="387">
        <f t="shared" si="143"/>
        <v>-3072486</v>
      </c>
      <c r="CS49" s="387">
        <f t="shared" si="143"/>
        <v>-1823832</v>
      </c>
      <c r="CT49" s="387">
        <f t="shared" si="143"/>
        <v>-1712154</v>
      </c>
      <c r="CU49" s="387">
        <f t="shared" si="143"/>
        <v>-907087</v>
      </c>
      <c r="CV49" s="387">
        <f t="shared" si="143"/>
        <v>-1030427</v>
      </c>
      <c r="CW49" s="387">
        <f t="shared" si="143"/>
        <v>-785373</v>
      </c>
      <c r="CX49" s="387">
        <f t="shared" si="143"/>
        <v>-1058286</v>
      </c>
      <c r="CY49" s="347"/>
      <c r="CZ49" s="63">
        <f>IF(ISERROR(GETPIVOTDATA("VALUE",'CRS WK pvt'!$I$2,"DT_FILE",CZ$8,"CD_CO",CZ$6,"TRIM_CAT",TRIM(B49),"TRIM_LINE",A44))=TRUE,0,GETPIVOTDATA("VALUE",'CRS WK pvt'!$I$2,"DT_FILE",CZ$8,"CD_CO",CZ$6,"TRIM_CAT",TRIM(B49),"TRIM_LINE",A44))</f>
        <v>1523230</v>
      </c>
    </row>
    <row r="50" spans="1:104" s="130" customFormat="1" x14ac:dyDescent="0.3">
      <c r="A50" s="147"/>
      <c r="B50" s="38" t="s">
        <v>42</v>
      </c>
      <c r="C50" s="140">
        <f t="shared" ref="C50:V50" si="144">SUM(C45:C49)</f>
        <v>37561530.989999995</v>
      </c>
      <c r="D50" s="141">
        <f t="shared" si="144"/>
        <v>36784862.519999996</v>
      </c>
      <c r="E50" s="141">
        <f t="shared" si="144"/>
        <v>24690900.280000001</v>
      </c>
      <c r="F50" s="141">
        <f t="shared" si="144"/>
        <v>14930190.59</v>
      </c>
      <c r="G50" s="141">
        <f t="shared" si="144"/>
        <v>11425488.559999999</v>
      </c>
      <c r="H50" s="141">
        <f t="shared" si="144"/>
        <v>6691491.9399999995</v>
      </c>
      <c r="I50" s="141">
        <f t="shared" si="144"/>
        <v>6984664.0300000003</v>
      </c>
      <c r="J50" s="141">
        <f t="shared" si="144"/>
        <v>6709410.7000000002</v>
      </c>
      <c r="K50" s="141">
        <f t="shared" si="144"/>
        <v>8349299.7100000009</v>
      </c>
      <c r="L50" s="142">
        <f t="shared" si="144"/>
        <v>14943358.280000001</v>
      </c>
      <c r="M50" s="141">
        <f t="shared" si="144"/>
        <v>24483763.610000003</v>
      </c>
      <c r="N50" s="141">
        <f t="shared" si="144"/>
        <v>30264855.559999995</v>
      </c>
      <c r="O50" s="141">
        <f t="shared" si="144"/>
        <v>33262367.559999995</v>
      </c>
      <c r="P50" s="141">
        <f t="shared" si="144"/>
        <v>32676280</v>
      </c>
      <c r="Q50" s="141">
        <f t="shared" si="144"/>
        <v>24528449</v>
      </c>
      <c r="R50" s="141">
        <f t="shared" si="144"/>
        <v>18649378</v>
      </c>
      <c r="S50" s="141">
        <f t="shared" si="144"/>
        <v>8519601</v>
      </c>
      <c r="T50" s="141">
        <f t="shared" si="144"/>
        <v>7714708</v>
      </c>
      <c r="U50" s="141">
        <f t="shared" si="144"/>
        <v>6708838</v>
      </c>
      <c r="V50" s="141">
        <f t="shared" si="144"/>
        <v>6778108</v>
      </c>
      <c r="W50" s="141">
        <f>SUM(W45+W46+W47+W48+W49)</f>
        <v>8541877</v>
      </c>
      <c r="X50" s="142">
        <f>SUM(X45+X46+X47+X48+X49)</f>
        <v>13283572</v>
      </c>
      <c r="Y50" s="202">
        <v>26570462</v>
      </c>
      <c r="Z50" s="202">
        <v>33909253</v>
      </c>
      <c r="AA50" s="202">
        <v>34675657</v>
      </c>
      <c r="AB50" s="202">
        <v>29085733</v>
      </c>
      <c r="AC50" s="202">
        <v>21314200</v>
      </c>
      <c r="AD50" s="202">
        <v>15937038</v>
      </c>
      <c r="AE50" s="202">
        <v>8927336</v>
      </c>
      <c r="AF50" s="202">
        <v>6928878</v>
      </c>
      <c r="AG50" s="202">
        <v>6165942</v>
      </c>
      <c r="AH50" s="202">
        <v>7349480</v>
      </c>
      <c r="AI50" s="202">
        <v>8994184</v>
      </c>
      <c r="AJ50" s="142">
        <v>15451518</v>
      </c>
      <c r="AK50" s="295">
        <v>40201446</v>
      </c>
      <c r="AL50" s="295">
        <v>42242716</v>
      </c>
      <c r="AM50" s="295">
        <v>45741267</v>
      </c>
      <c r="AN50" s="295">
        <v>39185934</v>
      </c>
      <c r="AO50" s="295">
        <v>29238711</v>
      </c>
      <c r="AP50" s="295">
        <v>21515649</v>
      </c>
      <c r="AQ50" s="44">
        <v>12028898</v>
      </c>
      <c r="AR50" s="295">
        <v>10116525</v>
      </c>
      <c r="AS50" s="295">
        <v>10105428</v>
      </c>
      <c r="AT50" s="295">
        <v>8531728</v>
      </c>
      <c r="AU50" s="295">
        <v>13329067</v>
      </c>
      <c r="AV50" s="312">
        <v>24885308</v>
      </c>
      <c r="AW50" s="295">
        <v>37544852</v>
      </c>
      <c r="AX50" s="295">
        <v>42744702</v>
      </c>
      <c r="AY50" s="295">
        <v>45047382</v>
      </c>
      <c r="AZ50" s="44">
        <v>39363752</v>
      </c>
      <c r="BA50" s="295">
        <v>28253904</v>
      </c>
      <c r="BB50" s="295">
        <v>19745407</v>
      </c>
      <c r="BC50" s="44">
        <v>11111395</v>
      </c>
      <c r="BD50" s="295">
        <v>7570589</v>
      </c>
      <c r="BE50" s="295"/>
      <c r="BF50" s="295"/>
      <c r="BG50" s="295"/>
      <c r="BH50" s="312"/>
      <c r="BI50" s="44">
        <f t="shared" ref="BI50:BM50" si="145">SUM(BI45:BI49)</f>
        <v>-4299163.43</v>
      </c>
      <c r="BJ50" s="143">
        <f t="shared" si="145"/>
        <v>-4108582.5200000014</v>
      </c>
      <c r="BK50" s="143">
        <f t="shared" si="145"/>
        <v>-162451.28000000119</v>
      </c>
      <c r="BL50" s="143">
        <f t="shared" si="145"/>
        <v>3719187.4099999997</v>
      </c>
      <c r="BM50" s="143">
        <f t="shared" si="145"/>
        <v>-2905887.56</v>
      </c>
      <c r="BN50" s="143">
        <f t="shared" ref="BN50:BV50" si="146">SUM(BN45:BN49)</f>
        <v>1023216.06</v>
      </c>
      <c r="BO50" s="143">
        <f t="shared" si="146"/>
        <v>-275826.03000000003</v>
      </c>
      <c r="BP50" s="143">
        <f t="shared" si="146"/>
        <v>68697.300000000279</v>
      </c>
      <c r="BQ50" s="143">
        <f t="shared" si="146"/>
        <v>192577.28999999975</v>
      </c>
      <c r="BR50" s="408">
        <f t="shared" si="146"/>
        <v>-1659786.2800000003</v>
      </c>
      <c r="BS50" s="431">
        <f t="shared" si="146"/>
        <v>2086698.3900000006</v>
      </c>
      <c r="BT50" s="143">
        <f t="shared" si="146"/>
        <v>3644397.4399999995</v>
      </c>
      <c r="BU50" s="143">
        <f t="shared" si="146"/>
        <v>1413289.4400000013</v>
      </c>
      <c r="BV50" s="143">
        <f t="shared" si="146"/>
        <v>-3590547</v>
      </c>
      <c r="BW50" s="143">
        <f t="shared" ref="BW50:BX50" si="147">SUM(BW45:BW49)</f>
        <v>-3214249</v>
      </c>
      <c r="BX50" s="245">
        <f t="shared" si="147"/>
        <v>-2712340</v>
      </c>
      <c r="BY50" s="245">
        <f t="shared" ref="BY50:BZ50" si="148">SUM(BY45:BY49)</f>
        <v>407735</v>
      </c>
      <c r="BZ50" s="245">
        <f t="shared" si="148"/>
        <v>-785830</v>
      </c>
      <c r="CA50" s="245">
        <f t="shared" ref="CA50:CB50" si="149">SUM(CA45:CA49)</f>
        <v>-542896</v>
      </c>
      <c r="CB50" s="245">
        <f t="shared" si="149"/>
        <v>571372</v>
      </c>
      <c r="CC50" s="245">
        <f t="shared" ref="CC50:CE50" si="150">SUM(CC45:CC49)</f>
        <v>452307</v>
      </c>
      <c r="CD50" s="388">
        <f t="shared" si="150"/>
        <v>2167946</v>
      </c>
      <c r="CE50" s="357">
        <f t="shared" si="150"/>
        <v>13630984</v>
      </c>
      <c r="CF50" s="271">
        <f t="shared" ref="CF50" si="151">SUM(CF45:CF49)</f>
        <v>8333463</v>
      </c>
      <c r="CG50" s="271">
        <f t="shared" ref="CG50" si="152">SUM(CG45:CG49)</f>
        <v>11065610</v>
      </c>
      <c r="CH50" s="271">
        <f t="shared" ref="CH50" si="153">SUM(CH45:CH49)</f>
        <v>10100201</v>
      </c>
      <c r="CI50" s="271">
        <f t="shared" ref="CI50" si="154">SUM(CI45:CI49)</f>
        <v>7924511</v>
      </c>
      <c r="CJ50" s="271">
        <f t="shared" ref="CJ50" si="155">SUM(CJ45:CJ49)</f>
        <v>5578611</v>
      </c>
      <c r="CK50" s="271">
        <f t="shared" ref="CK50" si="156">SUM(CK45:CK49)</f>
        <v>3101562</v>
      </c>
      <c r="CL50" s="271">
        <f t="shared" ref="CL50" si="157">SUM(CL45:CL49)</f>
        <v>3187647</v>
      </c>
      <c r="CM50" s="271">
        <f t="shared" ref="CM50" si="158">SUM(CM45:CM49)</f>
        <v>3939486</v>
      </c>
      <c r="CN50" s="271">
        <f t="shared" ref="CN50" si="159">SUM(CN45:CN49)</f>
        <v>1182248</v>
      </c>
      <c r="CO50" s="271">
        <f t="shared" ref="CO50" si="160">SUM(CO45:CO49)</f>
        <v>4334883</v>
      </c>
      <c r="CP50" s="388">
        <f t="shared" ref="CP50" si="161">SUM(CP45:CP49)</f>
        <v>9433790</v>
      </c>
      <c r="CQ50" s="388">
        <f t="shared" ref="CQ50" si="162">SUM(CQ45:CQ49)</f>
        <v>-2656594</v>
      </c>
      <c r="CR50" s="388">
        <f t="shared" ref="CR50" si="163">SUM(CR45:CR49)</f>
        <v>501986</v>
      </c>
      <c r="CS50" s="388">
        <f t="shared" ref="CS50" si="164">SUM(CS45:CS49)</f>
        <v>-693885</v>
      </c>
      <c r="CT50" s="388">
        <f t="shared" ref="CT50:CU50" si="165">SUM(CT45:CT49)</f>
        <v>177818</v>
      </c>
      <c r="CU50" s="388">
        <f t="shared" si="165"/>
        <v>-984807</v>
      </c>
      <c r="CV50" s="388">
        <f t="shared" ref="CV50" si="166">SUM(CV45:CV49)</f>
        <v>-1770242</v>
      </c>
      <c r="CW50" s="388">
        <f t="shared" ref="CW50:CX50" si="167">SUM(CW45:CW49)</f>
        <v>-917503</v>
      </c>
      <c r="CX50" s="388">
        <f t="shared" si="167"/>
        <v>-2545936</v>
      </c>
      <c r="CY50" s="348"/>
      <c r="CZ50" s="44">
        <f>SUM(CZ45:CZ49)</f>
        <v>7570589</v>
      </c>
    </row>
    <row r="51" spans="1:104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89"/>
      <c r="CU51" s="389"/>
      <c r="CV51" s="389"/>
      <c r="CW51" s="389"/>
      <c r="CX51" s="389"/>
      <c r="CY51" s="347"/>
      <c r="CZ51" s="49"/>
    </row>
    <row r="52" spans="1:104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1">
        <v>2423252</v>
      </c>
      <c r="V52" s="201">
        <v>2293374</v>
      </c>
      <c r="W52" s="201">
        <v>2398955</v>
      </c>
      <c r="X52" s="41">
        <v>2531599</v>
      </c>
      <c r="Y52" s="201">
        <v>4633783</v>
      </c>
      <c r="Z52" s="201">
        <v>7740112</v>
      </c>
      <c r="AA52" s="201">
        <v>10192706</v>
      </c>
      <c r="AB52" s="201">
        <v>13228293</v>
      </c>
      <c r="AC52" s="201">
        <v>11251416</v>
      </c>
      <c r="AD52" s="201">
        <v>8016065</v>
      </c>
      <c r="AE52" s="201">
        <v>4476541</v>
      </c>
      <c r="AF52" s="201">
        <v>2621071</v>
      </c>
      <c r="AG52" s="201">
        <v>2033648</v>
      </c>
      <c r="AH52" s="201">
        <v>1923478</v>
      </c>
      <c r="AI52" s="201">
        <v>1932548</v>
      </c>
      <c r="AJ52" s="41">
        <v>1894120</v>
      </c>
      <c r="AK52" s="294">
        <v>3732823</v>
      </c>
      <c r="AL52" s="294">
        <v>8499275</v>
      </c>
      <c r="AM52" s="294">
        <v>10717164</v>
      </c>
      <c r="AN52" s="294">
        <v>14243292</v>
      </c>
      <c r="AO52" s="294">
        <v>12582301</v>
      </c>
      <c r="AP52" s="294">
        <v>9830566</v>
      </c>
      <c r="AQ52" s="63">
        <v>5277371</v>
      </c>
      <c r="AR52" s="294">
        <v>3206537</v>
      </c>
      <c r="AS52" s="294">
        <v>2830160</v>
      </c>
      <c r="AT52" s="294">
        <v>2244498</v>
      </c>
      <c r="AU52" s="294">
        <v>2295831</v>
      </c>
      <c r="AV52" s="311">
        <v>3640271</v>
      </c>
      <c r="AW52" s="294">
        <v>5208508</v>
      </c>
      <c r="AX52" s="294">
        <v>11030347</v>
      </c>
      <c r="AY52" s="294">
        <v>12509124</v>
      </c>
      <c r="AZ52" s="63">
        <v>15450604</v>
      </c>
      <c r="BA52" s="294">
        <v>13085972</v>
      </c>
      <c r="BB52" s="294">
        <v>9912762</v>
      </c>
      <c r="BC52" s="63">
        <v>5169427</v>
      </c>
      <c r="BD52" s="294">
        <v>3102167</v>
      </c>
      <c r="BE52" s="294"/>
      <c r="BF52" s="294"/>
      <c r="BG52" s="294"/>
      <c r="BH52" s="311"/>
      <c r="BI52" s="42">
        <f t="shared" ref="BI52:BR56" si="168">O52-C52</f>
        <v>-908876.93999999948</v>
      </c>
      <c r="BJ52" s="43">
        <f t="shared" si="168"/>
        <v>-1496458.2799999993</v>
      </c>
      <c r="BK52" s="43">
        <f t="shared" si="168"/>
        <v>-1920838.0600000005</v>
      </c>
      <c r="BL52" s="43">
        <f t="shared" si="168"/>
        <v>523314.55000000075</v>
      </c>
      <c r="BM52" s="43">
        <f t="shared" si="168"/>
        <v>789814.34999999963</v>
      </c>
      <c r="BN52" s="43">
        <f t="shared" si="168"/>
        <v>-424199.68000000017</v>
      </c>
      <c r="BO52" s="43">
        <f t="shared" si="168"/>
        <v>254128.29000000004</v>
      </c>
      <c r="BP52" s="43">
        <f t="shared" si="168"/>
        <v>235435.8600000001</v>
      </c>
      <c r="BQ52" s="43">
        <f t="shared" si="168"/>
        <v>412714.52</v>
      </c>
      <c r="BR52" s="407">
        <f t="shared" si="168"/>
        <v>155701.85000000009</v>
      </c>
      <c r="BS52" s="430">
        <f t="shared" ref="BS52:CB56" si="169">Y52-M52</f>
        <v>-9999.8499999996275</v>
      </c>
      <c r="BT52" s="43">
        <f t="shared" si="169"/>
        <v>-1481786.3399999999</v>
      </c>
      <c r="BU52" s="43">
        <f t="shared" si="169"/>
        <v>171251.24000000022</v>
      </c>
      <c r="BV52" s="43">
        <f t="shared" si="169"/>
        <v>932068</v>
      </c>
      <c r="BW52" s="43">
        <f t="shared" si="169"/>
        <v>329009</v>
      </c>
      <c r="BX52" s="244">
        <f t="shared" si="169"/>
        <v>-1350709</v>
      </c>
      <c r="BY52" s="244">
        <f t="shared" si="169"/>
        <v>-1565720</v>
      </c>
      <c r="BZ52" s="244">
        <f t="shared" si="169"/>
        <v>-385275</v>
      </c>
      <c r="CA52" s="244">
        <f t="shared" si="169"/>
        <v>-389604</v>
      </c>
      <c r="CB52" s="244">
        <f t="shared" si="169"/>
        <v>-369896</v>
      </c>
      <c r="CC52" s="244">
        <f t="shared" ref="CC52:CL56" si="170">AI52-W52</f>
        <v>-466407</v>
      </c>
      <c r="CD52" s="387">
        <f t="shared" si="170"/>
        <v>-637479</v>
      </c>
      <c r="CE52" s="356">
        <f t="shared" si="170"/>
        <v>-900960</v>
      </c>
      <c r="CF52" s="270">
        <f t="shared" si="170"/>
        <v>759163</v>
      </c>
      <c r="CG52" s="270">
        <f t="shared" si="170"/>
        <v>524458</v>
      </c>
      <c r="CH52" s="270">
        <f t="shared" si="170"/>
        <v>1014999</v>
      </c>
      <c r="CI52" s="270">
        <f t="shared" si="170"/>
        <v>1330885</v>
      </c>
      <c r="CJ52" s="270">
        <f t="shared" si="170"/>
        <v>1814501</v>
      </c>
      <c r="CK52" s="270">
        <f t="shared" si="170"/>
        <v>800830</v>
      </c>
      <c r="CL52" s="270">
        <f t="shared" si="170"/>
        <v>585466</v>
      </c>
      <c r="CM52" s="270">
        <f t="shared" ref="CM52:CX56" si="171">AS52-AG52</f>
        <v>796512</v>
      </c>
      <c r="CN52" s="270">
        <f t="shared" si="171"/>
        <v>321020</v>
      </c>
      <c r="CO52" s="270">
        <f t="shared" si="171"/>
        <v>363283</v>
      </c>
      <c r="CP52" s="387">
        <f t="shared" si="171"/>
        <v>1746151</v>
      </c>
      <c r="CQ52" s="387">
        <f t="shared" si="171"/>
        <v>1475685</v>
      </c>
      <c r="CR52" s="387">
        <f t="shared" si="171"/>
        <v>2531072</v>
      </c>
      <c r="CS52" s="387">
        <f t="shared" si="171"/>
        <v>1791960</v>
      </c>
      <c r="CT52" s="387">
        <f t="shared" si="171"/>
        <v>1207312</v>
      </c>
      <c r="CU52" s="387">
        <f t="shared" si="171"/>
        <v>503671</v>
      </c>
      <c r="CV52" s="387">
        <f t="shared" si="171"/>
        <v>82196</v>
      </c>
      <c r="CW52" s="387">
        <f t="shared" si="171"/>
        <v>-107944</v>
      </c>
      <c r="CX52" s="387">
        <f t="shared" si="171"/>
        <v>-104370</v>
      </c>
      <c r="CY52" s="347"/>
      <c r="CZ52" s="63">
        <f>IF(ISERROR(GETPIVOTDATA("VALUE",'CRS WK pvt'!$I$2,"DT_FILE",CZ$8,"CD_CO",CZ$6,"TRIM_CAT",TRIM(B52),"TRIM_LINE",A51))=TRUE,0,GETPIVOTDATA("VALUE",'CRS WK pvt'!$I$2,"DT_FILE",CZ$8,"CD_CO",CZ$6,"TRIM_CAT",TRIM(B52),"TRIM_LINE",A51))</f>
        <v>3102167</v>
      </c>
    </row>
    <row r="53" spans="1:104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1">
        <v>709609</v>
      </c>
      <c r="V53" s="201">
        <v>716152</v>
      </c>
      <c r="W53" s="201">
        <v>822018</v>
      </c>
      <c r="X53" s="41">
        <v>896548</v>
      </c>
      <c r="Y53" s="201">
        <v>1327584</v>
      </c>
      <c r="Z53" s="201">
        <v>2214829</v>
      </c>
      <c r="AA53" s="201">
        <v>3252557</v>
      </c>
      <c r="AB53" s="201">
        <v>3927030</v>
      </c>
      <c r="AC53" s="201">
        <v>3306046</v>
      </c>
      <c r="AD53" s="201">
        <v>2721368</v>
      </c>
      <c r="AE53" s="201">
        <v>1652267</v>
      </c>
      <c r="AF53" s="201">
        <v>1164518</v>
      </c>
      <c r="AG53" s="201">
        <v>997569</v>
      </c>
      <c r="AH53" s="201">
        <v>792212</v>
      </c>
      <c r="AI53" s="201">
        <v>759578</v>
      </c>
      <c r="AJ53" s="41">
        <v>759896</v>
      </c>
      <c r="AK53" s="294">
        <v>1540529</v>
      </c>
      <c r="AL53" s="294">
        <v>3138253</v>
      </c>
      <c r="AM53" s="294">
        <v>3905466</v>
      </c>
      <c r="AN53" s="294">
        <v>4858440</v>
      </c>
      <c r="AO53" s="294">
        <v>4472808</v>
      </c>
      <c r="AP53" s="294">
        <v>3536773</v>
      </c>
      <c r="AQ53" s="63">
        <v>2234312</v>
      </c>
      <c r="AR53" s="294">
        <v>1435711</v>
      </c>
      <c r="AS53" s="294">
        <v>1280091</v>
      </c>
      <c r="AT53" s="294">
        <v>1107472</v>
      </c>
      <c r="AU53" s="294">
        <v>1117186</v>
      </c>
      <c r="AV53" s="311">
        <v>1833845</v>
      </c>
      <c r="AW53" s="294">
        <v>2362299</v>
      </c>
      <c r="AX53" s="294">
        <v>4577966</v>
      </c>
      <c r="AY53" s="294">
        <v>5466460</v>
      </c>
      <c r="AZ53" s="63">
        <v>6186472</v>
      </c>
      <c r="BA53" s="294">
        <v>5237597</v>
      </c>
      <c r="BB53" s="294">
        <v>4216870</v>
      </c>
      <c r="BC53" s="63">
        <v>2639833</v>
      </c>
      <c r="BD53" s="294">
        <v>1696287</v>
      </c>
      <c r="BE53" s="294"/>
      <c r="BF53" s="294"/>
      <c r="BG53" s="294"/>
      <c r="BH53" s="311"/>
      <c r="BI53" s="42">
        <f t="shared" si="168"/>
        <v>-280296.4299999997</v>
      </c>
      <c r="BJ53" s="43">
        <f t="shared" si="168"/>
        <v>-735009.5</v>
      </c>
      <c r="BK53" s="43">
        <f t="shared" si="168"/>
        <v>-752146.58999999985</v>
      </c>
      <c r="BL53" s="43">
        <f t="shared" si="168"/>
        <v>-372925.29999999981</v>
      </c>
      <c r="BM53" s="43">
        <f t="shared" si="168"/>
        <v>-300197.87000000011</v>
      </c>
      <c r="BN53" s="43">
        <f t="shared" si="168"/>
        <v>-234763.1399999999</v>
      </c>
      <c r="BO53" s="43">
        <f t="shared" si="168"/>
        <v>4086.890000000014</v>
      </c>
      <c r="BP53" s="43">
        <f t="shared" si="168"/>
        <v>-48882.229999999981</v>
      </c>
      <c r="BQ53" s="43">
        <f t="shared" si="168"/>
        <v>88952.920000000042</v>
      </c>
      <c r="BR53" s="407">
        <f t="shared" si="168"/>
        <v>93383.040000000037</v>
      </c>
      <c r="BS53" s="430">
        <f t="shared" si="169"/>
        <v>-91553.169999999925</v>
      </c>
      <c r="BT53" s="43">
        <f t="shared" si="169"/>
        <v>-482591.91999999993</v>
      </c>
      <c r="BU53" s="43">
        <f t="shared" si="169"/>
        <v>573442.37999999989</v>
      </c>
      <c r="BV53" s="43">
        <f t="shared" si="169"/>
        <v>962471</v>
      </c>
      <c r="BW53" s="43">
        <f t="shared" si="169"/>
        <v>721231</v>
      </c>
      <c r="BX53" s="244">
        <f t="shared" si="169"/>
        <v>547529</v>
      </c>
      <c r="BY53" s="244">
        <f t="shared" si="169"/>
        <v>141063</v>
      </c>
      <c r="BZ53" s="244">
        <f t="shared" si="169"/>
        <v>271904</v>
      </c>
      <c r="CA53" s="244">
        <f t="shared" si="169"/>
        <v>287960</v>
      </c>
      <c r="CB53" s="244">
        <f t="shared" si="169"/>
        <v>76060</v>
      </c>
      <c r="CC53" s="244">
        <f t="shared" si="170"/>
        <v>-62440</v>
      </c>
      <c r="CD53" s="387">
        <f t="shared" si="170"/>
        <v>-136652</v>
      </c>
      <c r="CE53" s="356">
        <f t="shared" si="170"/>
        <v>212945</v>
      </c>
      <c r="CF53" s="270">
        <f t="shared" si="170"/>
        <v>923424</v>
      </c>
      <c r="CG53" s="270">
        <f t="shared" si="170"/>
        <v>652909</v>
      </c>
      <c r="CH53" s="270">
        <f t="shared" si="170"/>
        <v>931410</v>
      </c>
      <c r="CI53" s="270">
        <f t="shared" si="170"/>
        <v>1166762</v>
      </c>
      <c r="CJ53" s="270">
        <f t="shared" si="170"/>
        <v>815405</v>
      </c>
      <c r="CK53" s="270">
        <f t="shared" si="170"/>
        <v>582045</v>
      </c>
      <c r="CL53" s="270">
        <f t="shared" si="170"/>
        <v>271193</v>
      </c>
      <c r="CM53" s="270">
        <f t="shared" si="171"/>
        <v>282522</v>
      </c>
      <c r="CN53" s="270">
        <f t="shared" si="171"/>
        <v>315260</v>
      </c>
      <c r="CO53" s="270">
        <f t="shared" si="171"/>
        <v>357608</v>
      </c>
      <c r="CP53" s="387">
        <f t="shared" si="171"/>
        <v>1073949</v>
      </c>
      <c r="CQ53" s="387">
        <f t="shared" si="171"/>
        <v>821770</v>
      </c>
      <c r="CR53" s="387">
        <f t="shared" si="171"/>
        <v>1439713</v>
      </c>
      <c r="CS53" s="387">
        <f t="shared" si="171"/>
        <v>1560994</v>
      </c>
      <c r="CT53" s="387">
        <f t="shared" si="171"/>
        <v>1328032</v>
      </c>
      <c r="CU53" s="387">
        <f t="shared" si="171"/>
        <v>764789</v>
      </c>
      <c r="CV53" s="387">
        <f t="shared" si="171"/>
        <v>680097</v>
      </c>
      <c r="CW53" s="387">
        <f t="shared" si="171"/>
        <v>405521</v>
      </c>
      <c r="CX53" s="387">
        <f t="shared" si="171"/>
        <v>260576</v>
      </c>
      <c r="CY53" s="347"/>
      <c r="CZ53" s="63">
        <f>IF(ISERROR(GETPIVOTDATA("VALUE",'CRS WK pvt'!$I$2,"DT_FILE",CZ$8,"CD_CO",CZ$6,"TRIM_CAT",TRIM(B53),"TRIM_LINE",A51))=TRUE,0,GETPIVOTDATA("VALUE",'CRS WK pvt'!$I$2,"DT_FILE",CZ$8,"CD_CO",CZ$6,"TRIM_CAT",TRIM(B53),"TRIM_LINE",A51))</f>
        <v>1696287</v>
      </c>
    </row>
    <row r="54" spans="1:104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1">
        <v>254609</v>
      </c>
      <c r="V54" s="201">
        <v>246516</v>
      </c>
      <c r="W54" s="201">
        <v>257825</v>
      </c>
      <c r="X54" s="41">
        <v>267914</v>
      </c>
      <c r="Y54" s="201">
        <v>409297</v>
      </c>
      <c r="Z54" s="201">
        <v>642250</v>
      </c>
      <c r="AA54" s="201">
        <v>796281</v>
      </c>
      <c r="AB54" s="201">
        <v>1051973</v>
      </c>
      <c r="AC54" s="201">
        <v>952064</v>
      </c>
      <c r="AD54" s="201">
        <v>672640</v>
      </c>
      <c r="AE54" s="201">
        <v>395622</v>
      </c>
      <c r="AF54" s="201">
        <v>266706</v>
      </c>
      <c r="AG54" s="201">
        <v>208149</v>
      </c>
      <c r="AH54" s="201">
        <v>212770</v>
      </c>
      <c r="AI54" s="201">
        <v>234333</v>
      </c>
      <c r="AJ54" s="41">
        <v>241452</v>
      </c>
      <c r="AK54" s="294">
        <v>597529</v>
      </c>
      <c r="AL54" s="294">
        <v>973115</v>
      </c>
      <c r="AM54" s="294">
        <v>1248953</v>
      </c>
      <c r="AN54" s="294">
        <v>1277241</v>
      </c>
      <c r="AO54" s="294">
        <v>1137503</v>
      </c>
      <c r="AP54" s="294">
        <v>928981</v>
      </c>
      <c r="AQ54" s="63">
        <v>586275</v>
      </c>
      <c r="AR54" s="294">
        <v>344280</v>
      </c>
      <c r="AS54" s="294">
        <v>366154</v>
      </c>
      <c r="AT54" s="294">
        <v>305835</v>
      </c>
      <c r="AU54" s="294">
        <v>295139</v>
      </c>
      <c r="AV54" s="311">
        <v>459208</v>
      </c>
      <c r="AW54" s="294">
        <v>568824</v>
      </c>
      <c r="AX54" s="294">
        <v>985290</v>
      </c>
      <c r="AY54" s="294">
        <v>1039457</v>
      </c>
      <c r="AZ54" s="63">
        <v>1224785</v>
      </c>
      <c r="BA54" s="294">
        <v>1102502</v>
      </c>
      <c r="BB54" s="294">
        <v>850782</v>
      </c>
      <c r="BC54" s="63">
        <v>480010</v>
      </c>
      <c r="BD54" s="294">
        <v>344952</v>
      </c>
      <c r="BE54" s="294"/>
      <c r="BF54" s="294"/>
      <c r="BG54" s="294"/>
      <c r="BH54" s="311"/>
      <c r="BI54" s="42">
        <f t="shared" si="168"/>
        <v>32060.429999999935</v>
      </c>
      <c r="BJ54" s="43">
        <f t="shared" si="168"/>
        <v>377174.88</v>
      </c>
      <c r="BK54" s="43">
        <f t="shared" si="168"/>
        <v>149476.1399999999</v>
      </c>
      <c r="BL54" s="43">
        <f t="shared" si="168"/>
        <v>126905.06999999995</v>
      </c>
      <c r="BM54" s="43">
        <f t="shared" si="168"/>
        <v>46698.119999999995</v>
      </c>
      <c r="BN54" s="43">
        <f t="shared" si="168"/>
        <v>-120008.28999999998</v>
      </c>
      <c r="BO54" s="43">
        <f t="shared" si="168"/>
        <v>43219.31</v>
      </c>
      <c r="BP54" s="43">
        <f t="shared" si="168"/>
        <v>14353.089999999997</v>
      </c>
      <c r="BQ54" s="43">
        <f t="shared" si="168"/>
        <v>36954.579999999987</v>
      </c>
      <c r="BR54" s="407">
        <f t="shared" si="168"/>
        <v>-6309.140000000014</v>
      </c>
      <c r="BS54" s="430">
        <f t="shared" si="169"/>
        <v>25290.840000000026</v>
      </c>
      <c r="BT54" s="43">
        <f t="shared" si="169"/>
        <v>-182055.66000000003</v>
      </c>
      <c r="BU54" s="43">
        <f t="shared" si="169"/>
        <v>-88836.239999999991</v>
      </c>
      <c r="BV54" s="43">
        <f t="shared" si="169"/>
        <v>-338892</v>
      </c>
      <c r="BW54" s="43">
        <f t="shared" si="169"/>
        <v>-278529</v>
      </c>
      <c r="BX54" s="244">
        <f t="shared" si="169"/>
        <v>-177328</v>
      </c>
      <c r="BY54" s="244">
        <f t="shared" si="169"/>
        <v>-101815</v>
      </c>
      <c r="BZ54" s="244">
        <f t="shared" si="169"/>
        <v>-29459</v>
      </c>
      <c r="CA54" s="244">
        <f t="shared" si="169"/>
        <v>-46460</v>
      </c>
      <c r="CB54" s="244">
        <f t="shared" si="169"/>
        <v>-33746</v>
      </c>
      <c r="CC54" s="244">
        <f t="shared" si="170"/>
        <v>-23492</v>
      </c>
      <c r="CD54" s="387">
        <f t="shared" si="170"/>
        <v>-26462</v>
      </c>
      <c r="CE54" s="356">
        <f t="shared" si="170"/>
        <v>188232</v>
      </c>
      <c r="CF54" s="270">
        <f t="shared" si="170"/>
        <v>330865</v>
      </c>
      <c r="CG54" s="270">
        <f t="shared" si="170"/>
        <v>452672</v>
      </c>
      <c r="CH54" s="270">
        <f t="shared" si="170"/>
        <v>225268</v>
      </c>
      <c r="CI54" s="270">
        <f t="shared" si="170"/>
        <v>185439</v>
      </c>
      <c r="CJ54" s="270">
        <f t="shared" si="170"/>
        <v>256341</v>
      </c>
      <c r="CK54" s="270">
        <f t="shared" si="170"/>
        <v>190653</v>
      </c>
      <c r="CL54" s="270">
        <f t="shared" si="170"/>
        <v>77574</v>
      </c>
      <c r="CM54" s="270">
        <f t="shared" si="171"/>
        <v>158005</v>
      </c>
      <c r="CN54" s="270">
        <f t="shared" si="171"/>
        <v>93065</v>
      </c>
      <c r="CO54" s="270">
        <f t="shared" si="171"/>
        <v>60806</v>
      </c>
      <c r="CP54" s="387">
        <f t="shared" si="171"/>
        <v>217756</v>
      </c>
      <c r="CQ54" s="387">
        <f t="shared" si="171"/>
        <v>-28705</v>
      </c>
      <c r="CR54" s="387">
        <f t="shared" si="171"/>
        <v>12175</v>
      </c>
      <c r="CS54" s="387">
        <f t="shared" si="171"/>
        <v>-209496</v>
      </c>
      <c r="CT54" s="387">
        <f t="shared" si="171"/>
        <v>-52456</v>
      </c>
      <c r="CU54" s="387">
        <f t="shared" si="171"/>
        <v>-35001</v>
      </c>
      <c r="CV54" s="387">
        <f t="shared" si="171"/>
        <v>-78199</v>
      </c>
      <c r="CW54" s="387">
        <f t="shared" si="171"/>
        <v>-106265</v>
      </c>
      <c r="CX54" s="387">
        <f t="shared" si="171"/>
        <v>672</v>
      </c>
      <c r="CY54" s="347"/>
      <c r="CZ54" s="63">
        <f>IF(ISERROR(GETPIVOTDATA("VALUE",'CRS WK pvt'!$I$2,"DT_FILE",CZ$8,"CD_CO",CZ$6,"TRIM_CAT",TRIM(B54),"TRIM_LINE",A51))=TRUE,0,GETPIVOTDATA("VALUE",'CRS WK pvt'!$I$2,"DT_FILE",CZ$8,"CD_CO",CZ$6,"TRIM_CAT",TRIM(B54),"TRIM_LINE",A51))</f>
        <v>344952</v>
      </c>
    </row>
    <row r="55" spans="1:104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1">
        <v>202509</v>
      </c>
      <c r="V55" s="201">
        <v>200460</v>
      </c>
      <c r="W55" s="201">
        <v>223795</v>
      </c>
      <c r="X55" s="41">
        <v>242493</v>
      </c>
      <c r="Y55" s="201">
        <v>368484</v>
      </c>
      <c r="Z55" s="201">
        <v>621869</v>
      </c>
      <c r="AA55" s="201">
        <v>639236</v>
      </c>
      <c r="AB55" s="201">
        <v>829199</v>
      </c>
      <c r="AC55" s="201">
        <v>818760</v>
      </c>
      <c r="AD55" s="201">
        <v>608927</v>
      </c>
      <c r="AE55" s="201">
        <v>372499</v>
      </c>
      <c r="AF55" s="201">
        <v>212740</v>
      </c>
      <c r="AG55" s="201">
        <v>203524</v>
      </c>
      <c r="AH55" s="201">
        <v>193261</v>
      </c>
      <c r="AI55" s="201">
        <v>190732</v>
      </c>
      <c r="AJ55" s="41">
        <v>243367</v>
      </c>
      <c r="AK55" s="294">
        <v>608040</v>
      </c>
      <c r="AL55" s="294">
        <v>963209</v>
      </c>
      <c r="AM55" s="294">
        <v>1028223</v>
      </c>
      <c r="AN55" s="294">
        <v>986839</v>
      </c>
      <c r="AO55" s="294">
        <v>916541</v>
      </c>
      <c r="AP55" s="294">
        <v>795113</v>
      </c>
      <c r="AQ55" s="63">
        <v>561736</v>
      </c>
      <c r="AR55" s="294">
        <v>327414</v>
      </c>
      <c r="AS55" s="294">
        <v>317574</v>
      </c>
      <c r="AT55" s="294">
        <v>246674</v>
      </c>
      <c r="AU55" s="294">
        <v>239147</v>
      </c>
      <c r="AV55" s="311">
        <v>383724</v>
      </c>
      <c r="AW55" s="294">
        <v>519784</v>
      </c>
      <c r="AX55" s="294">
        <v>740126</v>
      </c>
      <c r="AY55" s="294">
        <v>773802</v>
      </c>
      <c r="AZ55" s="63">
        <v>1010113</v>
      </c>
      <c r="BA55" s="294">
        <v>950260</v>
      </c>
      <c r="BB55" s="294">
        <v>747288</v>
      </c>
      <c r="BC55" s="63">
        <v>471725</v>
      </c>
      <c r="BD55" s="294">
        <v>340836</v>
      </c>
      <c r="BE55" s="294"/>
      <c r="BF55" s="294"/>
      <c r="BG55" s="294"/>
      <c r="BH55" s="311"/>
      <c r="BI55" s="42">
        <f t="shared" si="168"/>
        <v>-53373.020000000019</v>
      </c>
      <c r="BJ55" s="43">
        <f t="shared" si="168"/>
        <v>139106.05000000005</v>
      </c>
      <c r="BK55" s="43">
        <f t="shared" si="168"/>
        <v>258210.79000000004</v>
      </c>
      <c r="BL55" s="43">
        <f t="shared" si="168"/>
        <v>149066.5</v>
      </c>
      <c r="BM55" s="43">
        <f t="shared" si="168"/>
        <v>24515.179999999993</v>
      </c>
      <c r="BN55" s="43">
        <f t="shared" si="168"/>
        <v>-30508.359999999986</v>
      </c>
      <c r="BO55" s="43">
        <f t="shared" si="168"/>
        <v>-17524.98000000001</v>
      </c>
      <c r="BP55" s="43">
        <f t="shared" si="168"/>
        <v>26873.149999999994</v>
      </c>
      <c r="BQ55" s="43">
        <f t="shared" si="168"/>
        <v>-26277.910000000003</v>
      </c>
      <c r="BR55" s="407">
        <f t="shared" si="168"/>
        <v>15987.5</v>
      </c>
      <c r="BS55" s="430">
        <f t="shared" si="169"/>
        <v>35864.210000000021</v>
      </c>
      <c r="BT55" s="43">
        <f t="shared" si="169"/>
        <v>80304.709999999963</v>
      </c>
      <c r="BU55" s="43">
        <f t="shared" si="169"/>
        <v>35295.680000000051</v>
      </c>
      <c r="BV55" s="43">
        <f t="shared" si="169"/>
        <v>-88718</v>
      </c>
      <c r="BW55" s="43">
        <f t="shared" si="169"/>
        <v>-279667</v>
      </c>
      <c r="BX55" s="244">
        <f t="shared" si="169"/>
        <v>-150030</v>
      </c>
      <c r="BY55" s="244">
        <f t="shared" si="169"/>
        <v>-129383</v>
      </c>
      <c r="BZ55" s="244">
        <f t="shared" si="169"/>
        <v>-63740</v>
      </c>
      <c r="CA55" s="244">
        <f t="shared" si="169"/>
        <v>1015</v>
      </c>
      <c r="CB55" s="244">
        <f t="shared" si="169"/>
        <v>-7199</v>
      </c>
      <c r="CC55" s="244">
        <f t="shared" si="170"/>
        <v>-33063</v>
      </c>
      <c r="CD55" s="387">
        <f t="shared" si="170"/>
        <v>874</v>
      </c>
      <c r="CE55" s="356">
        <f t="shared" si="170"/>
        <v>239556</v>
      </c>
      <c r="CF55" s="270">
        <f t="shared" si="170"/>
        <v>341340</v>
      </c>
      <c r="CG55" s="270">
        <f t="shared" si="170"/>
        <v>388987</v>
      </c>
      <c r="CH55" s="270">
        <f t="shared" si="170"/>
        <v>157640</v>
      </c>
      <c r="CI55" s="270">
        <f t="shared" si="170"/>
        <v>97781</v>
      </c>
      <c r="CJ55" s="270">
        <f t="shared" si="170"/>
        <v>186186</v>
      </c>
      <c r="CK55" s="270">
        <f t="shared" si="170"/>
        <v>189237</v>
      </c>
      <c r="CL55" s="270">
        <f t="shared" si="170"/>
        <v>114674</v>
      </c>
      <c r="CM55" s="270">
        <f t="shared" si="171"/>
        <v>114050</v>
      </c>
      <c r="CN55" s="270">
        <f t="shared" si="171"/>
        <v>53413</v>
      </c>
      <c r="CO55" s="270">
        <f t="shared" si="171"/>
        <v>48415</v>
      </c>
      <c r="CP55" s="387">
        <f t="shared" si="171"/>
        <v>140357</v>
      </c>
      <c r="CQ55" s="387">
        <f t="shared" si="171"/>
        <v>-88256</v>
      </c>
      <c r="CR55" s="387">
        <f t="shared" si="171"/>
        <v>-223083</v>
      </c>
      <c r="CS55" s="387">
        <f t="shared" si="171"/>
        <v>-254421</v>
      </c>
      <c r="CT55" s="387">
        <f t="shared" si="171"/>
        <v>23274</v>
      </c>
      <c r="CU55" s="387">
        <f t="shared" si="171"/>
        <v>33719</v>
      </c>
      <c r="CV55" s="387">
        <f t="shared" si="171"/>
        <v>-47825</v>
      </c>
      <c r="CW55" s="387">
        <f t="shared" si="171"/>
        <v>-90011</v>
      </c>
      <c r="CX55" s="387">
        <f t="shared" si="171"/>
        <v>13422</v>
      </c>
      <c r="CY55" s="347"/>
      <c r="CZ55" s="63">
        <f>IF(ISERROR(GETPIVOTDATA("VALUE",'CRS WK pvt'!$I$2,"DT_FILE",CZ$8,"CD_CO",CZ$6,"TRIM_CAT",TRIM(B55),"TRIM_LINE",A51))=TRUE,0,GETPIVOTDATA("VALUE",'CRS WK pvt'!$I$2,"DT_FILE",CZ$8,"CD_CO",CZ$6,"TRIM_CAT",TRIM(B55),"TRIM_LINE",A51))</f>
        <v>340836</v>
      </c>
    </row>
    <row r="56" spans="1:104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1">
        <v>1414517</v>
      </c>
      <c r="V56" s="201">
        <v>1001434</v>
      </c>
      <c r="W56" s="201">
        <v>736313</v>
      </c>
      <c r="X56" s="41">
        <v>894217</v>
      </c>
      <c r="Y56" s="201">
        <v>1011100</v>
      </c>
      <c r="Z56" s="201">
        <v>2021654</v>
      </c>
      <c r="AA56" s="201">
        <v>1699068</v>
      </c>
      <c r="AB56" s="201">
        <v>2739273</v>
      </c>
      <c r="AC56" s="201">
        <v>2208417</v>
      </c>
      <c r="AD56" s="201">
        <v>2247038</v>
      </c>
      <c r="AE56" s="201">
        <v>1654192</v>
      </c>
      <c r="AF56" s="201">
        <v>1193482</v>
      </c>
      <c r="AG56" s="201">
        <v>921337</v>
      </c>
      <c r="AH56" s="201">
        <v>614629</v>
      </c>
      <c r="AI56" s="201">
        <v>992254</v>
      </c>
      <c r="AJ56" s="41">
        <v>899131</v>
      </c>
      <c r="AK56" s="294">
        <v>2172458</v>
      </c>
      <c r="AL56" s="294">
        <v>4059739</v>
      </c>
      <c r="AM56" s="294">
        <v>3641279</v>
      </c>
      <c r="AN56" s="294">
        <v>2696466</v>
      </c>
      <c r="AO56" s="294">
        <v>3009284</v>
      </c>
      <c r="AP56" s="294">
        <v>2968260</v>
      </c>
      <c r="AQ56" s="63">
        <v>2338772</v>
      </c>
      <c r="AR56" s="294">
        <v>1466326</v>
      </c>
      <c r="AS56" s="294">
        <v>1457717</v>
      </c>
      <c r="AT56" s="294">
        <v>964959</v>
      </c>
      <c r="AU56" s="294">
        <v>950641</v>
      </c>
      <c r="AV56" s="311">
        <v>1478618</v>
      </c>
      <c r="AW56" s="294">
        <v>1663905</v>
      </c>
      <c r="AX56" s="294">
        <v>2306842</v>
      </c>
      <c r="AY56" s="294">
        <v>2086503</v>
      </c>
      <c r="AZ56" s="63">
        <v>3059794</v>
      </c>
      <c r="BA56" s="294">
        <v>3028282</v>
      </c>
      <c r="BB56" s="294">
        <v>2113864</v>
      </c>
      <c r="BC56" s="63">
        <v>1690942</v>
      </c>
      <c r="BD56" s="294">
        <v>979612</v>
      </c>
      <c r="BE56" s="294"/>
      <c r="BF56" s="294"/>
      <c r="BG56" s="294"/>
      <c r="BH56" s="311"/>
      <c r="BI56" s="42">
        <f t="shared" si="168"/>
        <v>44906.010000000009</v>
      </c>
      <c r="BJ56" s="43">
        <f t="shared" si="168"/>
        <v>626265.60999999987</v>
      </c>
      <c r="BK56" s="43">
        <f t="shared" si="168"/>
        <v>741255.60000000009</v>
      </c>
      <c r="BL56" s="43">
        <f t="shared" si="168"/>
        <v>246847.39000000013</v>
      </c>
      <c r="BM56" s="43">
        <f t="shared" si="168"/>
        <v>560177.30000000005</v>
      </c>
      <c r="BN56" s="43">
        <f t="shared" si="168"/>
        <v>-410464.70999999996</v>
      </c>
      <c r="BO56" s="43">
        <f t="shared" si="168"/>
        <v>765638.14</v>
      </c>
      <c r="BP56" s="43">
        <f t="shared" si="168"/>
        <v>420494.94999999995</v>
      </c>
      <c r="BQ56" s="43">
        <f t="shared" si="168"/>
        <v>-133775.69999999995</v>
      </c>
      <c r="BR56" s="407">
        <f t="shared" si="168"/>
        <v>232052.51</v>
      </c>
      <c r="BS56" s="430">
        <f t="shared" si="169"/>
        <v>-117808.41999999993</v>
      </c>
      <c r="BT56" s="43">
        <f t="shared" si="169"/>
        <v>567404.27</v>
      </c>
      <c r="BU56" s="43">
        <f t="shared" si="169"/>
        <v>-104720.89999999991</v>
      </c>
      <c r="BV56" s="43">
        <f t="shared" si="169"/>
        <v>-401240</v>
      </c>
      <c r="BW56" s="43">
        <f t="shared" si="169"/>
        <v>-1141263</v>
      </c>
      <c r="BX56" s="244">
        <f t="shared" si="169"/>
        <v>-972121</v>
      </c>
      <c r="BY56" s="244">
        <f t="shared" si="169"/>
        <v>-979158</v>
      </c>
      <c r="BZ56" s="244">
        <f t="shared" si="169"/>
        <v>-17289</v>
      </c>
      <c r="CA56" s="244">
        <f t="shared" si="169"/>
        <v>-493180</v>
      </c>
      <c r="CB56" s="244">
        <f t="shared" si="169"/>
        <v>-386805</v>
      </c>
      <c r="CC56" s="244">
        <f t="shared" si="170"/>
        <v>255941</v>
      </c>
      <c r="CD56" s="387">
        <f t="shared" si="170"/>
        <v>4914</v>
      </c>
      <c r="CE56" s="356">
        <f t="shared" si="170"/>
        <v>1161358</v>
      </c>
      <c r="CF56" s="270">
        <f t="shared" si="170"/>
        <v>2038085</v>
      </c>
      <c r="CG56" s="270">
        <f t="shared" si="170"/>
        <v>1942211</v>
      </c>
      <c r="CH56" s="270">
        <f t="shared" si="170"/>
        <v>-42807</v>
      </c>
      <c r="CI56" s="270">
        <f t="shared" si="170"/>
        <v>800867</v>
      </c>
      <c r="CJ56" s="270">
        <f t="shared" si="170"/>
        <v>721222</v>
      </c>
      <c r="CK56" s="270">
        <f t="shared" si="170"/>
        <v>684580</v>
      </c>
      <c r="CL56" s="270">
        <f t="shared" si="170"/>
        <v>272844</v>
      </c>
      <c r="CM56" s="270">
        <f t="shared" si="171"/>
        <v>536380</v>
      </c>
      <c r="CN56" s="270">
        <f t="shared" si="171"/>
        <v>350330</v>
      </c>
      <c r="CO56" s="270">
        <f t="shared" si="171"/>
        <v>-41613</v>
      </c>
      <c r="CP56" s="387">
        <f t="shared" si="171"/>
        <v>579487</v>
      </c>
      <c r="CQ56" s="387">
        <f t="shared" si="171"/>
        <v>-508553</v>
      </c>
      <c r="CR56" s="387">
        <f t="shared" si="171"/>
        <v>-1752897</v>
      </c>
      <c r="CS56" s="387">
        <f t="shared" si="171"/>
        <v>-1554776</v>
      </c>
      <c r="CT56" s="387">
        <f t="shared" si="171"/>
        <v>363328</v>
      </c>
      <c r="CU56" s="387">
        <f t="shared" si="171"/>
        <v>18998</v>
      </c>
      <c r="CV56" s="387">
        <f t="shared" si="171"/>
        <v>-854396</v>
      </c>
      <c r="CW56" s="387">
        <f t="shared" si="171"/>
        <v>-647830</v>
      </c>
      <c r="CX56" s="387">
        <f t="shared" si="171"/>
        <v>-486714</v>
      </c>
      <c r="CY56" s="347"/>
      <c r="CZ56" s="63">
        <f>IF(ISERROR(GETPIVOTDATA("VALUE",'CRS WK pvt'!$I$2,"DT_FILE",CZ$8,"CD_CO",CZ$6,"TRIM_CAT",TRIM(B56),"TRIM_LINE",A51))=TRUE,0,GETPIVOTDATA("VALUE",'CRS WK pvt'!$I$2,"DT_FILE",CZ$8,"CD_CO",CZ$6,"TRIM_CAT",TRIM(B56),"TRIM_LINE",A51))</f>
        <v>979612</v>
      </c>
    </row>
    <row r="57" spans="1:104" s="130" customFormat="1" x14ac:dyDescent="0.3">
      <c r="A57" s="147"/>
      <c r="B57" s="38" t="s">
        <v>42</v>
      </c>
      <c r="C57" s="140">
        <f t="shared" ref="C57:V57" si="172">SUM(C52:C56)</f>
        <v>17158995.789999999</v>
      </c>
      <c r="D57" s="141">
        <f t="shared" si="172"/>
        <v>21799000.240000002</v>
      </c>
      <c r="E57" s="141">
        <f t="shared" si="172"/>
        <v>20709964.120000001</v>
      </c>
      <c r="F57" s="141">
        <f t="shared" si="172"/>
        <v>15695488.789999999</v>
      </c>
      <c r="G57" s="141">
        <f t="shared" si="172"/>
        <v>10065126.92</v>
      </c>
      <c r="H57" s="141">
        <f t="shared" si="172"/>
        <v>6902320.1800000006</v>
      </c>
      <c r="I57" s="141">
        <f t="shared" si="172"/>
        <v>3954948.3499999996</v>
      </c>
      <c r="J57" s="141">
        <f t="shared" si="172"/>
        <v>3809661.1800000006</v>
      </c>
      <c r="K57" s="141">
        <f t="shared" si="172"/>
        <v>4060337.59</v>
      </c>
      <c r="L57" s="142">
        <f t="shared" si="172"/>
        <v>4341955.24</v>
      </c>
      <c r="M57" s="141">
        <f t="shared" si="172"/>
        <v>7908454.3899999997</v>
      </c>
      <c r="N57" s="141">
        <f t="shared" si="172"/>
        <v>14739438.940000001</v>
      </c>
      <c r="O57" s="141">
        <f t="shared" si="172"/>
        <v>15993415.84</v>
      </c>
      <c r="P57" s="141">
        <f t="shared" si="172"/>
        <v>20710079</v>
      </c>
      <c r="Q57" s="141">
        <f t="shared" si="172"/>
        <v>19185922</v>
      </c>
      <c r="R57" s="141">
        <f t="shared" si="172"/>
        <v>16368697</v>
      </c>
      <c r="S57" s="141">
        <f t="shared" si="172"/>
        <v>11186134</v>
      </c>
      <c r="T57" s="141">
        <f t="shared" si="172"/>
        <v>5682376</v>
      </c>
      <c r="U57" s="141">
        <f t="shared" si="172"/>
        <v>5004496</v>
      </c>
      <c r="V57" s="141">
        <f t="shared" si="172"/>
        <v>4457936</v>
      </c>
      <c r="W57" s="141">
        <f>SUM(W52+W53+W54+W55+W56)</f>
        <v>4438906</v>
      </c>
      <c r="X57" s="142">
        <f>SUM(X52+X53+X54+X55+X56)</f>
        <v>4832771</v>
      </c>
      <c r="Y57" s="202">
        <v>7750248</v>
      </c>
      <c r="Z57" s="202">
        <v>13240714</v>
      </c>
      <c r="AA57" s="202">
        <v>16579848</v>
      </c>
      <c r="AB57" s="202">
        <v>21775768</v>
      </c>
      <c r="AC57" s="202">
        <v>18536703</v>
      </c>
      <c r="AD57" s="202">
        <v>14266038</v>
      </c>
      <c r="AE57" s="202">
        <v>8551121</v>
      </c>
      <c r="AF57" s="202">
        <v>5458517</v>
      </c>
      <c r="AG57" s="202">
        <v>4364227</v>
      </c>
      <c r="AH57" s="202">
        <v>3736350</v>
      </c>
      <c r="AI57" s="202">
        <v>4109445</v>
      </c>
      <c r="AJ57" s="142">
        <v>4037966</v>
      </c>
      <c r="AK57" s="295">
        <v>8651379</v>
      </c>
      <c r="AL57" s="295">
        <v>17633591</v>
      </c>
      <c r="AM57" s="295">
        <v>20541085</v>
      </c>
      <c r="AN57" s="295">
        <v>24062278</v>
      </c>
      <c r="AO57" s="295">
        <v>22118437</v>
      </c>
      <c r="AP57" s="295">
        <v>18059693</v>
      </c>
      <c r="AQ57" s="44">
        <v>10998466</v>
      </c>
      <c r="AR57" s="295">
        <v>6780268</v>
      </c>
      <c r="AS57" s="295">
        <v>6251696</v>
      </c>
      <c r="AT57" s="295">
        <v>4869438</v>
      </c>
      <c r="AU57" s="295">
        <v>4897944</v>
      </c>
      <c r="AV57" s="312">
        <v>7795666</v>
      </c>
      <c r="AW57" s="295">
        <v>10323320</v>
      </c>
      <c r="AX57" s="295">
        <v>19640571</v>
      </c>
      <c r="AY57" s="295">
        <v>21875346</v>
      </c>
      <c r="AZ57" s="44">
        <v>26931768</v>
      </c>
      <c r="BA57" s="295">
        <v>23404613</v>
      </c>
      <c r="BB57" s="295">
        <v>17841566</v>
      </c>
      <c r="BC57" s="44">
        <v>10451937</v>
      </c>
      <c r="BD57" s="295">
        <v>6463854</v>
      </c>
      <c r="BE57" s="295"/>
      <c r="BF57" s="295"/>
      <c r="BG57" s="295"/>
      <c r="BH57" s="312"/>
      <c r="BI57" s="44">
        <f t="shared" ref="BI57:BM57" si="173">SUM(BI52:BI56)</f>
        <v>-1165579.9499999993</v>
      </c>
      <c r="BJ57" s="143">
        <f t="shared" si="173"/>
        <v>-1088921.2399999995</v>
      </c>
      <c r="BK57" s="143">
        <f t="shared" si="173"/>
        <v>-1524042.1200000006</v>
      </c>
      <c r="BL57" s="143">
        <f t="shared" si="173"/>
        <v>673208.21000000101</v>
      </c>
      <c r="BM57" s="143">
        <f t="shared" si="173"/>
        <v>1121007.0799999996</v>
      </c>
      <c r="BN57" s="143">
        <f t="shared" ref="BN57:BV57" si="174">SUM(BN52:BN56)</f>
        <v>-1219944.1800000002</v>
      </c>
      <c r="BO57" s="143">
        <f t="shared" si="174"/>
        <v>1049547.6499999999</v>
      </c>
      <c r="BP57" s="143">
        <f t="shared" si="174"/>
        <v>648274.82000000007</v>
      </c>
      <c r="BQ57" s="143">
        <f t="shared" si="174"/>
        <v>378568.41000000003</v>
      </c>
      <c r="BR57" s="408">
        <f t="shared" si="174"/>
        <v>490815.76000000013</v>
      </c>
      <c r="BS57" s="431">
        <f t="shared" si="174"/>
        <v>-158206.38999999943</v>
      </c>
      <c r="BT57" s="143">
        <f t="shared" si="174"/>
        <v>-1498724.94</v>
      </c>
      <c r="BU57" s="143">
        <f t="shared" si="174"/>
        <v>586432.16000000027</v>
      </c>
      <c r="BV57" s="143">
        <f t="shared" si="174"/>
        <v>1065689</v>
      </c>
      <c r="BW57" s="143">
        <f t="shared" ref="BW57:BX57" si="175">SUM(BW52:BW56)</f>
        <v>-649219</v>
      </c>
      <c r="BX57" s="245">
        <f t="shared" si="175"/>
        <v>-2102659</v>
      </c>
      <c r="BY57" s="245">
        <f t="shared" ref="BY57:BZ57" si="176">SUM(BY52:BY56)</f>
        <v>-2635013</v>
      </c>
      <c r="BZ57" s="245">
        <f t="shared" si="176"/>
        <v>-223859</v>
      </c>
      <c r="CA57" s="245">
        <f t="shared" ref="CA57:CB57" si="177">SUM(CA52:CA56)</f>
        <v>-640269</v>
      </c>
      <c r="CB57" s="245">
        <f t="shared" si="177"/>
        <v>-721586</v>
      </c>
      <c r="CC57" s="245">
        <f t="shared" ref="CC57:CE57" si="178">SUM(CC52:CC56)</f>
        <v>-329461</v>
      </c>
      <c r="CD57" s="388">
        <f t="shared" si="178"/>
        <v>-794805</v>
      </c>
      <c r="CE57" s="357">
        <f t="shared" si="178"/>
        <v>901131</v>
      </c>
      <c r="CF57" s="271">
        <f t="shared" ref="CF57" si="179">SUM(CF52:CF56)</f>
        <v>4392877</v>
      </c>
      <c r="CG57" s="271">
        <f t="shared" ref="CG57" si="180">SUM(CG52:CG56)</f>
        <v>3961237</v>
      </c>
      <c r="CH57" s="271">
        <f t="shared" ref="CH57" si="181">SUM(CH52:CH56)</f>
        <v>2286510</v>
      </c>
      <c r="CI57" s="271">
        <f t="shared" ref="CI57" si="182">SUM(CI52:CI56)</f>
        <v>3581734</v>
      </c>
      <c r="CJ57" s="271">
        <f t="shared" ref="CJ57" si="183">SUM(CJ52:CJ56)</f>
        <v>3793655</v>
      </c>
      <c r="CK57" s="271">
        <f t="shared" ref="CK57" si="184">SUM(CK52:CK56)</f>
        <v>2447345</v>
      </c>
      <c r="CL57" s="271">
        <f t="shared" ref="CL57" si="185">SUM(CL52:CL56)</f>
        <v>1321751</v>
      </c>
      <c r="CM57" s="271">
        <f t="shared" ref="CM57" si="186">SUM(CM52:CM56)</f>
        <v>1887469</v>
      </c>
      <c r="CN57" s="271">
        <f t="shared" ref="CN57" si="187">SUM(CN52:CN56)</f>
        <v>1133088</v>
      </c>
      <c r="CO57" s="271">
        <f t="shared" ref="CO57" si="188">SUM(CO52:CO56)</f>
        <v>788499</v>
      </c>
      <c r="CP57" s="388">
        <f t="shared" ref="CP57" si="189">SUM(CP52:CP56)</f>
        <v>3757700</v>
      </c>
      <c r="CQ57" s="388">
        <f t="shared" ref="CQ57" si="190">SUM(CQ52:CQ56)</f>
        <v>1671941</v>
      </c>
      <c r="CR57" s="388">
        <f t="shared" ref="CR57" si="191">SUM(CR52:CR56)</f>
        <v>2006980</v>
      </c>
      <c r="CS57" s="388">
        <f t="shared" ref="CS57" si="192">SUM(CS52:CS56)</f>
        <v>1334261</v>
      </c>
      <c r="CT57" s="388">
        <f t="shared" ref="CT57:CU57" si="193">SUM(CT52:CT56)</f>
        <v>2869490</v>
      </c>
      <c r="CU57" s="388">
        <f t="shared" si="193"/>
        <v>1286176</v>
      </c>
      <c r="CV57" s="388">
        <f t="shared" ref="CV57" si="194">SUM(CV52:CV56)</f>
        <v>-218127</v>
      </c>
      <c r="CW57" s="388">
        <f t="shared" ref="CW57:CX57" si="195">SUM(CW52:CW56)</f>
        <v>-546529</v>
      </c>
      <c r="CX57" s="388">
        <f t="shared" si="195"/>
        <v>-316414</v>
      </c>
      <c r="CY57" s="348"/>
      <c r="CZ57" s="44">
        <f>SUM(CZ52:CZ56)</f>
        <v>6463854</v>
      </c>
    </row>
    <row r="58" spans="1:104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89"/>
      <c r="CU58" s="389"/>
      <c r="CV58" s="389"/>
      <c r="CW58" s="389"/>
      <c r="CX58" s="389"/>
      <c r="CY58" s="347"/>
      <c r="CZ58" s="49"/>
    </row>
    <row r="59" spans="1:104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1">
        <v>56205722</v>
      </c>
      <c r="V59" s="201">
        <v>54203124</v>
      </c>
      <c r="W59" s="201">
        <v>52663359</v>
      </c>
      <c r="X59" s="41">
        <v>51623255</v>
      </c>
      <c r="Y59" s="201">
        <v>50288697</v>
      </c>
      <c r="Z59" s="201">
        <v>49976300</v>
      </c>
      <c r="AA59" s="201">
        <v>51722114</v>
      </c>
      <c r="AB59" s="201">
        <v>57426360</v>
      </c>
      <c r="AC59" s="201">
        <v>62538774</v>
      </c>
      <c r="AD59" s="201">
        <v>65160579</v>
      </c>
      <c r="AE59" s="201">
        <v>62970784</v>
      </c>
      <c r="AF59" s="201">
        <v>59744930</v>
      </c>
      <c r="AG59" s="201">
        <v>55846715</v>
      </c>
      <c r="AH59" s="201">
        <v>51600430</v>
      </c>
      <c r="AI59" s="201">
        <v>48795155</v>
      </c>
      <c r="AJ59" s="41">
        <v>47145184</v>
      </c>
      <c r="AK59" s="294">
        <v>45967546</v>
      </c>
      <c r="AL59" s="294">
        <v>45775914</v>
      </c>
      <c r="AM59" s="294">
        <v>48708483</v>
      </c>
      <c r="AN59" s="294">
        <v>54530966</v>
      </c>
      <c r="AO59" s="294">
        <v>56532781</v>
      </c>
      <c r="AP59" s="294">
        <v>59129370</v>
      </c>
      <c r="AQ59" s="63">
        <v>60226654</v>
      </c>
      <c r="AR59" s="294">
        <v>57808320</v>
      </c>
      <c r="AS59" s="294">
        <v>55138524</v>
      </c>
      <c r="AT59" s="294">
        <v>49215602</v>
      </c>
      <c r="AU59" s="294">
        <v>46292698</v>
      </c>
      <c r="AV59" s="311">
        <v>45355695</v>
      </c>
      <c r="AW59" s="294">
        <v>45054617</v>
      </c>
      <c r="AX59" s="294">
        <v>45992257</v>
      </c>
      <c r="AY59" s="294">
        <v>49032308</v>
      </c>
      <c r="AZ59" s="63">
        <v>55859891</v>
      </c>
      <c r="BA59" s="294">
        <v>59757305</v>
      </c>
      <c r="BB59" s="294">
        <v>63043851</v>
      </c>
      <c r="BC59" s="63">
        <v>63538271</v>
      </c>
      <c r="BD59" s="294">
        <v>60702639</v>
      </c>
      <c r="BE59" s="294"/>
      <c r="BF59" s="294"/>
      <c r="BG59" s="294"/>
      <c r="BH59" s="311"/>
      <c r="BI59" s="42">
        <f t="shared" ref="BI59:BR63" si="196">O59-C59</f>
        <v>-844743.38000000268</v>
      </c>
      <c r="BJ59" s="43">
        <f t="shared" si="196"/>
        <v>1084856.8800000027</v>
      </c>
      <c r="BK59" s="43">
        <f t="shared" si="196"/>
        <v>4122406.6700000018</v>
      </c>
      <c r="BL59" s="43">
        <f t="shared" si="196"/>
        <v>5194700.2100000009</v>
      </c>
      <c r="BM59" s="43">
        <f t="shared" si="196"/>
        <v>7902571.2299999967</v>
      </c>
      <c r="BN59" s="43">
        <f t="shared" si="196"/>
        <v>11831808.18</v>
      </c>
      <c r="BO59" s="43">
        <f t="shared" si="196"/>
        <v>13979856.840000004</v>
      </c>
      <c r="BP59" s="43">
        <f t="shared" si="196"/>
        <v>16226394.960000001</v>
      </c>
      <c r="BQ59" s="43">
        <f t="shared" si="196"/>
        <v>16771818.780000001</v>
      </c>
      <c r="BR59" s="407">
        <f t="shared" si="196"/>
        <v>16613352.039999999</v>
      </c>
      <c r="BS59" s="430">
        <f t="shared" ref="BS59:CB63" si="197">Y59-M59</f>
        <v>16099539.770000003</v>
      </c>
      <c r="BT59" s="43">
        <f t="shared" si="197"/>
        <v>15641969.700000003</v>
      </c>
      <c r="BU59" s="43">
        <f t="shared" si="197"/>
        <v>13573280.5</v>
      </c>
      <c r="BV59" s="43">
        <f t="shared" si="197"/>
        <v>14098399</v>
      </c>
      <c r="BW59" s="43">
        <f t="shared" si="197"/>
        <v>11914548</v>
      </c>
      <c r="BX59" s="244">
        <f t="shared" si="197"/>
        <v>10554700</v>
      </c>
      <c r="BY59" s="244">
        <f t="shared" si="197"/>
        <v>5316286</v>
      </c>
      <c r="BZ59" s="244">
        <f t="shared" si="197"/>
        <v>1300065</v>
      </c>
      <c r="CA59" s="244">
        <f t="shared" si="197"/>
        <v>-359007</v>
      </c>
      <c r="CB59" s="244">
        <f t="shared" si="197"/>
        <v>-2602694</v>
      </c>
      <c r="CC59" s="244">
        <f t="shared" ref="CC59:CL63" si="198">AI59-W59</f>
        <v>-3868204</v>
      </c>
      <c r="CD59" s="387">
        <f t="shared" si="198"/>
        <v>-4478071</v>
      </c>
      <c r="CE59" s="356">
        <f t="shared" si="198"/>
        <v>-4321151</v>
      </c>
      <c r="CF59" s="270">
        <f t="shared" si="198"/>
        <v>-4200386</v>
      </c>
      <c r="CG59" s="270">
        <f t="shared" si="198"/>
        <v>-3013631</v>
      </c>
      <c r="CH59" s="270">
        <f t="shared" si="198"/>
        <v>-2895394</v>
      </c>
      <c r="CI59" s="270">
        <f t="shared" si="198"/>
        <v>-6005993</v>
      </c>
      <c r="CJ59" s="270">
        <f t="shared" si="198"/>
        <v>-6031209</v>
      </c>
      <c r="CK59" s="270">
        <f t="shared" si="198"/>
        <v>-2744130</v>
      </c>
      <c r="CL59" s="270">
        <f t="shared" si="198"/>
        <v>-1936610</v>
      </c>
      <c r="CM59" s="270">
        <f t="shared" ref="CM59:CX63" si="199">AS59-AG59</f>
        <v>-708191</v>
      </c>
      <c r="CN59" s="270">
        <f t="shared" si="199"/>
        <v>-2384828</v>
      </c>
      <c r="CO59" s="270">
        <f t="shared" si="199"/>
        <v>-2502457</v>
      </c>
      <c r="CP59" s="387">
        <f t="shared" si="199"/>
        <v>-1789489</v>
      </c>
      <c r="CQ59" s="387">
        <f t="shared" si="199"/>
        <v>-912929</v>
      </c>
      <c r="CR59" s="387">
        <f t="shared" si="199"/>
        <v>216343</v>
      </c>
      <c r="CS59" s="387">
        <f t="shared" si="199"/>
        <v>323825</v>
      </c>
      <c r="CT59" s="387">
        <f t="shared" si="199"/>
        <v>1328925</v>
      </c>
      <c r="CU59" s="387">
        <f t="shared" si="199"/>
        <v>3224524</v>
      </c>
      <c r="CV59" s="387">
        <f t="shared" si="199"/>
        <v>3914481</v>
      </c>
      <c r="CW59" s="387">
        <f t="shared" si="199"/>
        <v>3311617</v>
      </c>
      <c r="CX59" s="387">
        <f t="shared" si="199"/>
        <v>2894319</v>
      </c>
      <c r="CY59" s="347"/>
      <c r="CZ59" s="63">
        <f>IF(ISERROR(GETPIVOTDATA("VALUE",'CRS WK pvt'!$I$2,"DT_FILE",CZ$8,"CD_CO",CZ$6,"TRIM_CAT",TRIM(B59),"TRIM_LINE",A58))=TRUE,0,GETPIVOTDATA("VALUE",'CRS WK pvt'!$I$2,"DT_FILE",CZ$8,"CD_CO",CZ$6,"TRIM_CAT",TRIM(B59),"TRIM_LINE",A58))</f>
        <v>60702639</v>
      </c>
    </row>
    <row r="60" spans="1:104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1">
        <v>34265791</v>
      </c>
      <c r="V60" s="201">
        <v>34040552</v>
      </c>
      <c r="W60" s="201">
        <v>33875953</v>
      </c>
      <c r="X60" s="41">
        <v>33900119</v>
      </c>
      <c r="Y60" s="201">
        <v>33458292</v>
      </c>
      <c r="Z60" s="201">
        <v>33284434</v>
      </c>
      <c r="AA60" s="201">
        <v>33846085</v>
      </c>
      <c r="AB60" s="201">
        <v>35754570</v>
      </c>
      <c r="AC60" s="201">
        <v>37336517</v>
      </c>
      <c r="AD60" s="201">
        <v>38570290</v>
      </c>
      <c r="AE60" s="201">
        <v>38789833</v>
      </c>
      <c r="AF60" s="201">
        <v>37327724</v>
      </c>
      <c r="AG60" s="201">
        <v>35958380</v>
      </c>
      <c r="AH60" s="201">
        <v>34675373</v>
      </c>
      <c r="AI60" s="201">
        <v>34087316</v>
      </c>
      <c r="AJ60" s="41">
        <v>33219049</v>
      </c>
      <c r="AK60" s="294">
        <v>32698818</v>
      </c>
      <c r="AL60" s="294">
        <v>32883562</v>
      </c>
      <c r="AM60" s="294">
        <v>34020535</v>
      </c>
      <c r="AN60" s="294">
        <v>36570606</v>
      </c>
      <c r="AO60" s="294">
        <v>37633030</v>
      </c>
      <c r="AP60" s="294">
        <v>38688549</v>
      </c>
      <c r="AQ60" s="63">
        <v>39282361</v>
      </c>
      <c r="AR60" s="294">
        <v>39382783</v>
      </c>
      <c r="AS60" s="294">
        <v>38285637</v>
      </c>
      <c r="AT60" s="294">
        <v>36540143</v>
      </c>
      <c r="AU60" s="294">
        <v>36277319</v>
      </c>
      <c r="AV60" s="311">
        <v>36297648</v>
      </c>
      <c r="AW60" s="294">
        <v>36535926</v>
      </c>
      <c r="AX60" s="294">
        <v>37164495</v>
      </c>
      <c r="AY60" s="294">
        <v>39141434</v>
      </c>
      <c r="AZ60" s="63">
        <v>42403146</v>
      </c>
      <c r="BA60" s="294">
        <v>44615438</v>
      </c>
      <c r="BB60" s="294">
        <v>46345009</v>
      </c>
      <c r="BC60" s="63">
        <v>47458088</v>
      </c>
      <c r="BD60" s="294">
        <v>46704959</v>
      </c>
      <c r="BE60" s="294"/>
      <c r="BF60" s="294"/>
      <c r="BG60" s="294"/>
      <c r="BH60" s="311"/>
      <c r="BI60" s="42">
        <f t="shared" si="196"/>
        <v>3238755.1900000013</v>
      </c>
      <c r="BJ60" s="43">
        <f t="shared" si="196"/>
        <v>3589117.9800000004</v>
      </c>
      <c r="BK60" s="43">
        <f t="shared" si="196"/>
        <v>4040354.1000000015</v>
      </c>
      <c r="BL60" s="43">
        <f t="shared" si="196"/>
        <v>4192972.1400000006</v>
      </c>
      <c r="BM60" s="43">
        <f t="shared" si="196"/>
        <v>5789420.1600000001</v>
      </c>
      <c r="BN60" s="43">
        <f t="shared" si="196"/>
        <v>6130958.1799999997</v>
      </c>
      <c r="BO60" s="43">
        <f t="shared" si="196"/>
        <v>6713118.1700000018</v>
      </c>
      <c r="BP60" s="43">
        <f t="shared" si="196"/>
        <v>7244499.8599999994</v>
      </c>
      <c r="BQ60" s="43">
        <f t="shared" si="196"/>
        <v>7208294.4499999993</v>
      </c>
      <c r="BR60" s="407">
        <f t="shared" si="196"/>
        <v>7070193.9699999988</v>
      </c>
      <c r="BS60" s="430">
        <f t="shared" si="197"/>
        <v>6844782.4699999988</v>
      </c>
      <c r="BT60" s="43">
        <f t="shared" si="197"/>
        <v>6693406.1000000015</v>
      </c>
      <c r="BU60" s="43">
        <f t="shared" si="197"/>
        <v>6179965.2199999988</v>
      </c>
      <c r="BV60" s="43">
        <f t="shared" si="197"/>
        <v>6849880</v>
      </c>
      <c r="BW60" s="43">
        <f t="shared" si="197"/>
        <v>6845736</v>
      </c>
      <c r="BX60" s="244">
        <f t="shared" si="197"/>
        <v>7161885</v>
      </c>
      <c r="BY60" s="244">
        <f t="shared" si="197"/>
        <v>5016063</v>
      </c>
      <c r="BZ60" s="244">
        <f t="shared" si="197"/>
        <v>3220722</v>
      </c>
      <c r="CA60" s="244">
        <f t="shared" si="197"/>
        <v>1692589</v>
      </c>
      <c r="CB60" s="244">
        <f t="shared" si="197"/>
        <v>634821</v>
      </c>
      <c r="CC60" s="244">
        <f t="shared" si="198"/>
        <v>211363</v>
      </c>
      <c r="CD60" s="387">
        <f t="shared" si="198"/>
        <v>-681070</v>
      </c>
      <c r="CE60" s="356">
        <f t="shared" si="198"/>
        <v>-759474</v>
      </c>
      <c r="CF60" s="270">
        <f t="shared" si="198"/>
        <v>-400872</v>
      </c>
      <c r="CG60" s="270">
        <f t="shared" si="198"/>
        <v>174450</v>
      </c>
      <c r="CH60" s="270">
        <f t="shared" si="198"/>
        <v>816036</v>
      </c>
      <c r="CI60" s="270">
        <f t="shared" si="198"/>
        <v>296513</v>
      </c>
      <c r="CJ60" s="270">
        <f t="shared" si="198"/>
        <v>118259</v>
      </c>
      <c r="CK60" s="270">
        <f t="shared" si="198"/>
        <v>492528</v>
      </c>
      <c r="CL60" s="270">
        <f t="shared" si="198"/>
        <v>2055059</v>
      </c>
      <c r="CM60" s="270">
        <f t="shared" si="199"/>
        <v>2327257</v>
      </c>
      <c r="CN60" s="270">
        <f t="shared" si="199"/>
        <v>1864770</v>
      </c>
      <c r="CO60" s="270">
        <f t="shared" si="199"/>
        <v>2190003</v>
      </c>
      <c r="CP60" s="387">
        <f t="shared" si="199"/>
        <v>3078599</v>
      </c>
      <c r="CQ60" s="387">
        <f t="shared" si="199"/>
        <v>3837108</v>
      </c>
      <c r="CR60" s="387">
        <f t="shared" si="199"/>
        <v>4280933</v>
      </c>
      <c r="CS60" s="387">
        <f t="shared" si="199"/>
        <v>5120899</v>
      </c>
      <c r="CT60" s="387">
        <f t="shared" si="199"/>
        <v>5832540</v>
      </c>
      <c r="CU60" s="387">
        <f t="shared" si="199"/>
        <v>6982408</v>
      </c>
      <c r="CV60" s="387">
        <f t="shared" si="199"/>
        <v>7656460</v>
      </c>
      <c r="CW60" s="387">
        <f t="shared" si="199"/>
        <v>8175727</v>
      </c>
      <c r="CX60" s="387">
        <f t="shared" si="199"/>
        <v>7322176</v>
      </c>
      <c r="CY60" s="347"/>
      <c r="CZ60" s="63">
        <f>IF(ISERROR(GETPIVOTDATA("VALUE",'CRS WK pvt'!$I$2,"DT_FILE",CZ$8,"CD_CO",CZ$6,"TRIM_CAT",TRIM(B60),"TRIM_LINE",A58))=TRUE,0,GETPIVOTDATA("VALUE",'CRS WK pvt'!$I$2,"DT_FILE",CZ$8,"CD_CO",CZ$6,"TRIM_CAT",TRIM(B60),"TRIM_LINE",A58))</f>
        <v>46704959</v>
      </c>
    </row>
    <row r="61" spans="1:104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1">
        <v>3011686</v>
      </c>
      <c r="V61" s="201">
        <v>2803058</v>
      </c>
      <c r="W61" s="201">
        <v>2674070</v>
      </c>
      <c r="X61" s="41">
        <v>2503468</v>
      </c>
      <c r="Y61" s="201">
        <v>2368164</v>
      </c>
      <c r="Z61" s="201">
        <v>2333583</v>
      </c>
      <c r="AA61" s="201">
        <v>2373766</v>
      </c>
      <c r="AB61" s="201">
        <v>2737223</v>
      </c>
      <c r="AC61" s="201">
        <v>3080833</v>
      </c>
      <c r="AD61" s="201">
        <v>3418010</v>
      </c>
      <c r="AE61" s="201">
        <v>3519560</v>
      </c>
      <c r="AF61" s="201">
        <v>3393654</v>
      </c>
      <c r="AG61" s="201">
        <v>3045427</v>
      </c>
      <c r="AH61" s="201">
        <v>2651503</v>
      </c>
      <c r="AI61" s="201">
        <v>2451030</v>
      </c>
      <c r="AJ61" s="41">
        <v>2305450</v>
      </c>
      <c r="AK61" s="294">
        <v>2247371</v>
      </c>
      <c r="AL61" s="294">
        <v>2281355</v>
      </c>
      <c r="AM61" s="294">
        <v>2460547</v>
      </c>
      <c r="AN61" s="294">
        <v>2479729</v>
      </c>
      <c r="AO61" s="294">
        <v>2500340</v>
      </c>
      <c r="AP61" s="294">
        <v>2641729</v>
      </c>
      <c r="AQ61" s="63">
        <v>2694117</v>
      </c>
      <c r="AR61" s="294">
        <v>2626394</v>
      </c>
      <c r="AS61" s="294">
        <v>2489856</v>
      </c>
      <c r="AT61" s="294">
        <v>2236463</v>
      </c>
      <c r="AU61" s="294">
        <v>2096898</v>
      </c>
      <c r="AV61" s="311">
        <v>1967642</v>
      </c>
      <c r="AW61" s="294">
        <v>1880893</v>
      </c>
      <c r="AX61" s="294">
        <v>1844156</v>
      </c>
      <c r="AY61" s="294">
        <v>1988755</v>
      </c>
      <c r="AZ61" s="63">
        <v>2218879</v>
      </c>
      <c r="BA61" s="294">
        <v>2617683</v>
      </c>
      <c r="BB61" s="294">
        <v>2853381</v>
      </c>
      <c r="BC61" s="63">
        <v>2923408</v>
      </c>
      <c r="BD61" s="294">
        <v>2912317</v>
      </c>
      <c r="BE61" s="294"/>
      <c r="BF61" s="294"/>
      <c r="BG61" s="294"/>
      <c r="BH61" s="311"/>
      <c r="BI61" s="42">
        <f t="shared" si="196"/>
        <v>91339.989999999991</v>
      </c>
      <c r="BJ61" s="43">
        <f t="shared" si="196"/>
        <v>620145.05000000005</v>
      </c>
      <c r="BK61" s="43">
        <f t="shared" si="196"/>
        <v>1275413.98</v>
      </c>
      <c r="BL61" s="43">
        <f t="shared" si="196"/>
        <v>1443758.8</v>
      </c>
      <c r="BM61" s="43">
        <f t="shared" si="196"/>
        <v>1617077.85</v>
      </c>
      <c r="BN61" s="43">
        <f t="shared" si="196"/>
        <v>1759047.21</v>
      </c>
      <c r="BO61" s="43">
        <f t="shared" si="196"/>
        <v>1639413.78</v>
      </c>
      <c r="BP61" s="43">
        <f t="shared" si="196"/>
        <v>1608073.08</v>
      </c>
      <c r="BQ61" s="43">
        <f t="shared" si="196"/>
        <v>1644506.4</v>
      </c>
      <c r="BR61" s="407">
        <f t="shared" si="196"/>
        <v>1583279.51</v>
      </c>
      <c r="BS61" s="430">
        <f t="shared" si="197"/>
        <v>1473577.21</v>
      </c>
      <c r="BT61" s="43">
        <f t="shared" si="197"/>
        <v>1455697.5699999998</v>
      </c>
      <c r="BU61" s="43">
        <f t="shared" si="197"/>
        <v>1189533.78</v>
      </c>
      <c r="BV61" s="43">
        <f t="shared" si="197"/>
        <v>1020658</v>
      </c>
      <c r="BW61" s="43">
        <f t="shared" si="197"/>
        <v>494159</v>
      </c>
      <c r="BX61" s="244">
        <f t="shared" si="197"/>
        <v>426310</v>
      </c>
      <c r="BY61" s="244">
        <f t="shared" si="197"/>
        <v>362929</v>
      </c>
      <c r="BZ61" s="244">
        <f t="shared" si="197"/>
        <v>218741</v>
      </c>
      <c r="CA61" s="244">
        <f t="shared" si="197"/>
        <v>33741</v>
      </c>
      <c r="CB61" s="244">
        <f t="shared" si="197"/>
        <v>-151555</v>
      </c>
      <c r="CC61" s="244">
        <f t="shared" si="198"/>
        <v>-223040</v>
      </c>
      <c r="CD61" s="387">
        <f t="shared" si="198"/>
        <v>-198018</v>
      </c>
      <c r="CE61" s="356">
        <f t="shared" si="198"/>
        <v>-120793</v>
      </c>
      <c r="CF61" s="270">
        <f t="shared" si="198"/>
        <v>-52228</v>
      </c>
      <c r="CG61" s="270">
        <f t="shared" si="198"/>
        <v>86781</v>
      </c>
      <c r="CH61" s="270">
        <f t="shared" si="198"/>
        <v>-257494</v>
      </c>
      <c r="CI61" s="270">
        <f t="shared" si="198"/>
        <v>-580493</v>
      </c>
      <c r="CJ61" s="270">
        <f t="shared" si="198"/>
        <v>-776281</v>
      </c>
      <c r="CK61" s="270">
        <f t="shared" si="198"/>
        <v>-825443</v>
      </c>
      <c r="CL61" s="270">
        <f t="shared" si="198"/>
        <v>-767260</v>
      </c>
      <c r="CM61" s="270">
        <f t="shared" si="199"/>
        <v>-555571</v>
      </c>
      <c r="CN61" s="270">
        <f t="shared" si="199"/>
        <v>-415040</v>
      </c>
      <c r="CO61" s="270">
        <f t="shared" si="199"/>
        <v>-354132</v>
      </c>
      <c r="CP61" s="387">
        <f t="shared" si="199"/>
        <v>-337808</v>
      </c>
      <c r="CQ61" s="387">
        <f t="shared" si="199"/>
        <v>-366478</v>
      </c>
      <c r="CR61" s="387">
        <f t="shared" si="199"/>
        <v>-437199</v>
      </c>
      <c r="CS61" s="387">
        <f t="shared" si="199"/>
        <v>-471792</v>
      </c>
      <c r="CT61" s="387">
        <f t="shared" si="199"/>
        <v>-260850</v>
      </c>
      <c r="CU61" s="387">
        <f t="shared" si="199"/>
        <v>117343</v>
      </c>
      <c r="CV61" s="387">
        <f t="shared" si="199"/>
        <v>211652</v>
      </c>
      <c r="CW61" s="387">
        <f t="shared" si="199"/>
        <v>229291</v>
      </c>
      <c r="CX61" s="387">
        <f t="shared" si="199"/>
        <v>285923</v>
      </c>
      <c r="CY61" s="347"/>
      <c r="CZ61" s="63">
        <f>IF(ISERROR(GETPIVOTDATA("VALUE",'CRS WK pvt'!$I$2,"DT_FILE",CZ$8,"CD_CO",CZ$6,"TRIM_CAT",TRIM(B61),"TRIM_LINE",A58))=TRUE,0,GETPIVOTDATA("VALUE",'CRS WK pvt'!$I$2,"DT_FILE",CZ$8,"CD_CO",CZ$6,"TRIM_CAT",TRIM(B61),"TRIM_LINE",A58))</f>
        <v>2912317</v>
      </c>
    </row>
    <row r="62" spans="1:104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1">
        <v>2327468</v>
      </c>
      <c r="V62" s="201">
        <v>2081503</v>
      </c>
      <c r="W62" s="201">
        <v>1991809</v>
      </c>
      <c r="X62" s="41">
        <v>1873546</v>
      </c>
      <c r="Y62" s="201">
        <v>1764030</v>
      </c>
      <c r="Z62" s="201">
        <v>1788716</v>
      </c>
      <c r="AA62" s="201">
        <v>1689912</v>
      </c>
      <c r="AB62" s="201">
        <v>1924367</v>
      </c>
      <c r="AC62" s="201">
        <v>2212286</v>
      </c>
      <c r="AD62" s="201">
        <v>2506302</v>
      </c>
      <c r="AE62" s="201">
        <v>2376189</v>
      </c>
      <c r="AF62" s="201">
        <v>2310266</v>
      </c>
      <c r="AG62" s="201">
        <v>2122601</v>
      </c>
      <c r="AH62" s="201">
        <v>1867147</v>
      </c>
      <c r="AI62" s="201">
        <v>1848860</v>
      </c>
      <c r="AJ62" s="41">
        <v>1673768</v>
      </c>
      <c r="AK62" s="294">
        <v>1640397</v>
      </c>
      <c r="AL62" s="294">
        <v>1602611</v>
      </c>
      <c r="AM62" s="294">
        <v>1674579</v>
      </c>
      <c r="AN62" s="294">
        <v>1751134</v>
      </c>
      <c r="AO62" s="294">
        <v>1870138</v>
      </c>
      <c r="AP62" s="294">
        <v>1933514</v>
      </c>
      <c r="AQ62" s="63">
        <v>2030300</v>
      </c>
      <c r="AR62" s="294">
        <v>2059882</v>
      </c>
      <c r="AS62" s="294">
        <v>2049495</v>
      </c>
      <c r="AT62" s="294">
        <v>1787664</v>
      </c>
      <c r="AU62" s="294">
        <v>1661384</v>
      </c>
      <c r="AV62" s="311">
        <v>1581394</v>
      </c>
      <c r="AW62" s="294">
        <v>1497887</v>
      </c>
      <c r="AX62" s="294">
        <v>1497920</v>
      </c>
      <c r="AY62" s="294">
        <v>1535096</v>
      </c>
      <c r="AZ62" s="63">
        <v>1829074</v>
      </c>
      <c r="BA62" s="294">
        <v>2103339</v>
      </c>
      <c r="BB62" s="294">
        <v>2314804</v>
      </c>
      <c r="BC62" s="63">
        <v>2334031</v>
      </c>
      <c r="BD62" s="294">
        <v>2210780</v>
      </c>
      <c r="BE62" s="294"/>
      <c r="BF62" s="294"/>
      <c r="BG62" s="294"/>
      <c r="BH62" s="311"/>
      <c r="BI62" s="42">
        <f t="shared" si="196"/>
        <v>75239.189999999944</v>
      </c>
      <c r="BJ62" s="43">
        <f t="shared" si="196"/>
        <v>428279.35</v>
      </c>
      <c r="BK62" s="43">
        <f t="shared" si="196"/>
        <v>711424.62999999989</v>
      </c>
      <c r="BL62" s="43">
        <f t="shared" si="196"/>
        <v>885626.25</v>
      </c>
      <c r="BM62" s="43">
        <f t="shared" si="196"/>
        <v>876875.59000000008</v>
      </c>
      <c r="BN62" s="43">
        <f t="shared" si="196"/>
        <v>1043344.55</v>
      </c>
      <c r="BO62" s="43">
        <f t="shared" si="196"/>
        <v>1304893.27</v>
      </c>
      <c r="BP62" s="43">
        <f t="shared" si="196"/>
        <v>1197297.67</v>
      </c>
      <c r="BQ62" s="43">
        <f t="shared" si="196"/>
        <v>1174219.8799999999</v>
      </c>
      <c r="BR62" s="407">
        <f t="shared" si="196"/>
        <v>1023000.59</v>
      </c>
      <c r="BS62" s="430">
        <f t="shared" si="197"/>
        <v>996464.76</v>
      </c>
      <c r="BT62" s="43">
        <f t="shared" si="197"/>
        <v>1070661.3</v>
      </c>
      <c r="BU62" s="43">
        <f t="shared" si="197"/>
        <v>779644.75</v>
      </c>
      <c r="BV62" s="43">
        <f t="shared" si="197"/>
        <v>671061</v>
      </c>
      <c r="BW62" s="43">
        <f t="shared" si="197"/>
        <v>445427</v>
      </c>
      <c r="BX62" s="244">
        <f t="shared" si="197"/>
        <v>298214</v>
      </c>
      <c r="BY62" s="244">
        <f t="shared" si="197"/>
        <v>25519</v>
      </c>
      <c r="BZ62" s="244">
        <f t="shared" si="197"/>
        <v>-132313</v>
      </c>
      <c r="CA62" s="244">
        <f t="shared" si="197"/>
        <v>-204867</v>
      </c>
      <c r="CB62" s="244">
        <f t="shared" si="197"/>
        <v>-214356</v>
      </c>
      <c r="CC62" s="244">
        <f t="shared" si="198"/>
        <v>-142949</v>
      </c>
      <c r="CD62" s="387">
        <f t="shared" si="198"/>
        <v>-199778</v>
      </c>
      <c r="CE62" s="356">
        <f t="shared" si="198"/>
        <v>-123633</v>
      </c>
      <c r="CF62" s="270">
        <f t="shared" si="198"/>
        <v>-186105</v>
      </c>
      <c r="CG62" s="270">
        <f t="shared" si="198"/>
        <v>-15333</v>
      </c>
      <c r="CH62" s="270">
        <f t="shared" si="198"/>
        <v>-173233</v>
      </c>
      <c r="CI62" s="270">
        <f t="shared" si="198"/>
        <v>-342148</v>
      </c>
      <c r="CJ62" s="270">
        <f t="shared" si="198"/>
        <v>-572788</v>
      </c>
      <c r="CK62" s="270">
        <f t="shared" si="198"/>
        <v>-345889</v>
      </c>
      <c r="CL62" s="270">
        <f t="shared" si="198"/>
        <v>-250384</v>
      </c>
      <c r="CM62" s="270">
        <f t="shared" si="199"/>
        <v>-73106</v>
      </c>
      <c r="CN62" s="270">
        <f t="shared" si="199"/>
        <v>-79483</v>
      </c>
      <c r="CO62" s="270">
        <f t="shared" si="199"/>
        <v>-187476</v>
      </c>
      <c r="CP62" s="387">
        <f t="shared" si="199"/>
        <v>-92374</v>
      </c>
      <c r="CQ62" s="387">
        <f t="shared" si="199"/>
        <v>-142510</v>
      </c>
      <c r="CR62" s="387">
        <f t="shared" si="199"/>
        <v>-104691</v>
      </c>
      <c r="CS62" s="387">
        <f t="shared" si="199"/>
        <v>-139483</v>
      </c>
      <c r="CT62" s="387">
        <f t="shared" si="199"/>
        <v>77940</v>
      </c>
      <c r="CU62" s="387">
        <f t="shared" si="199"/>
        <v>233201</v>
      </c>
      <c r="CV62" s="387">
        <f t="shared" si="199"/>
        <v>381290</v>
      </c>
      <c r="CW62" s="387">
        <f t="shared" si="199"/>
        <v>303731</v>
      </c>
      <c r="CX62" s="387">
        <f t="shared" si="199"/>
        <v>150898</v>
      </c>
      <c r="CY62" s="347"/>
      <c r="CZ62" s="63">
        <f>IF(ISERROR(GETPIVOTDATA("VALUE",'CRS WK pvt'!$I$2,"DT_FILE",CZ$8,"CD_CO",CZ$6,"TRIM_CAT",TRIM(B62),"TRIM_LINE",A58))=TRUE,0,GETPIVOTDATA("VALUE",'CRS WK pvt'!$I$2,"DT_FILE",CZ$8,"CD_CO",CZ$6,"TRIM_CAT",TRIM(B62),"TRIM_LINE",A58))</f>
        <v>2210780</v>
      </c>
    </row>
    <row r="63" spans="1:104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1">
        <v>9159078</v>
      </c>
      <c r="V63" s="201">
        <v>9250238</v>
      </c>
      <c r="W63" s="201">
        <v>8959532</v>
      </c>
      <c r="X63" s="41">
        <v>8543280</v>
      </c>
      <c r="Y63" s="201">
        <v>8091244</v>
      </c>
      <c r="Z63" s="201">
        <v>7946952</v>
      </c>
      <c r="AA63" s="201">
        <v>5899684</v>
      </c>
      <c r="AB63" s="201">
        <v>6229475</v>
      </c>
      <c r="AC63" s="201">
        <v>6777401</v>
      </c>
      <c r="AD63" s="201">
        <v>7576764</v>
      </c>
      <c r="AE63" s="201">
        <v>5989819</v>
      </c>
      <c r="AF63" s="201">
        <v>5678786</v>
      </c>
      <c r="AG63" s="201">
        <v>5831949</v>
      </c>
      <c r="AH63" s="201">
        <v>5134343</v>
      </c>
      <c r="AI63" s="201">
        <v>4809941</v>
      </c>
      <c r="AJ63" s="41">
        <v>4622924</v>
      </c>
      <c r="AK63" s="294">
        <v>4604955</v>
      </c>
      <c r="AL63" s="294">
        <v>4384863</v>
      </c>
      <c r="AM63" s="294">
        <v>4873568</v>
      </c>
      <c r="AN63" s="294">
        <v>5080699</v>
      </c>
      <c r="AO63" s="294">
        <v>5212913</v>
      </c>
      <c r="AP63" s="294">
        <v>5490406</v>
      </c>
      <c r="AQ63" s="63">
        <v>5793741</v>
      </c>
      <c r="AR63" s="294">
        <v>6476713</v>
      </c>
      <c r="AS63" s="294">
        <v>6664032</v>
      </c>
      <c r="AT63" s="294">
        <v>5193328</v>
      </c>
      <c r="AU63" s="294">
        <v>4754870</v>
      </c>
      <c r="AV63" s="311">
        <v>4866291</v>
      </c>
      <c r="AW63" s="294">
        <v>4752953</v>
      </c>
      <c r="AX63" s="294">
        <v>3489689</v>
      </c>
      <c r="AY63" s="294">
        <v>3619234</v>
      </c>
      <c r="AZ63" s="63">
        <v>3929572</v>
      </c>
      <c r="BA63" s="294">
        <v>4850982</v>
      </c>
      <c r="BB63" s="294">
        <v>5171576</v>
      </c>
      <c r="BC63" s="63">
        <v>5478578</v>
      </c>
      <c r="BD63" s="294">
        <v>6017008</v>
      </c>
      <c r="BE63" s="294"/>
      <c r="BF63" s="294"/>
      <c r="BG63" s="294"/>
      <c r="BH63" s="311"/>
      <c r="BI63" s="42">
        <f t="shared" si="196"/>
        <v>410640.2099999995</v>
      </c>
      <c r="BJ63" s="43">
        <f t="shared" si="196"/>
        <v>1636888.33</v>
      </c>
      <c r="BK63" s="43">
        <f t="shared" si="196"/>
        <v>2185174.1399999997</v>
      </c>
      <c r="BL63" s="43">
        <f t="shared" si="196"/>
        <v>2178051.8200000003</v>
      </c>
      <c r="BM63" s="43">
        <f t="shared" si="196"/>
        <v>2866299.8499999996</v>
      </c>
      <c r="BN63" s="43">
        <f t="shared" si="196"/>
        <v>2216519.91</v>
      </c>
      <c r="BO63" s="43">
        <f t="shared" si="196"/>
        <v>4090111.54</v>
      </c>
      <c r="BP63" s="43">
        <f t="shared" si="196"/>
        <v>5990133.6699999999</v>
      </c>
      <c r="BQ63" s="43">
        <f t="shared" si="196"/>
        <v>5733823.9100000001</v>
      </c>
      <c r="BR63" s="407">
        <f t="shared" si="196"/>
        <v>4888478.18</v>
      </c>
      <c r="BS63" s="430">
        <f t="shared" si="197"/>
        <v>4561170.43</v>
      </c>
      <c r="BT63" s="43">
        <f t="shared" si="197"/>
        <v>4318754</v>
      </c>
      <c r="BU63" s="43">
        <f t="shared" si="197"/>
        <v>1660683.1100000003</v>
      </c>
      <c r="BV63" s="43">
        <f t="shared" si="197"/>
        <v>863517</v>
      </c>
      <c r="BW63" s="43">
        <f t="shared" si="197"/>
        <v>-218424</v>
      </c>
      <c r="BX63" s="244">
        <f t="shared" si="197"/>
        <v>-527177</v>
      </c>
      <c r="BY63" s="244">
        <f t="shared" si="197"/>
        <v>-3061898</v>
      </c>
      <c r="BZ63" s="244">
        <f t="shared" si="197"/>
        <v>-3754395</v>
      </c>
      <c r="CA63" s="244">
        <f t="shared" si="197"/>
        <v>-3327129</v>
      </c>
      <c r="CB63" s="244">
        <f t="shared" si="197"/>
        <v>-4115895</v>
      </c>
      <c r="CC63" s="244">
        <f t="shared" si="198"/>
        <v>-4149591</v>
      </c>
      <c r="CD63" s="387">
        <f t="shared" si="198"/>
        <v>-3920356</v>
      </c>
      <c r="CE63" s="356">
        <f t="shared" si="198"/>
        <v>-3486289</v>
      </c>
      <c r="CF63" s="270">
        <f t="shared" si="198"/>
        <v>-3562089</v>
      </c>
      <c r="CG63" s="270">
        <f t="shared" si="198"/>
        <v>-1026116</v>
      </c>
      <c r="CH63" s="270">
        <f t="shared" si="198"/>
        <v>-1148776</v>
      </c>
      <c r="CI63" s="270">
        <f t="shared" si="198"/>
        <v>-1564488</v>
      </c>
      <c r="CJ63" s="270">
        <f t="shared" si="198"/>
        <v>-2086358</v>
      </c>
      <c r="CK63" s="270">
        <f t="shared" si="198"/>
        <v>-196078</v>
      </c>
      <c r="CL63" s="270">
        <f t="shared" si="198"/>
        <v>797927</v>
      </c>
      <c r="CM63" s="270">
        <f t="shared" si="199"/>
        <v>832083</v>
      </c>
      <c r="CN63" s="270">
        <f t="shared" si="199"/>
        <v>58985</v>
      </c>
      <c r="CO63" s="270">
        <f t="shared" si="199"/>
        <v>-55071</v>
      </c>
      <c r="CP63" s="387">
        <f t="shared" si="199"/>
        <v>243367</v>
      </c>
      <c r="CQ63" s="387">
        <f t="shared" si="199"/>
        <v>147998</v>
      </c>
      <c r="CR63" s="387">
        <f t="shared" si="199"/>
        <v>-895174</v>
      </c>
      <c r="CS63" s="387">
        <f t="shared" si="199"/>
        <v>-1254334</v>
      </c>
      <c r="CT63" s="387">
        <f t="shared" si="199"/>
        <v>-1151127</v>
      </c>
      <c r="CU63" s="387">
        <f t="shared" si="199"/>
        <v>-361931</v>
      </c>
      <c r="CV63" s="387">
        <f t="shared" si="199"/>
        <v>-318830</v>
      </c>
      <c r="CW63" s="387">
        <f t="shared" si="199"/>
        <v>-315163</v>
      </c>
      <c r="CX63" s="387">
        <f t="shared" si="199"/>
        <v>-459705</v>
      </c>
      <c r="CY63" s="347"/>
      <c r="CZ63" s="63">
        <f>IF(ISERROR(GETPIVOTDATA("VALUE",'CRS WK pvt'!$I$2,"DT_FILE",CZ$8,"CD_CO",CZ$6,"TRIM_CAT",TRIM(B63),"TRIM_LINE",A58))=TRUE,0,GETPIVOTDATA("VALUE",'CRS WK pvt'!$I$2,"DT_FILE",CZ$8,"CD_CO",CZ$6,"TRIM_CAT",TRIM(B63),"TRIM_LINE",A58))</f>
        <v>6017008</v>
      </c>
    </row>
    <row r="64" spans="1:104" s="130" customFormat="1" x14ac:dyDescent="0.3">
      <c r="A64" s="147"/>
      <c r="B64" s="38" t="s">
        <v>42</v>
      </c>
      <c r="C64" s="140">
        <f t="shared" ref="C64:V64" si="200">SUM(C59:C63)</f>
        <v>69177222.439999998</v>
      </c>
      <c r="D64" s="141">
        <f t="shared" si="200"/>
        <v>73209192.410000011</v>
      </c>
      <c r="E64" s="141">
        <f t="shared" si="200"/>
        <v>80129591.479999989</v>
      </c>
      <c r="F64" s="141">
        <f t="shared" si="200"/>
        <v>85422903.780000001</v>
      </c>
      <c r="G64" s="141">
        <f t="shared" si="200"/>
        <v>86935041.320000008</v>
      </c>
      <c r="H64" s="141">
        <f t="shared" si="200"/>
        <v>84620861.970000014</v>
      </c>
      <c r="I64" s="141">
        <f t="shared" si="200"/>
        <v>77242351.399999991</v>
      </c>
      <c r="J64" s="141">
        <f t="shared" si="200"/>
        <v>70112075.760000005</v>
      </c>
      <c r="K64" s="141">
        <f t="shared" si="200"/>
        <v>67632059.579999998</v>
      </c>
      <c r="L64" s="142">
        <f t="shared" si="200"/>
        <v>67265363.709999993</v>
      </c>
      <c r="M64" s="141">
        <f t="shared" si="200"/>
        <v>65994892.359999999</v>
      </c>
      <c r="N64" s="141">
        <f t="shared" si="200"/>
        <v>66149496.329999998</v>
      </c>
      <c r="O64" s="141">
        <f t="shared" si="200"/>
        <v>72148453.640000001</v>
      </c>
      <c r="P64" s="141">
        <f t="shared" si="200"/>
        <v>80568480</v>
      </c>
      <c r="Q64" s="141">
        <f t="shared" si="200"/>
        <v>92464365</v>
      </c>
      <c r="R64" s="141">
        <f t="shared" si="200"/>
        <v>99318013</v>
      </c>
      <c r="S64" s="141">
        <f t="shared" si="200"/>
        <v>105987286</v>
      </c>
      <c r="T64" s="141">
        <f t="shared" si="200"/>
        <v>107602540</v>
      </c>
      <c r="U64" s="141">
        <f t="shared" si="200"/>
        <v>104969745</v>
      </c>
      <c r="V64" s="141">
        <f t="shared" si="200"/>
        <v>102378475</v>
      </c>
      <c r="W64" s="141">
        <f>SUM(W59+W60+W61+W62+W63)</f>
        <v>100164723</v>
      </c>
      <c r="X64" s="142">
        <f>SUM(X59+X60+X61+X62+X63)</f>
        <v>98443668</v>
      </c>
      <c r="Y64" s="202">
        <v>95970427</v>
      </c>
      <c r="Z64" s="202">
        <v>95329985</v>
      </c>
      <c r="AA64" s="202">
        <v>95531561</v>
      </c>
      <c r="AB64" s="202">
        <v>104071995</v>
      </c>
      <c r="AC64" s="202">
        <v>111945811</v>
      </c>
      <c r="AD64" s="202">
        <v>117231945</v>
      </c>
      <c r="AE64" s="202">
        <v>113646185</v>
      </c>
      <c r="AF64" s="202">
        <v>108455360</v>
      </c>
      <c r="AG64" s="202">
        <v>102805072</v>
      </c>
      <c r="AH64" s="202">
        <v>95928796</v>
      </c>
      <c r="AI64" s="202">
        <v>91992302</v>
      </c>
      <c r="AJ64" s="142">
        <v>88966375</v>
      </c>
      <c r="AK64" s="295">
        <v>87159087</v>
      </c>
      <c r="AL64" s="295">
        <v>86928305</v>
      </c>
      <c r="AM64" s="295">
        <v>91737712</v>
      </c>
      <c r="AN64" s="295">
        <v>100413134</v>
      </c>
      <c r="AO64" s="295">
        <v>103749202</v>
      </c>
      <c r="AP64" s="295">
        <v>107883568</v>
      </c>
      <c r="AQ64" s="44">
        <v>110027173</v>
      </c>
      <c r="AR64" s="295">
        <v>108354092</v>
      </c>
      <c r="AS64" s="295">
        <v>104627544</v>
      </c>
      <c r="AT64" s="295">
        <v>94973200</v>
      </c>
      <c r="AU64" s="295">
        <v>91083169</v>
      </c>
      <c r="AV64" s="312">
        <v>90068670</v>
      </c>
      <c r="AW64" s="295">
        <v>89722276</v>
      </c>
      <c r="AX64" s="295">
        <v>89988517</v>
      </c>
      <c r="AY64" s="295">
        <v>95316827</v>
      </c>
      <c r="AZ64" s="44">
        <v>106240562</v>
      </c>
      <c r="BA64" s="295">
        <v>113944747</v>
      </c>
      <c r="BB64" s="295">
        <v>119728621</v>
      </c>
      <c r="BC64" s="44">
        <v>121732376</v>
      </c>
      <c r="BD64" s="295">
        <v>118547703</v>
      </c>
      <c r="BE64" s="295"/>
      <c r="BF64" s="295"/>
      <c r="BG64" s="295"/>
      <c r="BH64" s="312"/>
      <c r="BI64" s="44">
        <f t="shared" ref="BI64:BM64" si="201">SUM(BI59:BI63)</f>
        <v>2971231.1999999983</v>
      </c>
      <c r="BJ64" s="143">
        <f t="shared" si="201"/>
        <v>7359287.5900000026</v>
      </c>
      <c r="BK64" s="143">
        <f t="shared" si="201"/>
        <v>12334773.520000003</v>
      </c>
      <c r="BL64" s="143">
        <f t="shared" si="201"/>
        <v>13895109.220000003</v>
      </c>
      <c r="BM64" s="143">
        <f t="shared" si="201"/>
        <v>19052244.679999996</v>
      </c>
      <c r="BN64" s="143">
        <f t="shared" ref="BN64:BV64" si="202">SUM(BN59:BN63)</f>
        <v>22981678.030000001</v>
      </c>
      <c r="BO64" s="143">
        <f t="shared" si="202"/>
        <v>27727393.600000005</v>
      </c>
      <c r="BP64" s="143">
        <f t="shared" si="202"/>
        <v>32266399.240000002</v>
      </c>
      <c r="BQ64" s="143">
        <f t="shared" si="202"/>
        <v>32532663.419999998</v>
      </c>
      <c r="BR64" s="408">
        <f t="shared" si="202"/>
        <v>31178304.289999999</v>
      </c>
      <c r="BS64" s="431">
        <f t="shared" si="202"/>
        <v>29975534.640000004</v>
      </c>
      <c r="BT64" s="143">
        <f t="shared" si="202"/>
        <v>29180488.670000006</v>
      </c>
      <c r="BU64" s="143">
        <f t="shared" si="202"/>
        <v>23383107.359999999</v>
      </c>
      <c r="BV64" s="143">
        <f t="shared" si="202"/>
        <v>23503515</v>
      </c>
      <c r="BW64" s="143">
        <f t="shared" ref="BW64:BX64" si="203">SUM(BW59:BW63)</f>
        <v>19481446</v>
      </c>
      <c r="BX64" s="245">
        <f t="shared" si="203"/>
        <v>17913932</v>
      </c>
      <c r="BY64" s="245">
        <f t="shared" ref="BY64:BZ64" si="204">SUM(BY59:BY63)</f>
        <v>7658899</v>
      </c>
      <c r="BZ64" s="245">
        <f t="shared" si="204"/>
        <v>852820</v>
      </c>
      <c r="CA64" s="245">
        <f t="shared" ref="CA64:CB64" si="205">SUM(CA59:CA63)</f>
        <v>-2164673</v>
      </c>
      <c r="CB64" s="245">
        <f t="shared" si="205"/>
        <v>-6449679</v>
      </c>
      <c r="CC64" s="245">
        <f t="shared" ref="CC64:CE64" si="206">SUM(CC59:CC63)</f>
        <v>-8172421</v>
      </c>
      <c r="CD64" s="388">
        <f t="shared" si="206"/>
        <v>-9477293</v>
      </c>
      <c r="CE64" s="357">
        <f t="shared" si="206"/>
        <v>-8811340</v>
      </c>
      <c r="CF64" s="271">
        <f t="shared" ref="CF64" si="207">SUM(CF59:CF63)</f>
        <v>-8401680</v>
      </c>
      <c r="CG64" s="271">
        <f t="shared" ref="CG64" si="208">SUM(CG59:CG63)</f>
        <v>-3793849</v>
      </c>
      <c r="CH64" s="271">
        <f t="shared" ref="CH64" si="209">SUM(CH59:CH63)</f>
        <v>-3658861</v>
      </c>
      <c r="CI64" s="271">
        <f t="shared" ref="CI64" si="210">SUM(CI59:CI63)</f>
        <v>-8196609</v>
      </c>
      <c r="CJ64" s="271">
        <f t="shared" ref="CJ64" si="211">SUM(CJ59:CJ63)</f>
        <v>-9348377</v>
      </c>
      <c r="CK64" s="271">
        <f t="shared" ref="CK64" si="212">SUM(CK59:CK63)</f>
        <v>-3619012</v>
      </c>
      <c r="CL64" s="271">
        <f t="shared" ref="CL64" si="213">SUM(CL59:CL63)</f>
        <v>-101268</v>
      </c>
      <c r="CM64" s="271">
        <f t="shared" ref="CM64" si="214">SUM(CM59:CM63)</f>
        <v>1822472</v>
      </c>
      <c r="CN64" s="271">
        <f t="shared" ref="CN64" si="215">SUM(CN59:CN63)</f>
        <v>-955596</v>
      </c>
      <c r="CO64" s="271">
        <f t="shared" ref="CO64" si="216">SUM(CO59:CO63)</f>
        <v>-909133</v>
      </c>
      <c r="CP64" s="388">
        <f t="shared" ref="CP64" si="217">SUM(CP59:CP63)</f>
        <v>1102295</v>
      </c>
      <c r="CQ64" s="388">
        <f t="shared" ref="CQ64" si="218">SUM(CQ59:CQ63)</f>
        <v>2563189</v>
      </c>
      <c r="CR64" s="388">
        <f t="shared" ref="CR64" si="219">SUM(CR59:CR63)</f>
        <v>3060212</v>
      </c>
      <c r="CS64" s="388">
        <f t="shared" ref="CS64" si="220">SUM(CS59:CS63)</f>
        <v>3579115</v>
      </c>
      <c r="CT64" s="388">
        <f t="shared" ref="CT64:CU64" si="221">SUM(CT59:CT63)</f>
        <v>5827428</v>
      </c>
      <c r="CU64" s="388">
        <f t="shared" si="221"/>
        <v>10195545</v>
      </c>
      <c r="CV64" s="388">
        <f t="shared" ref="CV64" si="222">SUM(CV59:CV63)</f>
        <v>11845053</v>
      </c>
      <c r="CW64" s="388">
        <f t="shared" ref="CW64:CX64" si="223">SUM(CW59:CW63)</f>
        <v>11705203</v>
      </c>
      <c r="CX64" s="388">
        <f t="shared" si="223"/>
        <v>10193611</v>
      </c>
      <c r="CY64" s="348"/>
      <c r="CZ64" s="44">
        <f>SUM(CZ59:CZ63)</f>
        <v>118547703</v>
      </c>
    </row>
    <row r="65" spans="1:104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89"/>
      <c r="CU65" s="389"/>
      <c r="CV65" s="389"/>
      <c r="CW65" s="389"/>
      <c r="CX65" s="389"/>
      <c r="CY65" s="347"/>
      <c r="CZ65" s="49"/>
    </row>
    <row r="66" spans="1:104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1">
        <v>62065823</v>
      </c>
      <c r="V66" s="201">
        <v>60101750</v>
      </c>
      <c r="W66" s="201">
        <v>59340000</v>
      </c>
      <c r="X66" s="41">
        <v>61207255</v>
      </c>
      <c r="Y66" s="201">
        <v>68550989</v>
      </c>
      <c r="Z66" s="201">
        <v>75598129</v>
      </c>
      <c r="AA66" s="201">
        <v>81652537</v>
      </c>
      <c r="AB66" s="201">
        <v>87450280</v>
      </c>
      <c r="AC66" s="201">
        <v>85547762</v>
      </c>
      <c r="AD66" s="201">
        <v>81068179</v>
      </c>
      <c r="AE66" s="201">
        <v>71815876</v>
      </c>
      <c r="AF66" s="201">
        <v>65797630</v>
      </c>
      <c r="AG66" s="201">
        <v>61084566</v>
      </c>
      <c r="AH66" s="201">
        <v>56871183</v>
      </c>
      <c r="AI66" s="201">
        <v>54622507</v>
      </c>
      <c r="AJ66" s="41">
        <v>55428127</v>
      </c>
      <c r="AK66" s="294">
        <v>66026010</v>
      </c>
      <c r="AL66" s="294">
        <v>73669741</v>
      </c>
      <c r="AM66" s="294">
        <v>82645592</v>
      </c>
      <c r="AN66" s="294">
        <v>89340033</v>
      </c>
      <c r="AO66" s="294">
        <v>84152190</v>
      </c>
      <c r="AP66" s="294">
        <v>78924596</v>
      </c>
      <c r="AQ66" s="63">
        <v>71259500</v>
      </c>
      <c r="AR66" s="294">
        <v>65716216</v>
      </c>
      <c r="AS66" s="294">
        <v>62480180</v>
      </c>
      <c r="AT66" s="294">
        <v>55563595</v>
      </c>
      <c r="AU66" s="294">
        <v>54553877</v>
      </c>
      <c r="AV66" s="311">
        <v>60158042</v>
      </c>
      <c r="AW66" s="294">
        <v>69600826</v>
      </c>
      <c r="AX66" s="294">
        <v>79301447</v>
      </c>
      <c r="AY66" s="294">
        <v>85747953</v>
      </c>
      <c r="AZ66" s="63">
        <v>93113891</v>
      </c>
      <c r="BA66" s="294">
        <v>87570122</v>
      </c>
      <c r="BB66" s="294">
        <v>82219557</v>
      </c>
      <c r="BC66" s="63">
        <v>74159150</v>
      </c>
      <c r="BD66" s="294">
        <v>67555909</v>
      </c>
      <c r="BE66" s="294"/>
      <c r="BF66" s="294"/>
      <c r="BG66" s="294"/>
      <c r="BH66" s="311"/>
      <c r="BI66" s="42">
        <f t="shared" ref="BI66:BR70" si="224">O66-C66</f>
        <v>-4501512.2300000042</v>
      </c>
      <c r="BJ66" s="43">
        <f t="shared" si="224"/>
        <v>-5795383.3199999928</v>
      </c>
      <c r="BK66" s="43">
        <f t="shared" si="224"/>
        <v>1775780.0600000024</v>
      </c>
      <c r="BL66" s="43">
        <f t="shared" si="224"/>
        <v>7723422.0099999979</v>
      </c>
      <c r="BM66" s="43">
        <f t="shared" si="224"/>
        <v>7093653.9200000018</v>
      </c>
      <c r="BN66" s="43">
        <f t="shared" si="224"/>
        <v>11405010.979999997</v>
      </c>
      <c r="BO66" s="43">
        <f t="shared" si="224"/>
        <v>13865815.920000002</v>
      </c>
      <c r="BP66" s="43">
        <f t="shared" si="224"/>
        <v>16805942.810000002</v>
      </c>
      <c r="BQ66" s="43">
        <f t="shared" si="224"/>
        <v>17145412.060000002</v>
      </c>
      <c r="BR66" s="407">
        <f t="shared" si="224"/>
        <v>16120761.689999998</v>
      </c>
      <c r="BS66" s="430">
        <f t="shared" ref="BS66:CB70" si="225">Y66-M66</f>
        <v>15159867.299999997</v>
      </c>
      <c r="BT66" s="43">
        <f t="shared" si="225"/>
        <v>15437598.549999997</v>
      </c>
      <c r="BU66" s="43">
        <f t="shared" si="225"/>
        <v>14349355.090000004</v>
      </c>
      <c r="BV66" s="43">
        <f t="shared" si="225"/>
        <v>15645237</v>
      </c>
      <c r="BW66" s="43">
        <f t="shared" si="225"/>
        <v>11101492</v>
      </c>
      <c r="BX66" s="244">
        <f t="shared" si="225"/>
        <v>7271561</v>
      </c>
      <c r="BY66" s="244">
        <f t="shared" si="225"/>
        <v>3749172</v>
      </c>
      <c r="BZ66" s="244">
        <f t="shared" si="225"/>
        <v>536023</v>
      </c>
      <c r="CA66" s="244">
        <f t="shared" si="225"/>
        <v>-981257</v>
      </c>
      <c r="CB66" s="244">
        <f t="shared" si="225"/>
        <v>-3230567</v>
      </c>
      <c r="CC66" s="244">
        <f t="shared" ref="CC66:CL70" si="226">AI66-W66</f>
        <v>-4717493</v>
      </c>
      <c r="CD66" s="387">
        <f t="shared" si="226"/>
        <v>-5779128</v>
      </c>
      <c r="CE66" s="356">
        <f t="shared" si="226"/>
        <v>-2524979</v>
      </c>
      <c r="CF66" s="270">
        <f t="shared" si="226"/>
        <v>-1928388</v>
      </c>
      <c r="CG66" s="270">
        <f t="shared" si="226"/>
        <v>993055</v>
      </c>
      <c r="CH66" s="270">
        <f t="shared" si="226"/>
        <v>1889753</v>
      </c>
      <c r="CI66" s="270">
        <f t="shared" si="226"/>
        <v>-1395572</v>
      </c>
      <c r="CJ66" s="270">
        <f t="shared" si="226"/>
        <v>-2143583</v>
      </c>
      <c r="CK66" s="270">
        <f t="shared" si="226"/>
        <v>-556376</v>
      </c>
      <c r="CL66" s="270">
        <f t="shared" si="226"/>
        <v>-81414</v>
      </c>
      <c r="CM66" s="270">
        <f t="shared" ref="CM66:CX70" si="227">AS66-AG66</f>
        <v>1395614</v>
      </c>
      <c r="CN66" s="270">
        <f t="shared" si="227"/>
        <v>-1307588</v>
      </c>
      <c r="CO66" s="270">
        <f t="shared" si="227"/>
        <v>-68630</v>
      </c>
      <c r="CP66" s="387">
        <f t="shared" si="227"/>
        <v>4729915</v>
      </c>
      <c r="CQ66" s="387">
        <f t="shared" si="227"/>
        <v>3574816</v>
      </c>
      <c r="CR66" s="387">
        <f t="shared" si="227"/>
        <v>5631706</v>
      </c>
      <c r="CS66" s="387">
        <f t="shared" si="227"/>
        <v>3102361</v>
      </c>
      <c r="CT66" s="387">
        <f t="shared" si="227"/>
        <v>3773858</v>
      </c>
      <c r="CU66" s="387">
        <f t="shared" si="227"/>
        <v>3417932</v>
      </c>
      <c r="CV66" s="387">
        <f t="shared" si="227"/>
        <v>3294961</v>
      </c>
      <c r="CW66" s="387">
        <f t="shared" si="227"/>
        <v>2899650</v>
      </c>
      <c r="CX66" s="387">
        <f t="shared" si="227"/>
        <v>1839693</v>
      </c>
      <c r="CY66" s="347"/>
      <c r="CZ66" s="63">
        <f>IF(ISERROR(GETPIVOTDATA("VALUE",'CRS WK pvt'!$I$2,"DT_FILE",CZ$8,"CD_CO",CZ$6,"TRIM_CAT",TRIM(B66),"TRIM_LINE",A65))=TRUE,0,GETPIVOTDATA("VALUE",'CRS WK pvt'!$I$2,"DT_FILE",CZ$8,"CD_CO",CZ$6,"TRIM_CAT",TRIM(B66),"TRIM_LINE",A65))</f>
        <v>67555909</v>
      </c>
    </row>
    <row r="67" spans="1:104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1">
        <v>35754271</v>
      </c>
      <c r="V67" s="201">
        <v>35574264</v>
      </c>
      <c r="W67" s="201">
        <v>35683905</v>
      </c>
      <c r="X67" s="41">
        <v>36404489</v>
      </c>
      <c r="Y67" s="201">
        <v>37672562</v>
      </c>
      <c r="Z67" s="201">
        <v>39709401</v>
      </c>
      <c r="AA67" s="201">
        <v>41792722</v>
      </c>
      <c r="AB67" s="201">
        <v>43656364</v>
      </c>
      <c r="AC67" s="201">
        <v>43695009</v>
      </c>
      <c r="AD67" s="201">
        <v>43595137</v>
      </c>
      <c r="AE67" s="201">
        <v>41835577</v>
      </c>
      <c r="AF67" s="201">
        <v>39670791</v>
      </c>
      <c r="AG67" s="201">
        <v>37898092</v>
      </c>
      <c r="AH67" s="201">
        <v>36407529</v>
      </c>
      <c r="AI67" s="201">
        <v>35937132</v>
      </c>
      <c r="AJ67" s="41">
        <v>35811931</v>
      </c>
      <c r="AK67" s="294">
        <v>38148592</v>
      </c>
      <c r="AL67" s="294">
        <v>40775878</v>
      </c>
      <c r="AM67" s="294">
        <v>43899859</v>
      </c>
      <c r="AN67" s="294">
        <v>46682904</v>
      </c>
      <c r="AO67" s="294">
        <v>46171050</v>
      </c>
      <c r="AP67" s="294">
        <v>45258745</v>
      </c>
      <c r="AQ67" s="63">
        <v>43352400</v>
      </c>
      <c r="AR67" s="294">
        <v>42468168</v>
      </c>
      <c r="AS67" s="294">
        <v>41139198</v>
      </c>
      <c r="AT67" s="294">
        <v>38856853</v>
      </c>
      <c r="AU67" s="294">
        <v>39213802</v>
      </c>
      <c r="AV67" s="311">
        <v>41358211</v>
      </c>
      <c r="AW67" s="294">
        <v>44541119</v>
      </c>
      <c r="AX67" s="294">
        <v>48489240</v>
      </c>
      <c r="AY67" s="294">
        <v>51851726</v>
      </c>
      <c r="AZ67" s="63">
        <v>54943508</v>
      </c>
      <c r="BA67" s="294">
        <v>54602672</v>
      </c>
      <c r="BB67" s="294">
        <v>53977727</v>
      </c>
      <c r="BC67" s="63">
        <v>52305219</v>
      </c>
      <c r="BD67" s="294">
        <v>49882695</v>
      </c>
      <c r="BE67" s="294"/>
      <c r="BF67" s="294"/>
      <c r="BG67" s="294"/>
      <c r="BH67" s="311"/>
      <c r="BI67" s="42">
        <f t="shared" si="224"/>
        <v>2060790.8499999978</v>
      </c>
      <c r="BJ67" s="43">
        <f t="shared" si="224"/>
        <v>1702827.6799999997</v>
      </c>
      <c r="BK67" s="43">
        <f t="shared" si="224"/>
        <v>2675385.2800000012</v>
      </c>
      <c r="BL67" s="43">
        <f t="shared" si="224"/>
        <v>3777374.5599999987</v>
      </c>
      <c r="BM67" s="43">
        <f t="shared" si="224"/>
        <v>5030255.6000000015</v>
      </c>
      <c r="BN67" s="43">
        <f t="shared" si="224"/>
        <v>5846252.9600000009</v>
      </c>
      <c r="BO67" s="43">
        <f t="shared" si="224"/>
        <v>6566491.3399999999</v>
      </c>
      <c r="BP67" s="43">
        <f t="shared" si="224"/>
        <v>7149875.879999999</v>
      </c>
      <c r="BQ67" s="43">
        <f t="shared" si="224"/>
        <v>7299211.5</v>
      </c>
      <c r="BR67" s="407">
        <f t="shared" si="224"/>
        <v>7111629.0599999987</v>
      </c>
      <c r="BS67" s="430">
        <f t="shared" si="225"/>
        <v>6430382.9699999988</v>
      </c>
      <c r="BT67" s="43">
        <f t="shared" si="225"/>
        <v>7089337.3399999999</v>
      </c>
      <c r="BU67" s="43">
        <f t="shared" si="225"/>
        <v>7853763.5200000033</v>
      </c>
      <c r="BV67" s="43">
        <f t="shared" si="225"/>
        <v>8639887</v>
      </c>
      <c r="BW67" s="43">
        <f t="shared" si="225"/>
        <v>8090855</v>
      </c>
      <c r="BX67" s="244">
        <f t="shared" si="225"/>
        <v>8138075</v>
      </c>
      <c r="BY67" s="244">
        <f t="shared" si="225"/>
        <v>5541254</v>
      </c>
      <c r="BZ67" s="244">
        <f t="shared" si="225"/>
        <v>3859652</v>
      </c>
      <c r="CA67" s="244">
        <f t="shared" si="225"/>
        <v>2143821</v>
      </c>
      <c r="CB67" s="244">
        <f t="shared" si="225"/>
        <v>833265</v>
      </c>
      <c r="CC67" s="244">
        <f t="shared" si="226"/>
        <v>253227</v>
      </c>
      <c r="CD67" s="387">
        <f t="shared" si="226"/>
        <v>-592558</v>
      </c>
      <c r="CE67" s="356">
        <f t="shared" si="226"/>
        <v>476030</v>
      </c>
      <c r="CF67" s="270">
        <f t="shared" si="226"/>
        <v>1066477</v>
      </c>
      <c r="CG67" s="270">
        <f t="shared" si="226"/>
        <v>2107137</v>
      </c>
      <c r="CH67" s="270">
        <f t="shared" si="226"/>
        <v>3026540</v>
      </c>
      <c r="CI67" s="270">
        <f t="shared" si="226"/>
        <v>2476041</v>
      </c>
      <c r="CJ67" s="270">
        <f t="shared" si="226"/>
        <v>1663608</v>
      </c>
      <c r="CK67" s="270">
        <f t="shared" si="226"/>
        <v>1516823</v>
      </c>
      <c r="CL67" s="270">
        <f t="shared" si="226"/>
        <v>2797377</v>
      </c>
      <c r="CM67" s="270">
        <f t="shared" si="227"/>
        <v>3241106</v>
      </c>
      <c r="CN67" s="270">
        <f t="shared" si="227"/>
        <v>2449324</v>
      </c>
      <c r="CO67" s="270">
        <f t="shared" si="227"/>
        <v>3276670</v>
      </c>
      <c r="CP67" s="387">
        <f t="shared" si="227"/>
        <v>5546280</v>
      </c>
      <c r="CQ67" s="387">
        <f t="shared" si="227"/>
        <v>6392527</v>
      </c>
      <c r="CR67" s="387">
        <f t="shared" si="227"/>
        <v>7713362</v>
      </c>
      <c r="CS67" s="387">
        <f t="shared" si="227"/>
        <v>7951867</v>
      </c>
      <c r="CT67" s="387">
        <f t="shared" si="227"/>
        <v>8260604</v>
      </c>
      <c r="CU67" s="387">
        <f t="shared" si="227"/>
        <v>8431622</v>
      </c>
      <c r="CV67" s="387">
        <f t="shared" si="227"/>
        <v>8718982</v>
      </c>
      <c r="CW67" s="387">
        <f t="shared" si="227"/>
        <v>8952819</v>
      </c>
      <c r="CX67" s="387">
        <f t="shared" si="227"/>
        <v>7414527</v>
      </c>
      <c r="CY67" s="347"/>
      <c r="CZ67" s="63">
        <f>IF(ISERROR(GETPIVOTDATA("VALUE",'CRS WK pvt'!$I$2,"DT_FILE",CZ$8,"CD_CO",CZ$6,"TRIM_CAT",TRIM(B67),"TRIM_LINE",A65))=TRUE,0,GETPIVOTDATA("VALUE",'CRS WK pvt'!$I$2,"DT_FILE",CZ$8,"CD_CO",CZ$6,"TRIM_CAT",TRIM(B67),"TRIM_LINE",A65))</f>
        <v>49882695</v>
      </c>
    </row>
    <row r="68" spans="1:104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1">
        <v>3642851</v>
      </c>
      <c r="V68" s="201">
        <v>3479976</v>
      </c>
      <c r="W68" s="201">
        <v>3471766</v>
      </c>
      <c r="X68" s="41">
        <v>3631826</v>
      </c>
      <c r="Y68" s="201">
        <v>4500674</v>
      </c>
      <c r="Z68" s="201">
        <v>5063730</v>
      </c>
      <c r="AA68" s="201">
        <v>5197002</v>
      </c>
      <c r="AB68" s="201">
        <v>5493863</v>
      </c>
      <c r="AC68" s="201">
        <v>5126707</v>
      </c>
      <c r="AD68" s="201">
        <v>4912057</v>
      </c>
      <c r="AE68" s="201">
        <v>4415206</v>
      </c>
      <c r="AF68" s="201">
        <v>4050317</v>
      </c>
      <c r="AG68" s="201">
        <v>3631744</v>
      </c>
      <c r="AH68" s="201">
        <v>3380405</v>
      </c>
      <c r="AI68" s="201">
        <v>3313395</v>
      </c>
      <c r="AJ68" s="41">
        <v>3649544</v>
      </c>
      <c r="AK68" s="294">
        <v>5948470</v>
      </c>
      <c r="AL68" s="294">
        <v>6352005</v>
      </c>
      <c r="AM68" s="294">
        <v>6802887</v>
      </c>
      <c r="AN68" s="294">
        <v>6155202</v>
      </c>
      <c r="AO68" s="294">
        <v>5260531</v>
      </c>
      <c r="AP68" s="294">
        <v>4777209</v>
      </c>
      <c r="AQ68" s="63">
        <v>3990958</v>
      </c>
      <c r="AR68" s="294">
        <v>3592711</v>
      </c>
      <c r="AS68" s="294">
        <v>3452541</v>
      </c>
      <c r="AT68" s="294">
        <v>3082822</v>
      </c>
      <c r="AU68" s="294">
        <v>3210506</v>
      </c>
      <c r="AV68" s="311">
        <v>3828772</v>
      </c>
      <c r="AW68" s="294">
        <v>4785860</v>
      </c>
      <c r="AX68" s="294">
        <v>5383776</v>
      </c>
      <c r="AY68" s="294">
        <v>5623273</v>
      </c>
      <c r="AZ68" s="63">
        <v>5670839</v>
      </c>
      <c r="BA68" s="294">
        <v>5261416</v>
      </c>
      <c r="BB68" s="294">
        <v>4747894</v>
      </c>
      <c r="BC68" s="63">
        <v>4020639</v>
      </c>
      <c r="BD68" s="294">
        <v>3685887</v>
      </c>
      <c r="BE68" s="294"/>
      <c r="BF68" s="294"/>
      <c r="BG68" s="294"/>
      <c r="BH68" s="311"/>
      <c r="BI68" s="42">
        <f t="shared" si="224"/>
        <v>-45087.520000000484</v>
      </c>
      <c r="BJ68" s="43">
        <f t="shared" si="224"/>
        <v>905875.54999999981</v>
      </c>
      <c r="BK68" s="43">
        <f t="shared" si="224"/>
        <v>1678311.2599999998</v>
      </c>
      <c r="BL68" s="43">
        <f t="shared" si="224"/>
        <v>1790061.38</v>
      </c>
      <c r="BM68" s="43">
        <f t="shared" si="224"/>
        <v>1432003.67</v>
      </c>
      <c r="BN68" s="43">
        <f t="shared" si="224"/>
        <v>1653906</v>
      </c>
      <c r="BO68" s="43">
        <f t="shared" si="224"/>
        <v>1631578.6</v>
      </c>
      <c r="BP68" s="43">
        <f t="shared" si="224"/>
        <v>1656667.39</v>
      </c>
      <c r="BQ68" s="43">
        <f t="shared" si="224"/>
        <v>1684444.07</v>
      </c>
      <c r="BR68" s="407">
        <f t="shared" si="224"/>
        <v>1403314.79</v>
      </c>
      <c r="BS68" s="430">
        <f t="shared" si="225"/>
        <v>1662234.9700000002</v>
      </c>
      <c r="BT68" s="43">
        <f t="shared" si="225"/>
        <v>1485032.85</v>
      </c>
      <c r="BU68" s="43">
        <f t="shared" si="225"/>
        <v>959801.20000000019</v>
      </c>
      <c r="BV68" s="43">
        <f t="shared" si="225"/>
        <v>31383</v>
      </c>
      <c r="BW68" s="43">
        <f t="shared" si="225"/>
        <v>-231516</v>
      </c>
      <c r="BX68" s="244">
        <f t="shared" si="225"/>
        <v>71864</v>
      </c>
      <c r="BY68" s="244">
        <f t="shared" si="225"/>
        <v>282588</v>
      </c>
      <c r="BZ68" s="244">
        <f t="shared" si="225"/>
        <v>149260</v>
      </c>
      <c r="CA68" s="244">
        <f t="shared" si="225"/>
        <v>-11107</v>
      </c>
      <c r="CB68" s="244">
        <f t="shared" si="225"/>
        <v>-99571</v>
      </c>
      <c r="CC68" s="244">
        <f t="shared" si="226"/>
        <v>-158371</v>
      </c>
      <c r="CD68" s="387">
        <f t="shared" si="226"/>
        <v>17718</v>
      </c>
      <c r="CE68" s="356">
        <f t="shared" si="226"/>
        <v>1447796</v>
      </c>
      <c r="CF68" s="270">
        <f t="shared" si="226"/>
        <v>1288275</v>
      </c>
      <c r="CG68" s="270">
        <f t="shared" si="226"/>
        <v>1605885</v>
      </c>
      <c r="CH68" s="270">
        <f t="shared" si="226"/>
        <v>661339</v>
      </c>
      <c r="CI68" s="270">
        <f t="shared" si="226"/>
        <v>133824</v>
      </c>
      <c r="CJ68" s="270">
        <f t="shared" si="226"/>
        <v>-134848</v>
      </c>
      <c r="CK68" s="270">
        <f t="shared" si="226"/>
        <v>-424248</v>
      </c>
      <c r="CL68" s="270">
        <f t="shared" si="226"/>
        <v>-457606</v>
      </c>
      <c r="CM68" s="270">
        <f t="shared" si="227"/>
        <v>-179203</v>
      </c>
      <c r="CN68" s="270">
        <f t="shared" si="227"/>
        <v>-297583</v>
      </c>
      <c r="CO68" s="270">
        <f t="shared" si="227"/>
        <v>-102889</v>
      </c>
      <c r="CP68" s="387">
        <f t="shared" si="227"/>
        <v>179228</v>
      </c>
      <c r="CQ68" s="387">
        <f t="shared" si="227"/>
        <v>-1162610</v>
      </c>
      <c r="CR68" s="387">
        <f t="shared" si="227"/>
        <v>-968229</v>
      </c>
      <c r="CS68" s="387">
        <f t="shared" si="227"/>
        <v>-1179614</v>
      </c>
      <c r="CT68" s="387">
        <f t="shared" si="227"/>
        <v>-484363</v>
      </c>
      <c r="CU68" s="387">
        <f t="shared" si="227"/>
        <v>885</v>
      </c>
      <c r="CV68" s="387">
        <f t="shared" si="227"/>
        <v>-29315</v>
      </c>
      <c r="CW68" s="387">
        <f t="shared" si="227"/>
        <v>29681</v>
      </c>
      <c r="CX68" s="387">
        <f t="shared" si="227"/>
        <v>93176</v>
      </c>
      <c r="CY68" s="347"/>
      <c r="CZ68" s="63">
        <f>IF(ISERROR(GETPIVOTDATA("VALUE",'CRS WK pvt'!$I$2,"DT_FILE",CZ$8,"CD_CO",CZ$6,"TRIM_CAT",TRIM(B68),"TRIM_LINE",A65))=TRUE,0,GETPIVOTDATA("VALUE",'CRS WK pvt'!$I$2,"DT_FILE",CZ$8,"CD_CO",CZ$6,"TRIM_CAT",TRIM(B68),"TRIM_LINE",A65))</f>
        <v>3685887</v>
      </c>
    </row>
    <row r="69" spans="1:104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1">
        <v>2874771</v>
      </c>
      <c r="V69" s="201">
        <v>2695334</v>
      </c>
      <c r="W69" s="201">
        <v>2734123</v>
      </c>
      <c r="X69" s="41">
        <v>2985681</v>
      </c>
      <c r="Y69" s="201">
        <v>3909157</v>
      </c>
      <c r="Z69" s="201">
        <v>4650276</v>
      </c>
      <c r="AA69" s="201">
        <v>4084034</v>
      </c>
      <c r="AB69" s="201">
        <v>4402611</v>
      </c>
      <c r="AC69" s="201">
        <v>4139417</v>
      </c>
      <c r="AD69" s="201">
        <v>4013871</v>
      </c>
      <c r="AE69" s="201">
        <v>3218766</v>
      </c>
      <c r="AF69" s="201">
        <v>2931082</v>
      </c>
      <c r="AG69" s="201">
        <v>2696095</v>
      </c>
      <c r="AH69" s="201">
        <v>2548910</v>
      </c>
      <c r="AI69" s="201">
        <v>2792777</v>
      </c>
      <c r="AJ69" s="41">
        <v>3162682</v>
      </c>
      <c r="AK69" s="294">
        <v>5889145</v>
      </c>
      <c r="AL69" s="294">
        <v>5764366</v>
      </c>
      <c r="AM69" s="294">
        <v>5897849</v>
      </c>
      <c r="AN69" s="294">
        <v>4965781</v>
      </c>
      <c r="AO69" s="294">
        <v>4566922</v>
      </c>
      <c r="AP69" s="294">
        <v>4068604</v>
      </c>
      <c r="AQ69" s="63">
        <v>3308004</v>
      </c>
      <c r="AR69" s="294">
        <v>2949239</v>
      </c>
      <c r="AS69" s="294">
        <v>2958157</v>
      </c>
      <c r="AT69" s="294">
        <v>2613860</v>
      </c>
      <c r="AU69" s="294">
        <v>2766492</v>
      </c>
      <c r="AV69" s="311">
        <v>3511740</v>
      </c>
      <c r="AW69" s="294">
        <v>4228890</v>
      </c>
      <c r="AX69" s="294">
        <v>4677261</v>
      </c>
      <c r="AY69" s="294">
        <v>4875668</v>
      </c>
      <c r="AZ69" s="63">
        <v>4790370</v>
      </c>
      <c r="BA69" s="294">
        <v>4463417</v>
      </c>
      <c r="BB69" s="294">
        <v>4144313</v>
      </c>
      <c r="BC69" s="63">
        <v>3415389</v>
      </c>
      <c r="BD69" s="294">
        <v>2937809</v>
      </c>
      <c r="BE69" s="294"/>
      <c r="BF69" s="294"/>
      <c r="BG69" s="294"/>
      <c r="BH69" s="311"/>
      <c r="BI69" s="42">
        <f t="shared" si="224"/>
        <v>-262034.88999999966</v>
      </c>
      <c r="BJ69" s="43">
        <f t="shared" si="224"/>
        <v>596446.81999999983</v>
      </c>
      <c r="BK69" s="43">
        <f t="shared" si="224"/>
        <v>1220179.0099999998</v>
      </c>
      <c r="BL69" s="43">
        <f t="shared" si="224"/>
        <v>1209151.9500000002</v>
      </c>
      <c r="BM69" s="43">
        <f t="shared" si="224"/>
        <v>745855.79999999981</v>
      </c>
      <c r="BN69" s="43">
        <f t="shared" si="224"/>
        <v>948252</v>
      </c>
      <c r="BO69" s="43">
        <f t="shared" si="224"/>
        <v>1239021.29</v>
      </c>
      <c r="BP69" s="43">
        <f t="shared" si="224"/>
        <v>1223546.05</v>
      </c>
      <c r="BQ69" s="43">
        <f t="shared" si="224"/>
        <v>1172037.52</v>
      </c>
      <c r="BR69" s="407">
        <f t="shared" si="224"/>
        <v>949513.85000000009</v>
      </c>
      <c r="BS69" s="430">
        <f t="shared" si="225"/>
        <v>1629410.6</v>
      </c>
      <c r="BT69" s="43">
        <f t="shared" si="225"/>
        <v>1766501.42</v>
      </c>
      <c r="BU69" s="43">
        <f t="shared" si="225"/>
        <v>906148.25999999978</v>
      </c>
      <c r="BV69" s="43">
        <f t="shared" si="225"/>
        <v>87233</v>
      </c>
      <c r="BW69" s="43">
        <f t="shared" si="225"/>
        <v>-205756</v>
      </c>
      <c r="BX69" s="244">
        <f t="shared" si="225"/>
        <v>46522</v>
      </c>
      <c r="BY69" s="244">
        <f t="shared" si="225"/>
        <v>-95251</v>
      </c>
      <c r="BZ69" s="244">
        <f t="shared" si="225"/>
        <v>-168341</v>
      </c>
      <c r="CA69" s="244">
        <f t="shared" si="225"/>
        <v>-178676</v>
      </c>
      <c r="CB69" s="244">
        <f t="shared" si="225"/>
        <v>-146424</v>
      </c>
      <c r="CC69" s="244">
        <f t="shared" si="226"/>
        <v>58654</v>
      </c>
      <c r="CD69" s="387">
        <f t="shared" si="226"/>
        <v>177001</v>
      </c>
      <c r="CE69" s="356">
        <f t="shared" si="226"/>
        <v>1979988</v>
      </c>
      <c r="CF69" s="270">
        <f t="shared" si="226"/>
        <v>1114090</v>
      </c>
      <c r="CG69" s="270">
        <f t="shared" si="226"/>
        <v>1813815</v>
      </c>
      <c r="CH69" s="270">
        <f t="shared" si="226"/>
        <v>563170</v>
      </c>
      <c r="CI69" s="270">
        <f t="shared" si="226"/>
        <v>427505</v>
      </c>
      <c r="CJ69" s="270">
        <f t="shared" si="226"/>
        <v>54733</v>
      </c>
      <c r="CK69" s="270">
        <f t="shared" si="226"/>
        <v>89238</v>
      </c>
      <c r="CL69" s="270">
        <f t="shared" si="226"/>
        <v>18157</v>
      </c>
      <c r="CM69" s="270">
        <f t="shared" si="227"/>
        <v>262062</v>
      </c>
      <c r="CN69" s="270">
        <f t="shared" si="227"/>
        <v>64950</v>
      </c>
      <c r="CO69" s="270">
        <f t="shared" si="227"/>
        <v>-26285</v>
      </c>
      <c r="CP69" s="387">
        <f t="shared" si="227"/>
        <v>349058</v>
      </c>
      <c r="CQ69" s="387">
        <f t="shared" si="227"/>
        <v>-1660255</v>
      </c>
      <c r="CR69" s="387">
        <f t="shared" si="227"/>
        <v>-1087105</v>
      </c>
      <c r="CS69" s="387">
        <f t="shared" si="227"/>
        <v>-1022181</v>
      </c>
      <c r="CT69" s="387">
        <f t="shared" si="227"/>
        <v>-175411</v>
      </c>
      <c r="CU69" s="387">
        <f t="shared" si="227"/>
        <v>-103505</v>
      </c>
      <c r="CV69" s="387">
        <f t="shared" si="227"/>
        <v>75709</v>
      </c>
      <c r="CW69" s="387">
        <f t="shared" si="227"/>
        <v>107385</v>
      </c>
      <c r="CX69" s="387">
        <f t="shared" si="227"/>
        <v>-11430</v>
      </c>
      <c r="CY69" s="347"/>
      <c r="CZ69" s="63">
        <f>IF(ISERROR(GETPIVOTDATA("VALUE",'CRS WK pvt'!$I$2,"DT_FILE",CZ$8,"CD_CO",CZ$6,"TRIM_CAT",TRIM(B69),"TRIM_LINE",A65))=TRUE,0,GETPIVOTDATA("VALUE",'CRS WK pvt'!$I$2,"DT_FILE",CZ$8,"CD_CO",CZ$6,"TRIM_CAT",TRIM(B69),"TRIM_LINE",A65))</f>
        <v>2937809</v>
      </c>
    </row>
    <row r="70" spans="1:104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1">
        <v>12345362</v>
      </c>
      <c r="V70" s="201">
        <v>11763195</v>
      </c>
      <c r="W70" s="201">
        <v>11915710</v>
      </c>
      <c r="X70" s="41">
        <v>12330759</v>
      </c>
      <c r="Y70" s="201">
        <v>15657756</v>
      </c>
      <c r="Z70" s="201">
        <v>17458415</v>
      </c>
      <c r="AA70" s="201">
        <v>14060771</v>
      </c>
      <c r="AB70" s="201">
        <v>13930379</v>
      </c>
      <c r="AC70" s="201">
        <v>13287821</v>
      </c>
      <c r="AD70" s="201">
        <v>13845777</v>
      </c>
      <c r="AE70" s="201">
        <v>9839217</v>
      </c>
      <c r="AF70" s="201">
        <v>8392938</v>
      </c>
      <c r="AG70" s="201">
        <v>8024750</v>
      </c>
      <c r="AH70" s="201">
        <v>7806602</v>
      </c>
      <c r="AI70" s="201">
        <v>8430124</v>
      </c>
      <c r="AJ70" s="41">
        <v>10403579</v>
      </c>
      <c r="AK70" s="294">
        <v>19999703</v>
      </c>
      <c r="AL70" s="294">
        <v>20242629</v>
      </c>
      <c r="AM70" s="294">
        <v>18773880</v>
      </c>
      <c r="AN70" s="294">
        <v>16517432</v>
      </c>
      <c r="AO70" s="294">
        <v>14955663</v>
      </c>
      <c r="AP70" s="294">
        <v>14429759</v>
      </c>
      <c r="AQ70" s="63">
        <v>11143681</v>
      </c>
      <c r="AR70" s="294">
        <v>10524556</v>
      </c>
      <c r="AS70" s="294">
        <v>10954596</v>
      </c>
      <c r="AT70" s="294">
        <v>8257239</v>
      </c>
      <c r="AU70" s="294">
        <v>9565506</v>
      </c>
      <c r="AV70" s="311">
        <v>13892885</v>
      </c>
      <c r="AW70" s="294">
        <v>14433758</v>
      </c>
      <c r="AX70" s="294">
        <v>14522072</v>
      </c>
      <c r="AY70" s="294">
        <v>14140937</v>
      </c>
      <c r="AZ70" s="63">
        <v>14017479</v>
      </c>
      <c r="BA70" s="294">
        <v>13705642</v>
      </c>
      <c r="BB70" s="294">
        <v>12226106</v>
      </c>
      <c r="BC70" s="63">
        <v>9395315</v>
      </c>
      <c r="BD70" s="294">
        <v>8519851</v>
      </c>
      <c r="BE70" s="294"/>
      <c r="BF70" s="294"/>
      <c r="BG70" s="294"/>
      <c r="BH70" s="311"/>
      <c r="BI70" s="42">
        <f t="shared" si="224"/>
        <v>254331.6099999994</v>
      </c>
      <c r="BJ70" s="43">
        <f t="shared" si="224"/>
        <v>4752022.0999999996</v>
      </c>
      <c r="BK70" s="43">
        <f t="shared" si="224"/>
        <v>3298623.51</v>
      </c>
      <c r="BL70" s="43">
        <f t="shared" si="224"/>
        <v>3787492.9399999995</v>
      </c>
      <c r="BM70" s="43">
        <f t="shared" si="224"/>
        <v>2965595.2100000009</v>
      </c>
      <c r="BN70" s="43">
        <f t="shared" si="224"/>
        <v>2931528.9700000007</v>
      </c>
      <c r="BO70" s="43">
        <f t="shared" si="224"/>
        <v>5198207.07</v>
      </c>
      <c r="BP70" s="43">
        <f t="shared" si="224"/>
        <v>6147339.2300000004</v>
      </c>
      <c r="BQ70" s="43">
        <f t="shared" si="224"/>
        <v>5802701.9699999997</v>
      </c>
      <c r="BR70" s="407">
        <f t="shared" si="224"/>
        <v>4424113.38</v>
      </c>
      <c r="BS70" s="430">
        <f t="shared" si="225"/>
        <v>7022131.8000000007</v>
      </c>
      <c r="BT70" s="43">
        <f t="shared" si="225"/>
        <v>5547690.0099999998</v>
      </c>
      <c r="BU70" s="43">
        <f t="shared" si="225"/>
        <v>1313760.8900000006</v>
      </c>
      <c r="BV70" s="43">
        <f t="shared" si="225"/>
        <v>-3425087</v>
      </c>
      <c r="BW70" s="43">
        <f t="shared" si="225"/>
        <v>-3137094</v>
      </c>
      <c r="BX70" s="244">
        <f t="shared" si="225"/>
        <v>-2429087</v>
      </c>
      <c r="BY70" s="244">
        <f t="shared" si="225"/>
        <v>-4046142</v>
      </c>
      <c r="BZ70" s="244">
        <f t="shared" si="225"/>
        <v>-4533461</v>
      </c>
      <c r="CA70" s="244">
        <f t="shared" si="225"/>
        <v>-4320612</v>
      </c>
      <c r="CB70" s="244">
        <f t="shared" si="225"/>
        <v>-3956593</v>
      </c>
      <c r="CC70" s="244">
        <f t="shared" si="226"/>
        <v>-3485586</v>
      </c>
      <c r="CD70" s="387">
        <f t="shared" si="226"/>
        <v>-1927180</v>
      </c>
      <c r="CE70" s="356">
        <f t="shared" si="226"/>
        <v>4341947</v>
      </c>
      <c r="CF70" s="270">
        <f t="shared" si="226"/>
        <v>2784214</v>
      </c>
      <c r="CG70" s="270">
        <f t="shared" si="226"/>
        <v>4713109</v>
      </c>
      <c r="CH70" s="270">
        <f t="shared" si="226"/>
        <v>2587053</v>
      </c>
      <c r="CI70" s="270">
        <f t="shared" si="226"/>
        <v>1667842</v>
      </c>
      <c r="CJ70" s="270">
        <f t="shared" si="226"/>
        <v>583982</v>
      </c>
      <c r="CK70" s="270">
        <f t="shared" si="226"/>
        <v>1304464</v>
      </c>
      <c r="CL70" s="270">
        <f t="shared" si="226"/>
        <v>2131618</v>
      </c>
      <c r="CM70" s="270">
        <f t="shared" si="227"/>
        <v>2929846</v>
      </c>
      <c r="CN70" s="270">
        <f t="shared" si="227"/>
        <v>450637</v>
      </c>
      <c r="CO70" s="270">
        <f t="shared" si="227"/>
        <v>1135382</v>
      </c>
      <c r="CP70" s="387">
        <f t="shared" si="227"/>
        <v>3489306</v>
      </c>
      <c r="CQ70" s="387">
        <f t="shared" si="227"/>
        <v>-5565945</v>
      </c>
      <c r="CR70" s="387">
        <f t="shared" si="227"/>
        <v>-5720557</v>
      </c>
      <c r="CS70" s="387">
        <f t="shared" si="227"/>
        <v>-4632943</v>
      </c>
      <c r="CT70" s="387">
        <f t="shared" si="227"/>
        <v>-2499953</v>
      </c>
      <c r="CU70" s="387">
        <f t="shared" si="227"/>
        <v>-1250021</v>
      </c>
      <c r="CV70" s="387">
        <f t="shared" si="227"/>
        <v>-2203653</v>
      </c>
      <c r="CW70" s="387">
        <f t="shared" si="227"/>
        <v>-1748366</v>
      </c>
      <c r="CX70" s="387">
        <f t="shared" si="227"/>
        <v>-2004705</v>
      </c>
      <c r="CY70" s="347"/>
      <c r="CZ70" s="63">
        <f>IF(ISERROR(GETPIVOTDATA("VALUE",'CRS WK pvt'!$I$2,"DT_FILE",CZ$8,"CD_CO",CZ$6,"TRIM_CAT",TRIM(B70),"TRIM_LINE",A65))=TRUE,0,GETPIVOTDATA("VALUE",'CRS WK pvt'!$I$2,"DT_FILE",CZ$8,"CD_CO",CZ$6,"TRIM_CAT",TRIM(B70),"TRIM_LINE",A65))</f>
        <v>8519851</v>
      </c>
    </row>
    <row r="71" spans="1:104" s="130" customFormat="1" ht="15" thickBot="1" x14ac:dyDescent="0.35">
      <c r="A71" s="147"/>
      <c r="B71" s="51" t="s">
        <v>42</v>
      </c>
      <c r="C71" s="126">
        <f t="shared" ref="C71:V71" si="228">SUM(C66:C70)</f>
        <v>123897749.22</v>
      </c>
      <c r="D71" s="127">
        <f t="shared" si="228"/>
        <v>131793055.17</v>
      </c>
      <c r="E71" s="127">
        <f t="shared" si="228"/>
        <v>125530455.87999998</v>
      </c>
      <c r="F71" s="127">
        <f t="shared" si="228"/>
        <v>116048583.16000001</v>
      </c>
      <c r="G71" s="127">
        <f t="shared" si="228"/>
        <v>108425656.79999998</v>
      </c>
      <c r="H71" s="127">
        <f t="shared" si="228"/>
        <v>98214674.090000004</v>
      </c>
      <c r="I71" s="127">
        <f t="shared" si="228"/>
        <v>88181963.780000001</v>
      </c>
      <c r="J71" s="127">
        <f t="shared" si="228"/>
        <v>80631147.640000001</v>
      </c>
      <c r="K71" s="127">
        <f t="shared" si="228"/>
        <v>80041696.88000001</v>
      </c>
      <c r="L71" s="128">
        <f t="shared" si="228"/>
        <v>86550677.230000004</v>
      </c>
      <c r="M71" s="127">
        <f t="shared" si="228"/>
        <v>98387110.360000014</v>
      </c>
      <c r="N71" s="127">
        <f t="shared" si="228"/>
        <v>111153790.83</v>
      </c>
      <c r="O71" s="127">
        <f t="shared" si="228"/>
        <v>121404237.03999998</v>
      </c>
      <c r="P71" s="127">
        <f t="shared" si="228"/>
        <v>133954844</v>
      </c>
      <c r="Q71" s="127">
        <f t="shared" si="228"/>
        <v>136178735</v>
      </c>
      <c r="R71" s="127">
        <f t="shared" si="228"/>
        <v>134336086</v>
      </c>
      <c r="S71" s="127">
        <f t="shared" si="228"/>
        <v>125693021</v>
      </c>
      <c r="T71" s="127">
        <f t="shared" si="228"/>
        <v>120999625</v>
      </c>
      <c r="U71" s="127">
        <f t="shared" si="228"/>
        <v>116683078</v>
      </c>
      <c r="V71" s="127">
        <f t="shared" si="228"/>
        <v>113614519</v>
      </c>
      <c r="W71" s="127">
        <f>SUM(W66+W67+W68+W69+W70)</f>
        <v>113145504</v>
      </c>
      <c r="X71" s="128">
        <f>SUM(X66+X67+X68+X69+X70)</f>
        <v>116560010</v>
      </c>
      <c r="Y71" s="204">
        <v>130291138</v>
      </c>
      <c r="Z71" s="204">
        <v>142479951</v>
      </c>
      <c r="AA71" s="204">
        <v>146787066</v>
      </c>
      <c r="AB71" s="204">
        <v>154933497</v>
      </c>
      <c r="AC71" s="204">
        <v>151796716</v>
      </c>
      <c r="AD71" s="204">
        <v>147435021</v>
      </c>
      <c r="AE71" s="204">
        <v>131124642</v>
      </c>
      <c r="AF71" s="204">
        <v>120842758</v>
      </c>
      <c r="AG71" s="204">
        <v>113335247</v>
      </c>
      <c r="AH71" s="204">
        <v>107014629</v>
      </c>
      <c r="AI71" s="204">
        <v>105095935</v>
      </c>
      <c r="AJ71" s="128">
        <v>108455863</v>
      </c>
      <c r="AK71" s="215">
        <v>136011920</v>
      </c>
      <c r="AL71" s="215">
        <v>146804619</v>
      </c>
      <c r="AM71" s="215">
        <v>158020067</v>
      </c>
      <c r="AN71" s="215">
        <v>163661352</v>
      </c>
      <c r="AO71" s="215">
        <v>155106356</v>
      </c>
      <c r="AP71" s="215">
        <v>147458913</v>
      </c>
      <c r="AQ71" s="35">
        <v>133054543</v>
      </c>
      <c r="AR71" s="215">
        <v>125250890</v>
      </c>
      <c r="AS71" s="215">
        <v>120984672</v>
      </c>
      <c r="AT71" s="215">
        <v>108374369</v>
      </c>
      <c r="AU71" s="215">
        <v>109310183</v>
      </c>
      <c r="AV71" s="314">
        <v>122749650</v>
      </c>
      <c r="AW71" s="215">
        <v>137590453</v>
      </c>
      <c r="AX71" s="215">
        <v>152373796</v>
      </c>
      <c r="AY71" s="215">
        <v>162239557</v>
      </c>
      <c r="AZ71" s="35">
        <v>172536087</v>
      </c>
      <c r="BA71" s="215">
        <v>165603269</v>
      </c>
      <c r="BB71" s="215">
        <v>157315597</v>
      </c>
      <c r="BC71" s="35">
        <v>143295712</v>
      </c>
      <c r="BD71" s="215">
        <v>132582151</v>
      </c>
      <c r="BE71" s="215"/>
      <c r="BF71" s="215"/>
      <c r="BG71" s="215"/>
      <c r="BH71" s="314"/>
      <c r="BI71" s="35">
        <f t="shared" ref="BI71:BM71" si="229">SUM(BI66:BI70)</f>
        <v>-2493512.1800000072</v>
      </c>
      <c r="BJ71" s="129">
        <f t="shared" si="229"/>
        <v>2161788.8300000061</v>
      </c>
      <c r="BK71" s="129">
        <f t="shared" si="229"/>
        <v>10648279.120000003</v>
      </c>
      <c r="BL71" s="129">
        <f t="shared" si="229"/>
        <v>18287502.839999996</v>
      </c>
      <c r="BM71" s="129">
        <f t="shared" si="229"/>
        <v>17267364.200000003</v>
      </c>
      <c r="BN71" s="129">
        <f t="shared" ref="BN71:BV71" si="230">SUM(BN66:BN70)</f>
        <v>22784950.909999996</v>
      </c>
      <c r="BO71" s="129">
        <f t="shared" si="230"/>
        <v>28501114.220000003</v>
      </c>
      <c r="BP71" s="129">
        <f t="shared" si="230"/>
        <v>32983371.360000003</v>
      </c>
      <c r="BQ71" s="129">
        <f t="shared" si="230"/>
        <v>33103807.120000001</v>
      </c>
      <c r="BR71" s="410">
        <f t="shared" si="230"/>
        <v>30009332.769999996</v>
      </c>
      <c r="BS71" s="433">
        <f t="shared" si="230"/>
        <v>31904027.639999997</v>
      </c>
      <c r="BT71" s="129">
        <f t="shared" si="230"/>
        <v>31326160.169999994</v>
      </c>
      <c r="BU71" s="129">
        <f t="shared" si="230"/>
        <v>25382828.960000008</v>
      </c>
      <c r="BV71" s="129">
        <f t="shared" si="230"/>
        <v>20978653</v>
      </c>
      <c r="BW71" s="129">
        <f t="shared" ref="BW71:BX71" si="231">SUM(BW66:BW70)</f>
        <v>15617981</v>
      </c>
      <c r="BX71" s="247">
        <f t="shared" si="231"/>
        <v>13098935</v>
      </c>
      <c r="BY71" s="247">
        <f t="shared" ref="BY71:BZ71" si="232">SUM(BY66:BY70)</f>
        <v>5431621</v>
      </c>
      <c r="BZ71" s="247">
        <f t="shared" si="232"/>
        <v>-156867</v>
      </c>
      <c r="CA71" s="247">
        <f t="shared" ref="CA71:CB71" si="233">SUM(CA66:CA70)</f>
        <v>-3347831</v>
      </c>
      <c r="CB71" s="247">
        <f t="shared" si="233"/>
        <v>-6599890</v>
      </c>
      <c r="CC71" s="247">
        <f t="shared" ref="CC71:CE71" si="234">SUM(CC66:CC70)</f>
        <v>-8049569</v>
      </c>
      <c r="CD71" s="390">
        <f t="shared" si="234"/>
        <v>-8104147</v>
      </c>
      <c r="CE71" s="359">
        <f t="shared" si="234"/>
        <v>5720782</v>
      </c>
      <c r="CF71" s="273">
        <f t="shared" ref="CF71" si="235">SUM(CF66:CF70)</f>
        <v>4324668</v>
      </c>
      <c r="CG71" s="273">
        <f t="shared" ref="CG71" si="236">SUM(CG66:CG70)</f>
        <v>11233001</v>
      </c>
      <c r="CH71" s="273">
        <f t="shared" ref="CH71" si="237">SUM(CH66:CH70)</f>
        <v>8727855</v>
      </c>
      <c r="CI71" s="273">
        <f t="shared" ref="CI71" si="238">SUM(CI66:CI70)</f>
        <v>3309640</v>
      </c>
      <c r="CJ71" s="273">
        <f t="shared" ref="CJ71" si="239">SUM(CJ66:CJ70)</f>
        <v>23892</v>
      </c>
      <c r="CK71" s="273">
        <f t="shared" ref="CK71" si="240">SUM(CK66:CK70)</f>
        <v>1929901</v>
      </c>
      <c r="CL71" s="273">
        <f t="shared" ref="CL71" si="241">SUM(CL66:CL70)</f>
        <v>4408132</v>
      </c>
      <c r="CM71" s="273">
        <f t="shared" ref="CM71" si="242">SUM(CM66:CM70)</f>
        <v>7649425</v>
      </c>
      <c r="CN71" s="273">
        <f t="shared" ref="CN71" si="243">SUM(CN66:CN70)</f>
        <v>1359740</v>
      </c>
      <c r="CO71" s="273">
        <f t="shared" ref="CO71" si="244">SUM(CO66:CO70)</f>
        <v>4214248</v>
      </c>
      <c r="CP71" s="390">
        <f t="shared" ref="CP71" si="245">SUM(CP66:CP70)</f>
        <v>14293787</v>
      </c>
      <c r="CQ71" s="390">
        <f t="shared" ref="CQ71" si="246">SUM(CQ66:CQ70)</f>
        <v>1578533</v>
      </c>
      <c r="CR71" s="390">
        <f t="shared" ref="CR71" si="247">SUM(CR66:CR70)</f>
        <v>5569177</v>
      </c>
      <c r="CS71" s="390">
        <f t="shared" ref="CS71" si="248">SUM(CS66:CS70)</f>
        <v>4219490</v>
      </c>
      <c r="CT71" s="390">
        <f t="shared" ref="CT71:CU71" si="249">SUM(CT66:CT70)</f>
        <v>8874735</v>
      </c>
      <c r="CU71" s="390">
        <f t="shared" si="249"/>
        <v>10496913</v>
      </c>
      <c r="CV71" s="390">
        <f t="shared" ref="CV71" si="250">SUM(CV66:CV70)</f>
        <v>9856684</v>
      </c>
      <c r="CW71" s="390">
        <f t="shared" ref="CW71:CX71" si="251">SUM(CW66:CW70)</f>
        <v>10241169</v>
      </c>
      <c r="CX71" s="390">
        <f t="shared" si="251"/>
        <v>7331261</v>
      </c>
      <c r="CY71" s="348"/>
      <c r="CZ71" s="35">
        <f>SUM(CZ66:CZ70)</f>
        <v>132582151</v>
      </c>
    </row>
    <row r="72" spans="1:104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82"/>
      <c r="CU72" s="382"/>
      <c r="CV72" s="382"/>
      <c r="CW72" s="382"/>
      <c r="CX72" s="382"/>
      <c r="CY72" s="345"/>
      <c r="CZ72" s="77"/>
    </row>
    <row r="73" spans="1:104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197">
        <v>10677268</v>
      </c>
      <c r="V73" s="197">
        <v>15791491</v>
      </c>
      <c r="W73" s="197">
        <v>31569412</v>
      </c>
      <c r="X73" s="81">
        <v>62736646</v>
      </c>
      <c r="Y73" s="197">
        <v>77979549</v>
      </c>
      <c r="Z73" s="197">
        <v>84089769</v>
      </c>
      <c r="AA73" s="197">
        <v>79189762</v>
      </c>
      <c r="AB73" s="197">
        <v>47498661</v>
      </c>
      <c r="AC73" s="197">
        <v>25683955</v>
      </c>
      <c r="AD73" s="197">
        <v>16024637</v>
      </c>
      <c r="AE73" s="197">
        <v>10619378</v>
      </c>
      <c r="AF73" s="197">
        <v>9637577</v>
      </c>
      <c r="AG73" s="197">
        <v>9690285</v>
      </c>
      <c r="AH73" s="197">
        <v>12171838</v>
      </c>
      <c r="AI73" s="197">
        <v>29344504</v>
      </c>
      <c r="AJ73" s="81">
        <v>62866426</v>
      </c>
      <c r="AK73" s="290">
        <v>81044525</v>
      </c>
      <c r="AL73" s="290">
        <v>82336363</v>
      </c>
      <c r="AM73" s="290">
        <v>78012934</v>
      </c>
      <c r="AN73" s="290">
        <v>45079409</v>
      </c>
      <c r="AO73" s="290">
        <v>27200483</v>
      </c>
      <c r="AP73" s="290">
        <v>14312242</v>
      </c>
      <c r="AQ73" s="82">
        <v>10052605</v>
      </c>
      <c r="AR73" s="290">
        <v>9018256</v>
      </c>
      <c r="AS73" s="290">
        <v>9580024</v>
      </c>
      <c r="AT73" s="290">
        <v>14369076</v>
      </c>
      <c r="AU73" s="290">
        <v>23972394</v>
      </c>
      <c r="AV73" s="307">
        <v>61190816</v>
      </c>
      <c r="AW73" s="290">
        <v>68982754</v>
      </c>
      <c r="AX73" s="290">
        <v>67441664</v>
      </c>
      <c r="AY73" s="290">
        <v>70786773</v>
      </c>
      <c r="AZ73" s="82">
        <v>39685545</v>
      </c>
      <c r="BA73" s="290">
        <v>26980921</v>
      </c>
      <c r="BB73" s="290">
        <v>15373458</v>
      </c>
      <c r="BC73" s="82">
        <v>9197006</v>
      </c>
      <c r="BD73" s="290">
        <v>9627779</v>
      </c>
      <c r="BE73" s="290"/>
      <c r="BF73" s="290"/>
      <c r="BG73" s="290"/>
      <c r="BH73" s="307"/>
      <c r="BI73" s="82">
        <f t="shared" ref="BI73:BR77" si="252">O73-C73</f>
        <v>-9097569</v>
      </c>
      <c r="BJ73" s="83">
        <f t="shared" si="252"/>
        <v>4979584</v>
      </c>
      <c r="BK73" s="83">
        <f t="shared" si="252"/>
        <v>9959640</v>
      </c>
      <c r="BL73" s="83">
        <f t="shared" si="252"/>
        <v>1177378</v>
      </c>
      <c r="BM73" s="83">
        <f t="shared" si="252"/>
        <v>1712656</v>
      </c>
      <c r="BN73" s="83">
        <f t="shared" si="252"/>
        <v>131743</v>
      </c>
      <c r="BO73" s="83">
        <f t="shared" si="252"/>
        <v>1765430</v>
      </c>
      <c r="BP73" s="83">
        <f t="shared" si="252"/>
        <v>-1224380</v>
      </c>
      <c r="BQ73" s="83">
        <f t="shared" si="252"/>
        <v>-857340</v>
      </c>
      <c r="BR73" s="403">
        <f t="shared" si="252"/>
        <v>-13326602</v>
      </c>
      <c r="BS73" s="426">
        <f t="shared" ref="BS73:CB77" si="253">Y73-M73</f>
        <v>-3869374</v>
      </c>
      <c r="BT73" s="83">
        <f t="shared" si="253"/>
        <v>11989171</v>
      </c>
      <c r="BU73" s="83">
        <f t="shared" si="253"/>
        <v>14211642</v>
      </c>
      <c r="BV73" s="83">
        <f t="shared" si="253"/>
        <v>-3468114</v>
      </c>
      <c r="BW73" s="83">
        <f t="shared" si="253"/>
        <v>-12745643</v>
      </c>
      <c r="BX73" s="240">
        <f t="shared" si="253"/>
        <v>-417356</v>
      </c>
      <c r="BY73" s="240">
        <f t="shared" si="253"/>
        <v>-947390</v>
      </c>
      <c r="BZ73" s="240">
        <f t="shared" si="253"/>
        <v>567432</v>
      </c>
      <c r="CA73" s="240">
        <f t="shared" si="253"/>
        <v>-986983</v>
      </c>
      <c r="CB73" s="240">
        <f t="shared" si="253"/>
        <v>-3619653</v>
      </c>
      <c r="CC73" s="240">
        <f t="shared" ref="CC73:CL77" si="254">AI73-W73</f>
        <v>-2224908</v>
      </c>
      <c r="CD73" s="383">
        <f t="shared" si="254"/>
        <v>129780</v>
      </c>
      <c r="CE73" s="352">
        <f t="shared" si="254"/>
        <v>3064976</v>
      </c>
      <c r="CF73" s="266">
        <f t="shared" si="254"/>
        <v>-1753406</v>
      </c>
      <c r="CG73" s="266">
        <f t="shared" si="254"/>
        <v>-1176828</v>
      </c>
      <c r="CH73" s="266">
        <f t="shared" si="254"/>
        <v>-2419252</v>
      </c>
      <c r="CI73" s="266">
        <f t="shared" si="254"/>
        <v>1516528</v>
      </c>
      <c r="CJ73" s="266">
        <f t="shared" si="254"/>
        <v>-1712395</v>
      </c>
      <c r="CK73" s="266">
        <f t="shared" si="254"/>
        <v>-566773</v>
      </c>
      <c r="CL73" s="266">
        <f t="shared" si="254"/>
        <v>-619321</v>
      </c>
      <c r="CM73" s="266">
        <f t="shared" ref="CM73:CX77" si="255">AS73-AG73</f>
        <v>-110261</v>
      </c>
      <c r="CN73" s="266">
        <f t="shared" si="255"/>
        <v>2197238</v>
      </c>
      <c r="CO73" s="266">
        <f t="shared" si="255"/>
        <v>-5372110</v>
      </c>
      <c r="CP73" s="383">
        <f t="shared" si="255"/>
        <v>-1675610</v>
      </c>
      <c r="CQ73" s="383">
        <f t="shared" si="255"/>
        <v>-12061771</v>
      </c>
      <c r="CR73" s="383">
        <f t="shared" si="255"/>
        <v>-14894699</v>
      </c>
      <c r="CS73" s="383">
        <f t="shared" si="255"/>
        <v>-7226161</v>
      </c>
      <c r="CT73" s="383">
        <f t="shared" si="255"/>
        <v>-5393864</v>
      </c>
      <c r="CU73" s="383">
        <f t="shared" si="255"/>
        <v>-219562</v>
      </c>
      <c r="CV73" s="383">
        <f t="shared" si="255"/>
        <v>1061216</v>
      </c>
      <c r="CW73" s="383">
        <f t="shared" si="255"/>
        <v>-855599</v>
      </c>
      <c r="CX73" s="383">
        <f t="shared" si="255"/>
        <v>609523</v>
      </c>
      <c r="CY73" s="345"/>
      <c r="CZ73" s="82">
        <f>IF(ISERROR(GETPIVOTDATA("VALUE",'CRS WK pvt'!$I$2,"DT_FILE",CZ$8,"CD_CO",CZ$6,"TRIM_CAT",TRIM(B73),"TRIM_LINE",A72))=TRUE,0,GETPIVOTDATA("VALUE",'CRS WK pvt'!$I$2,"DT_FILE",CZ$8,"CD_CO",CZ$6,"TRIM_CAT",TRIM(B73),"TRIM_LINE",A72))</f>
        <v>9627779</v>
      </c>
    </row>
    <row r="74" spans="1:104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197">
        <v>977332</v>
      </c>
      <c r="V74" s="197">
        <v>1433269</v>
      </c>
      <c r="W74" s="197">
        <v>2935831</v>
      </c>
      <c r="X74" s="81">
        <v>5671729</v>
      </c>
      <c r="Y74" s="197">
        <v>7953104</v>
      </c>
      <c r="Z74" s="197">
        <v>8017500</v>
      </c>
      <c r="AA74" s="197">
        <v>8012148</v>
      </c>
      <c r="AB74" s="197">
        <v>5721792</v>
      </c>
      <c r="AC74" s="197">
        <v>3050400</v>
      </c>
      <c r="AD74" s="197">
        <v>2234832</v>
      </c>
      <c r="AE74" s="197">
        <v>1733007</v>
      </c>
      <c r="AF74" s="197">
        <v>1111020</v>
      </c>
      <c r="AG74" s="197">
        <v>1034691</v>
      </c>
      <c r="AH74" s="197">
        <v>1321634</v>
      </c>
      <c r="AI74" s="197">
        <v>3001666</v>
      </c>
      <c r="AJ74" s="81">
        <v>6675770</v>
      </c>
      <c r="AK74" s="290">
        <v>8250960</v>
      </c>
      <c r="AL74" s="290">
        <v>8890289</v>
      </c>
      <c r="AM74" s="290">
        <v>8867364</v>
      </c>
      <c r="AN74" s="290">
        <v>5815939</v>
      </c>
      <c r="AO74" s="290">
        <v>3936998</v>
      </c>
      <c r="AP74" s="290">
        <v>2309749</v>
      </c>
      <c r="AQ74" s="82">
        <v>1545486</v>
      </c>
      <c r="AR74" s="290">
        <v>1138152</v>
      </c>
      <c r="AS74" s="290">
        <v>1088832</v>
      </c>
      <c r="AT74" s="290">
        <v>1687719</v>
      </c>
      <c r="AU74" s="290">
        <v>3062238</v>
      </c>
      <c r="AV74" s="307">
        <v>7486131</v>
      </c>
      <c r="AW74" s="290">
        <v>8179821</v>
      </c>
      <c r="AX74" s="290">
        <v>8283016</v>
      </c>
      <c r="AY74" s="290">
        <v>8841196</v>
      </c>
      <c r="AZ74" s="82">
        <v>5990521</v>
      </c>
      <c r="BA74" s="290">
        <v>4435959</v>
      </c>
      <c r="BB74" s="290">
        <v>2869927</v>
      </c>
      <c r="BC74" s="82">
        <v>1376691</v>
      </c>
      <c r="BD74" s="290">
        <v>1464099</v>
      </c>
      <c r="BE74" s="290"/>
      <c r="BF74" s="290"/>
      <c r="BG74" s="290"/>
      <c r="BH74" s="307"/>
      <c r="BI74" s="82">
        <f t="shared" si="252"/>
        <v>-1388164</v>
      </c>
      <c r="BJ74" s="83">
        <f t="shared" si="252"/>
        <v>-104901</v>
      </c>
      <c r="BK74" s="83">
        <f t="shared" si="252"/>
        <v>83266</v>
      </c>
      <c r="BL74" s="83">
        <f t="shared" si="252"/>
        <v>89633</v>
      </c>
      <c r="BM74" s="83">
        <f t="shared" si="252"/>
        <v>314484</v>
      </c>
      <c r="BN74" s="83">
        <f t="shared" si="252"/>
        <v>-11448</v>
      </c>
      <c r="BO74" s="83">
        <f t="shared" si="252"/>
        <v>171544</v>
      </c>
      <c r="BP74" s="83">
        <f t="shared" si="252"/>
        <v>-102326</v>
      </c>
      <c r="BQ74" s="83">
        <f t="shared" si="252"/>
        <v>220022</v>
      </c>
      <c r="BR74" s="403">
        <f t="shared" si="252"/>
        <v>-719154</v>
      </c>
      <c r="BS74" s="426">
        <f t="shared" si="253"/>
        <v>1160146</v>
      </c>
      <c r="BT74" s="83">
        <f t="shared" si="253"/>
        <v>1741407</v>
      </c>
      <c r="BU74" s="83">
        <f t="shared" si="253"/>
        <v>2238951</v>
      </c>
      <c r="BV74" s="83">
        <f t="shared" si="253"/>
        <v>921328</v>
      </c>
      <c r="BW74" s="83">
        <f t="shared" si="253"/>
        <v>-328822</v>
      </c>
      <c r="BX74" s="240">
        <f t="shared" si="253"/>
        <v>516375</v>
      </c>
      <c r="BY74" s="240">
        <f t="shared" si="253"/>
        <v>429810</v>
      </c>
      <c r="BZ74" s="240">
        <f t="shared" si="253"/>
        <v>248329</v>
      </c>
      <c r="CA74" s="240">
        <f t="shared" si="253"/>
        <v>57359</v>
      </c>
      <c r="CB74" s="240">
        <f t="shared" si="253"/>
        <v>-111635</v>
      </c>
      <c r="CC74" s="240">
        <f t="shared" si="254"/>
        <v>65835</v>
      </c>
      <c r="CD74" s="383">
        <f t="shared" si="254"/>
        <v>1004041</v>
      </c>
      <c r="CE74" s="352">
        <f t="shared" si="254"/>
        <v>297856</v>
      </c>
      <c r="CF74" s="266">
        <f t="shared" si="254"/>
        <v>872789</v>
      </c>
      <c r="CG74" s="266">
        <f t="shared" si="254"/>
        <v>855216</v>
      </c>
      <c r="CH74" s="266">
        <f t="shared" si="254"/>
        <v>94147</v>
      </c>
      <c r="CI74" s="266">
        <f t="shared" si="254"/>
        <v>886598</v>
      </c>
      <c r="CJ74" s="266">
        <f t="shared" si="254"/>
        <v>74917</v>
      </c>
      <c r="CK74" s="266">
        <f t="shared" si="254"/>
        <v>-187521</v>
      </c>
      <c r="CL74" s="266">
        <f t="shared" si="254"/>
        <v>27132</v>
      </c>
      <c r="CM74" s="266">
        <f t="shared" si="255"/>
        <v>54141</v>
      </c>
      <c r="CN74" s="266">
        <f t="shared" si="255"/>
        <v>366085</v>
      </c>
      <c r="CO74" s="266">
        <f t="shared" si="255"/>
        <v>60572</v>
      </c>
      <c r="CP74" s="383">
        <f t="shared" si="255"/>
        <v>810361</v>
      </c>
      <c r="CQ74" s="383">
        <f t="shared" si="255"/>
        <v>-71139</v>
      </c>
      <c r="CR74" s="383">
        <f t="shared" si="255"/>
        <v>-607273</v>
      </c>
      <c r="CS74" s="383">
        <f t="shared" si="255"/>
        <v>-26168</v>
      </c>
      <c r="CT74" s="383">
        <f t="shared" si="255"/>
        <v>174582</v>
      </c>
      <c r="CU74" s="383">
        <f t="shared" si="255"/>
        <v>498961</v>
      </c>
      <c r="CV74" s="383">
        <f t="shared" si="255"/>
        <v>560178</v>
      </c>
      <c r="CW74" s="383">
        <f t="shared" si="255"/>
        <v>-168795</v>
      </c>
      <c r="CX74" s="383">
        <f t="shared" si="255"/>
        <v>325947</v>
      </c>
      <c r="CY74" s="345"/>
      <c r="CZ74" s="82">
        <f>IF(ISERROR(GETPIVOTDATA("VALUE",'CRS WK pvt'!$I$2,"DT_FILE",CZ$8,"CD_CO",CZ$6,"TRIM_CAT",TRIM(B74),"TRIM_LINE",A72))=TRUE,0,GETPIVOTDATA("VALUE",'CRS WK pvt'!$I$2,"DT_FILE",CZ$8,"CD_CO",CZ$6,"TRIM_CAT",TRIM(B74),"TRIM_LINE",A72))</f>
        <v>1464099</v>
      </c>
    </row>
    <row r="75" spans="1:104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197">
        <v>1691736</v>
      </c>
      <c r="V75" s="197">
        <v>2418413</v>
      </c>
      <c r="W75" s="197">
        <v>4146549</v>
      </c>
      <c r="X75" s="81">
        <v>8687772</v>
      </c>
      <c r="Y75" s="197">
        <v>10489579</v>
      </c>
      <c r="Z75" s="197">
        <v>10984398</v>
      </c>
      <c r="AA75" s="197">
        <v>11198654</v>
      </c>
      <c r="AB75" s="197">
        <v>6480446</v>
      </c>
      <c r="AC75" s="197">
        <v>3637967</v>
      </c>
      <c r="AD75" s="197">
        <v>2534609</v>
      </c>
      <c r="AE75" s="197">
        <v>1731750</v>
      </c>
      <c r="AF75" s="197">
        <v>1675014</v>
      </c>
      <c r="AG75" s="197">
        <v>1751465</v>
      </c>
      <c r="AH75" s="197">
        <v>2047478</v>
      </c>
      <c r="AI75" s="197">
        <v>4106865</v>
      </c>
      <c r="AJ75" s="81">
        <v>8299088</v>
      </c>
      <c r="AK75" s="290">
        <v>11077056</v>
      </c>
      <c r="AL75" s="290">
        <v>11546034</v>
      </c>
      <c r="AM75" s="290">
        <v>10740187</v>
      </c>
      <c r="AN75" s="290">
        <v>6317159</v>
      </c>
      <c r="AO75" s="290">
        <v>3792835</v>
      </c>
      <c r="AP75" s="290">
        <v>2377846</v>
      </c>
      <c r="AQ75" s="82">
        <v>1730419</v>
      </c>
      <c r="AR75" s="290">
        <v>1720553</v>
      </c>
      <c r="AS75" s="290">
        <v>1764687</v>
      </c>
      <c r="AT75" s="290">
        <v>2252628</v>
      </c>
      <c r="AU75" s="290">
        <v>3627398</v>
      </c>
      <c r="AV75" s="307">
        <v>8346734</v>
      </c>
      <c r="AW75" s="290">
        <v>9603913</v>
      </c>
      <c r="AX75" s="290">
        <v>9637222</v>
      </c>
      <c r="AY75" s="290">
        <v>9896872</v>
      </c>
      <c r="AZ75" s="82">
        <v>5696478</v>
      </c>
      <c r="BA75" s="290">
        <v>4157091</v>
      </c>
      <c r="BB75" s="290">
        <v>2541715</v>
      </c>
      <c r="BC75" s="82">
        <v>1555194</v>
      </c>
      <c r="BD75" s="290">
        <v>1871981</v>
      </c>
      <c r="BE75" s="290"/>
      <c r="BF75" s="290"/>
      <c r="BG75" s="290"/>
      <c r="BH75" s="307"/>
      <c r="BI75" s="82">
        <f t="shared" si="252"/>
        <v>-1798403</v>
      </c>
      <c r="BJ75" s="83">
        <f t="shared" si="252"/>
        <v>-875204</v>
      </c>
      <c r="BK75" s="83">
        <f t="shared" si="252"/>
        <v>-7948</v>
      </c>
      <c r="BL75" s="83">
        <f t="shared" si="252"/>
        <v>-562059</v>
      </c>
      <c r="BM75" s="83">
        <f t="shared" si="252"/>
        <v>-125664</v>
      </c>
      <c r="BN75" s="83">
        <f t="shared" si="252"/>
        <v>-276326</v>
      </c>
      <c r="BO75" s="83">
        <f t="shared" si="252"/>
        <v>4614</v>
      </c>
      <c r="BP75" s="83">
        <f t="shared" si="252"/>
        <v>-237595</v>
      </c>
      <c r="BQ75" s="83">
        <f t="shared" si="252"/>
        <v>-203044</v>
      </c>
      <c r="BR75" s="403">
        <f t="shared" si="252"/>
        <v>-1541847</v>
      </c>
      <c r="BS75" s="426">
        <f t="shared" si="253"/>
        <v>-791066</v>
      </c>
      <c r="BT75" s="83">
        <f t="shared" si="253"/>
        <v>1351407</v>
      </c>
      <c r="BU75" s="83">
        <f t="shared" si="253"/>
        <v>2421203</v>
      </c>
      <c r="BV75" s="83">
        <f t="shared" si="253"/>
        <v>437709</v>
      </c>
      <c r="BW75" s="83">
        <f t="shared" si="253"/>
        <v>-669803</v>
      </c>
      <c r="BX75" s="240">
        <f t="shared" si="253"/>
        <v>430247</v>
      </c>
      <c r="BY75" s="240">
        <f t="shared" si="253"/>
        <v>64955</v>
      </c>
      <c r="BZ75" s="240">
        <f t="shared" si="253"/>
        <v>206871</v>
      </c>
      <c r="CA75" s="240">
        <f t="shared" si="253"/>
        <v>59729</v>
      </c>
      <c r="CB75" s="240">
        <f t="shared" si="253"/>
        <v>-370935</v>
      </c>
      <c r="CC75" s="240">
        <f t="shared" si="254"/>
        <v>-39684</v>
      </c>
      <c r="CD75" s="383">
        <f t="shared" si="254"/>
        <v>-388684</v>
      </c>
      <c r="CE75" s="352">
        <f t="shared" si="254"/>
        <v>587477</v>
      </c>
      <c r="CF75" s="266">
        <f t="shared" si="254"/>
        <v>561636</v>
      </c>
      <c r="CG75" s="266">
        <f t="shared" si="254"/>
        <v>-458467</v>
      </c>
      <c r="CH75" s="266">
        <f t="shared" si="254"/>
        <v>-163287</v>
      </c>
      <c r="CI75" s="266">
        <f t="shared" si="254"/>
        <v>154868</v>
      </c>
      <c r="CJ75" s="266">
        <f t="shared" si="254"/>
        <v>-156763</v>
      </c>
      <c r="CK75" s="266">
        <f t="shared" si="254"/>
        <v>-1331</v>
      </c>
      <c r="CL75" s="266">
        <f t="shared" si="254"/>
        <v>45539</v>
      </c>
      <c r="CM75" s="266">
        <f t="shared" si="255"/>
        <v>13222</v>
      </c>
      <c r="CN75" s="266">
        <f t="shared" si="255"/>
        <v>205150</v>
      </c>
      <c r="CO75" s="266">
        <f t="shared" si="255"/>
        <v>-479467</v>
      </c>
      <c r="CP75" s="383">
        <f t="shared" si="255"/>
        <v>47646</v>
      </c>
      <c r="CQ75" s="383">
        <f t="shared" si="255"/>
        <v>-1473143</v>
      </c>
      <c r="CR75" s="383">
        <f t="shared" si="255"/>
        <v>-1908812</v>
      </c>
      <c r="CS75" s="383">
        <f t="shared" si="255"/>
        <v>-843315</v>
      </c>
      <c r="CT75" s="383">
        <f t="shared" si="255"/>
        <v>-620681</v>
      </c>
      <c r="CU75" s="383">
        <f t="shared" si="255"/>
        <v>364256</v>
      </c>
      <c r="CV75" s="383">
        <f t="shared" si="255"/>
        <v>163869</v>
      </c>
      <c r="CW75" s="383">
        <f t="shared" si="255"/>
        <v>-175225</v>
      </c>
      <c r="CX75" s="383">
        <f t="shared" si="255"/>
        <v>151428</v>
      </c>
      <c r="CY75" s="345"/>
      <c r="CZ75" s="82">
        <f>IF(ISERROR(GETPIVOTDATA("VALUE",'CRS WK pvt'!$I$2,"DT_FILE",CZ$8,"CD_CO",CZ$6,"TRIM_CAT",TRIM(B75),"TRIM_LINE",A72))=TRUE,0,GETPIVOTDATA("VALUE",'CRS WK pvt'!$I$2,"DT_FILE",CZ$8,"CD_CO",CZ$6,"TRIM_CAT",TRIM(B75),"TRIM_LINE",A72))</f>
        <v>1871981</v>
      </c>
    </row>
    <row r="76" spans="1:104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197">
        <v>2560182</v>
      </c>
      <c r="V76" s="197">
        <v>3639768</v>
      </c>
      <c r="W76" s="197">
        <v>5204625</v>
      </c>
      <c r="X76" s="81">
        <v>10364189</v>
      </c>
      <c r="Y76" s="197">
        <v>12379242</v>
      </c>
      <c r="Z76" s="197">
        <v>12968007</v>
      </c>
      <c r="AA76" s="197">
        <v>13176744</v>
      </c>
      <c r="AB76" s="197">
        <v>8267862</v>
      </c>
      <c r="AC76" s="197">
        <v>5104222</v>
      </c>
      <c r="AD76" s="197">
        <v>3511263</v>
      </c>
      <c r="AE76" s="197">
        <v>2659317</v>
      </c>
      <c r="AF76" s="197">
        <v>2836807</v>
      </c>
      <c r="AG76" s="197">
        <v>2597341</v>
      </c>
      <c r="AH76" s="197">
        <v>3163992</v>
      </c>
      <c r="AI76" s="197">
        <v>5313118</v>
      </c>
      <c r="AJ76" s="81">
        <v>9858813</v>
      </c>
      <c r="AK76" s="290">
        <v>12387092</v>
      </c>
      <c r="AL76" s="290">
        <v>13077341</v>
      </c>
      <c r="AM76" s="290">
        <v>12471542</v>
      </c>
      <c r="AN76" s="290">
        <v>8032768</v>
      </c>
      <c r="AO76" s="290">
        <v>5480934</v>
      </c>
      <c r="AP76" s="290">
        <v>3650895</v>
      </c>
      <c r="AQ76" s="82">
        <v>2731457</v>
      </c>
      <c r="AR76" s="290">
        <v>2511787</v>
      </c>
      <c r="AS76" s="290">
        <v>2656071</v>
      </c>
      <c r="AT76" s="290">
        <v>3386534</v>
      </c>
      <c r="AU76" s="290">
        <v>4838236</v>
      </c>
      <c r="AV76" s="307">
        <v>9912172</v>
      </c>
      <c r="AW76" s="290">
        <v>11372886</v>
      </c>
      <c r="AX76" s="290">
        <v>11032415</v>
      </c>
      <c r="AY76" s="290">
        <v>11581528</v>
      </c>
      <c r="AZ76" s="82">
        <v>7672610</v>
      </c>
      <c r="BA76" s="290">
        <v>5680298</v>
      </c>
      <c r="BB76" s="290">
        <v>3616511</v>
      </c>
      <c r="BC76" s="82">
        <v>2406279</v>
      </c>
      <c r="BD76" s="290">
        <v>2584209</v>
      </c>
      <c r="BE76" s="290"/>
      <c r="BF76" s="290"/>
      <c r="BG76" s="290"/>
      <c r="BH76" s="307"/>
      <c r="BI76" s="82">
        <f t="shared" si="252"/>
        <v>-2290283</v>
      </c>
      <c r="BJ76" s="83">
        <f t="shared" si="252"/>
        <v>-1518276</v>
      </c>
      <c r="BK76" s="83">
        <f t="shared" si="252"/>
        <v>-340587</v>
      </c>
      <c r="BL76" s="83">
        <f t="shared" si="252"/>
        <v>-616672</v>
      </c>
      <c r="BM76" s="83">
        <f t="shared" si="252"/>
        <v>-543864</v>
      </c>
      <c r="BN76" s="83">
        <f t="shared" si="252"/>
        <v>-453997</v>
      </c>
      <c r="BO76" s="83">
        <f t="shared" si="252"/>
        <v>-87174</v>
      </c>
      <c r="BP76" s="83">
        <f t="shared" si="252"/>
        <v>-419414</v>
      </c>
      <c r="BQ76" s="83">
        <f t="shared" si="252"/>
        <v>-888867</v>
      </c>
      <c r="BR76" s="403">
        <f t="shared" si="252"/>
        <v>-1550926</v>
      </c>
      <c r="BS76" s="426">
        <f t="shared" si="253"/>
        <v>-598807</v>
      </c>
      <c r="BT76" s="83">
        <f t="shared" si="253"/>
        <v>1776520</v>
      </c>
      <c r="BU76" s="83">
        <f t="shared" si="253"/>
        <v>2566586</v>
      </c>
      <c r="BV76" s="83">
        <f t="shared" si="253"/>
        <v>626368</v>
      </c>
      <c r="BW76" s="83">
        <f t="shared" si="253"/>
        <v>-952822</v>
      </c>
      <c r="BX76" s="240">
        <f t="shared" si="253"/>
        <v>248743</v>
      </c>
      <c r="BY76" s="240">
        <f t="shared" si="253"/>
        <v>69740</v>
      </c>
      <c r="BZ76" s="240">
        <f t="shared" si="253"/>
        <v>480559</v>
      </c>
      <c r="CA76" s="240">
        <f t="shared" si="253"/>
        <v>37159</v>
      </c>
      <c r="CB76" s="240">
        <f t="shared" si="253"/>
        <v>-475776</v>
      </c>
      <c r="CC76" s="240">
        <f t="shared" si="254"/>
        <v>108493</v>
      </c>
      <c r="CD76" s="383">
        <f t="shared" si="254"/>
        <v>-505376</v>
      </c>
      <c r="CE76" s="352">
        <f t="shared" si="254"/>
        <v>7850</v>
      </c>
      <c r="CF76" s="266">
        <f t="shared" si="254"/>
        <v>109334</v>
      </c>
      <c r="CG76" s="266">
        <f t="shared" si="254"/>
        <v>-705202</v>
      </c>
      <c r="CH76" s="266">
        <f t="shared" si="254"/>
        <v>-235094</v>
      </c>
      <c r="CI76" s="266">
        <f t="shared" si="254"/>
        <v>376712</v>
      </c>
      <c r="CJ76" s="266">
        <f t="shared" si="254"/>
        <v>139632</v>
      </c>
      <c r="CK76" s="266">
        <f t="shared" si="254"/>
        <v>72140</v>
      </c>
      <c r="CL76" s="266">
        <f t="shared" si="254"/>
        <v>-325020</v>
      </c>
      <c r="CM76" s="266">
        <f t="shared" si="255"/>
        <v>58730</v>
      </c>
      <c r="CN76" s="266">
        <f t="shared" si="255"/>
        <v>222542</v>
      </c>
      <c r="CO76" s="266">
        <f t="shared" si="255"/>
        <v>-474882</v>
      </c>
      <c r="CP76" s="383">
        <f t="shared" si="255"/>
        <v>53359</v>
      </c>
      <c r="CQ76" s="383">
        <f t="shared" si="255"/>
        <v>-1014206</v>
      </c>
      <c r="CR76" s="383">
        <f t="shared" si="255"/>
        <v>-2044926</v>
      </c>
      <c r="CS76" s="383">
        <f t="shared" si="255"/>
        <v>-890014</v>
      </c>
      <c r="CT76" s="383">
        <f t="shared" si="255"/>
        <v>-360158</v>
      </c>
      <c r="CU76" s="383">
        <f t="shared" si="255"/>
        <v>199364</v>
      </c>
      <c r="CV76" s="383">
        <f t="shared" si="255"/>
        <v>-34384</v>
      </c>
      <c r="CW76" s="383">
        <f t="shared" si="255"/>
        <v>-325178</v>
      </c>
      <c r="CX76" s="383">
        <f t="shared" si="255"/>
        <v>72422</v>
      </c>
      <c r="CY76" s="345"/>
      <c r="CZ76" s="82">
        <f>IF(ISERROR(GETPIVOTDATA("VALUE",'CRS WK pvt'!$I$2,"DT_FILE",CZ$8,"CD_CO",CZ$6,"TRIM_CAT",TRIM(B76),"TRIM_LINE",A72))=TRUE,0,GETPIVOTDATA("VALUE",'CRS WK pvt'!$I$2,"DT_FILE",CZ$8,"CD_CO",CZ$6,"TRIM_CAT",TRIM(B76),"TRIM_LINE",A72))</f>
        <v>2584209</v>
      </c>
    </row>
    <row r="77" spans="1:104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197">
        <v>17860959</v>
      </c>
      <c r="V77" s="197">
        <v>21145596</v>
      </c>
      <c r="W77" s="197">
        <v>29041196</v>
      </c>
      <c r="X77" s="81">
        <v>43538154</v>
      </c>
      <c r="Y77" s="197">
        <v>59432317</v>
      </c>
      <c r="Z77" s="197">
        <v>62220984</v>
      </c>
      <c r="AA77" s="197">
        <v>57296660</v>
      </c>
      <c r="AB77" s="197">
        <v>43638870</v>
      </c>
      <c r="AC77" s="197">
        <v>32677296</v>
      </c>
      <c r="AD77" s="197">
        <v>58715053</v>
      </c>
      <c r="AE77" s="197">
        <v>17630559</v>
      </c>
      <c r="AF77" s="197">
        <v>26115137</v>
      </c>
      <c r="AG77" s="197">
        <v>19553943</v>
      </c>
      <c r="AH77" s="197">
        <v>48863364</v>
      </c>
      <c r="AI77" s="197">
        <v>29092867</v>
      </c>
      <c r="AJ77" s="81">
        <v>45821014</v>
      </c>
      <c r="AK77" s="290">
        <v>55669769</v>
      </c>
      <c r="AL77" s="290">
        <v>58441791</v>
      </c>
      <c r="AM77" s="290">
        <v>55037149</v>
      </c>
      <c r="AN77" s="290">
        <v>42185148</v>
      </c>
      <c r="AO77" s="290">
        <v>31492172</v>
      </c>
      <c r="AP77" s="290">
        <v>23342266</v>
      </c>
      <c r="AQ77" s="82">
        <v>18708091</v>
      </c>
      <c r="AR77" s="290">
        <v>16317992</v>
      </c>
      <c r="AS77" s="290">
        <v>17806103</v>
      </c>
      <c r="AT77" s="290">
        <v>19963577</v>
      </c>
      <c r="AU77" s="290">
        <v>27707979</v>
      </c>
      <c r="AV77" s="307">
        <v>44406709</v>
      </c>
      <c r="AW77" s="290">
        <v>49829076</v>
      </c>
      <c r="AX77" s="290">
        <v>54673062</v>
      </c>
      <c r="AY77" s="290">
        <v>51520163</v>
      </c>
      <c r="AZ77" s="82">
        <v>37089507</v>
      </c>
      <c r="BA77" s="290">
        <v>28779831</v>
      </c>
      <c r="BB77" s="290">
        <v>23403310</v>
      </c>
      <c r="BC77" s="82">
        <v>16070920</v>
      </c>
      <c r="BD77" s="290">
        <v>20840499</v>
      </c>
      <c r="BE77" s="290"/>
      <c r="BF77" s="290"/>
      <c r="BG77" s="290"/>
      <c r="BH77" s="307"/>
      <c r="BI77" s="82">
        <f t="shared" si="252"/>
        <v>-5791203</v>
      </c>
      <c r="BJ77" s="83">
        <f t="shared" si="252"/>
        <v>-12587884</v>
      </c>
      <c r="BK77" s="83">
        <f t="shared" si="252"/>
        <v>-4542176</v>
      </c>
      <c r="BL77" s="83">
        <f t="shared" si="252"/>
        <v>-3408874</v>
      </c>
      <c r="BM77" s="83">
        <f t="shared" si="252"/>
        <v>-1101579</v>
      </c>
      <c r="BN77" s="83">
        <f t="shared" si="252"/>
        <v>-1529690</v>
      </c>
      <c r="BO77" s="83">
        <f t="shared" si="252"/>
        <v>-6730435</v>
      </c>
      <c r="BP77" s="83">
        <f t="shared" si="252"/>
        <v>-4198993</v>
      </c>
      <c r="BQ77" s="83">
        <f t="shared" si="252"/>
        <v>-1414684</v>
      </c>
      <c r="BR77" s="403">
        <f t="shared" si="252"/>
        <v>-9663669</v>
      </c>
      <c r="BS77" s="426">
        <f t="shared" si="253"/>
        <v>435696</v>
      </c>
      <c r="BT77" s="83">
        <f t="shared" si="253"/>
        <v>8330188</v>
      </c>
      <c r="BU77" s="83">
        <f t="shared" si="253"/>
        <v>4449710</v>
      </c>
      <c r="BV77" s="83">
        <f t="shared" si="253"/>
        <v>-1454542</v>
      </c>
      <c r="BW77" s="83">
        <f t="shared" si="253"/>
        <v>-1209376</v>
      </c>
      <c r="BX77" s="240">
        <f t="shared" si="253"/>
        <v>35562493</v>
      </c>
      <c r="BY77" s="240">
        <f t="shared" si="253"/>
        <v>-801928</v>
      </c>
      <c r="BZ77" s="240">
        <f t="shared" si="253"/>
        <v>4513641</v>
      </c>
      <c r="CA77" s="240">
        <f t="shared" si="253"/>
        <v>1692984</v>
      </c>
      <c r="CB77" s="240">
        <f t="shared" si="253"/>
        <v>27717768</v>
      </c>
      <c r="CC77" s="240">
        <f t="shared" si="254"/>
        <v>51671</v>
      </c>
      <c r="CD77" s="383">
        <f t="shared" si="254"/>
        <v>2282860</v>
      </c>
      <c r="CE77" s="352">
        <f t="shared" si="254"/>
        <v>-3762548</v>
      </c>
      <c r="CF77" s="266">
        <f t="shared" si="254"/>
        <v>-3779193</v>
      </c>
      <c r="CG77" s="266">
        <f t="shared" si="254"/>
        <v>-2259511</v>
      </c>
      <c r="CH77" s="266">
        <f t="shared" si="254"/>
        <v>-1453722</v>
      </c>
      <c r="CI77" s="266">
        <f t="shared" si="254"/>
        <v>-1185124</v>
      </c>
      <c r="CJ77" s="266">
        <f t="shared" si="254"/>
        <v>-35372787</v>
      </c>
      <c r="CK77" s="266">
        <f t="shared" si="254"/>
        <v>1077532</v>
      </c>
      <c r="CL77" s="266">
        <f t="shared" si="254"/>
        <v>-9797145</v>
      </c>
      <c r="CM77" s="266">
        <f t="shared" si="255"/>
        <v>-1747840</v>
      </c>
      <c r="CN77" s="266">
        <f t="shared" si="255"/>
        <v>-28899787</v>
      </c>
      <c r="CO77" s="266">
        <f t="shared" si="255"/>
        <v>-1384888</v>
      </c>
      <c r="CP77" s="383">
        <f t="shared" si="255"/>
        <v>-1414305</v>
      </c>
      <c r="CQ77" s="383">
        <f t="shared" si="255"/>
        <v>-5840693</v>
      </c>
      <c r="CR77" s="383">
        <f t="shared" si="255"/>
        <v>-3768729</v>
      </c>
      <c r="CS77" s="383">
        <f t="shared" si="255"/>
        <v>-3516986</v>
      </c>
      <c r="CT77" s="383">
        <f t="shared" si="255"/>
        <v>-5095641</v>
      </c>
      <c r="CU77" s="383">
        <f t="shared" si="255"/>
        <v>-2712341</v>
      </c>
      <c r="CV77" s="383">
        <f t="shared" si="255"/>
        <v>61044</v>
      </c>
      <c r="CW77" s="383">
        <f t="shared" si="255"/>
        <v>-2637171</v>
      </c>
      <c r="CX77" s="383">
        <f t="shared" si="255"/>
        <v>4522507</v>
      </c>
      <c r="CY77" s="345"/>
      <c r="CZ77" s="82">
        <f>IF(ISERROR(GETPIVOTDATA("VALUE",'CRS WK pvt'!$I$2,"DT_FILE",CZ$8,"CD_CO",CZ$6,"TRIM_CAT",TRIM(B77),"TRIM_LINE",A72))=TRUE,0,GETPIVOTDATA("VALUE",'CRS WK pvt'!$I$2,"DT_FILE",CZ$8,"CD_CO",CZ$6,"TRIM_CAT",TRIM(B77),"TRIM_LINE",A72))</f>
        <v>20840499</v>
      </c>
    </row>
    <row r="78" spans="1:104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56">SUM(D73:D77)</f>
        <v>124651563</v>
      </c>
      <c r="E78" s="137">
        <f t="shared" si="256"/>
        <v>80908111</v>
      </c>
      <c r="F78" s="137">
        <f t="shared" si="256"/>
        <v>50000486</v>
      </c>
      <c r="G78" s="137">
        <f t="shared" si="256"/>
        <v>35302791</v>
      </c>
      <c r="H78" s="137">
        <f t="shared" si="256"/>
        <v>37498441</v>
      </c>
      <c r="I78" s="137">
        <f t="shared" si="256"/>
        <v>38643498</v>
      </c>
      <c r="J78" s="137">
        <f t="shared" si="256"/>
        <v>50611245</v>
      </c>
      <c r="K78" s="137">
        <f t="shared" si="256"/>
        <v>76041526</v>
      </c>
      <c r="L78" s="138">
        <f t="shared" si="256"/>
        <v>157800688</v>
      </c>
      <c r="M78" s="137">
        <f t="shared" si="256"/>
        <v>171897196</v>
      </c>
      <c r="N78" s="137">
        <f t="shared" si="256"/>
        <v>153091965</v>
      </c>
      <c r="O78" s="137">
        <f t="shared" si="256"/>
        <v>142985876</v>
      </c>
      <c r="P78" s="137">
        <f t="shared" si="256"/>
        <v>114544882</v>
      </c>
      <c r="Q78" s="137">
        <f t="shared" si="256"/>
        <v>86060306</v>
      </c>
      <c r="R78" s="137">
        <f t="shared" si="256"/>
        <v>46679892</v>
      </c>
      <c r="S78" s="137">
        <f t="shared" si="256"/>
        <v>35558824</v>
      </c>
      <c r="T78" s="137">
        <f t="shared" si="256"/>
        <v>35358723</v>
      </c>
      <c r="U78" s="137">
        <f t="shared" si="256"/>
        <v>33767477</v>
      </c>
      <c r="V78" s="137">
        <f t="shared" si="256"/>
        <v>44428537</v>
      </c>
      <c r="W78" s="137">
        <f t="shared" si="256"/>
        <v>72897613</v>
      </c>
      <c r="X78" s="138">
        <f t="shared" si="256"/>
        <v>130998490</v>
      </c>
      <c r="Y78" s="137">
        <f t="shared" si="256"/>
        <v>168233791</v>
      </c>
      <c r="Z78" s="137">
        <f t="shared" si="256"/>
        <v>178280658</v>
      </c>
      <c r="AA78" s="137">
        <f t="shared" si="256"/>
        <v>168873968</v>
      </c>
      <c r="AB78" s="137">
        <f t="shared" si="256"/>
        <v>111607631</v>
      </c>
      <c r="AC78" s="137">
        <f t="shared" si="256"/>
        <v>70153840</v>
      </c>
      <c r="AD78" s="137">
        <f t="shared" si="256"/>
        <v>83020394</v>
      </c>
      <c r="AE78" s="137">
        <f t="shared" si="256"/>
        <v>34374011</v>
      </c>
      <c r="AF78" s="137">
        <f t="shared" si="256"/>
        <v>41375555</v>
      </c>
      <c r="AG78" s="198">
        <v>34627725</v>
      </c>
      <c r="AH78" s="198">
        <v>67568306</v>
      </c>
      <c r="AI78" s="198">
        <v>70859020</v>
      </c>
      <c r="AJ78" s="138">
        <v>133521111</v>
      </c>
      <c r="AK78" s="291">
        <v>168429402</v>
      </c>
      <c r="AL78" s="291">
        <v>174291818</v>
      </c>
      <c r="AM78" s="291">
        <v>165129176</v>
      </c>
      <c r="AN78" s="291">
        <v>107430423</v>
      </c>
      <c r="AO78" s="291">
        <v>71903422</v>
      </c>
      <c r="AP78" s="291">
        <v>45992998</v>
      </c>
      <c r="AQ78" s="84">
        <v>34768058</v>
      </c>
      <c r="AR78" s="291">
        <v>30706740</v>
      </c>
      <c r="AS78" s="291">
        <v>32895717</v>
      </c>
      <c r="AT78" s="291">
        <v>41659534</v>
      </c>
      <c r="AU78" s="291">
        <v>63208245</v>
      </c>
      <c r="AV78" s="308">
        <v>131342562</v>
      </c>
      <c r="AW78" s="291">
        <v>147968450</v>
      </c>
      <c r="AX78" s="291">
        <v>151067379</v>
      </c>
      <c r="AY78" s="291">
        <v>152626532</v>
      </c>
      <c r="AZ78" s="84">
        <v>96134661</v>
      </c>
      <c r="BA78" s="291">
        <v>70034100</v>
      </c>
      <c r="BB78" s="291">
        <v>47804921</v>
      </c>
      <c r="BC78" s="84">
        <v>30606090</v>
      </c>
      <c r="BD78" s="291">
        <v>36388567</v>
      </c>
      <c r="BE78" s="291"/>
      <c r="BF78" s="291"/>
      <c r="BG78" s="291"/>
      <c r="BH78" s="308"/>
      <c r="BI78" s="84">
        <f t="shared" ref="BI78:BI85" si="257">SUM(BI73:BI77)</f>
        <v>-20365622</v>
      </c>
      <c r="BJ78" s="139">
        <f t="shared" ref="BJ78:BK78" si="258">SUM(BJ73:BJ77)</f>
        <v>-10106681</v>
      </c>
      <c r="BK78" s="139">
        <f t="shared" si="258"/>
        <v>5152195</v>
      </c>
      <c r="BL78" s="139">
        <f t="shared" ref="BL78:BM78" si="259">SUM(BL73:BL77)</f>
        <v>-3320594</v>
      </c>
      <c r="BM78" s="139">
        <f t="shared" si="259"/>
        <v>256033</v>
      </c>
      <c r="BN78" s="139">
        <f t="shared" ref="BN78:BV78" si="260">SUM(BN73:BN77)</f>
        <v>-2139718</v>
      </c>
      <c r="BO78" s="139">
        <f t="shared" si="260"/>
        <v>-4876021</v>
      </c>
      <c r="BP78" s="139">
        <f t="shared" si="260"/>
        <v>-6182708</v>
      </c>
      <c r="BQ78" s="139">
        <f t="shared" si="260"/>
        <v>-3143913</v>
      </c>
      <c r="BR78" s="404">
        <f t="shared" si="260"/>
        <v>-26802198</v>
      </c>
      <c r="BS78" s="427">
        <f t="shared" si="260"/>
        <v>-3663405</v>
      </c>
      <c r="BT78" s="139">
        <f t="shared" si="260"/>
        <v>25188693</v>
      </c>
      <c r="BU78" s="139">
        <f t="shared" si="260"/>
        <v>25888092</v>
      </c>
      <c r="BV78" s="139">
        <f t="shared" si="260"/>
        <v>-2937251</v>
      </c>
      <c r="BW78" s="139">
        <f t="shared" ref="BW78:BX78" si="261">SUM(BW73:BW77)</f>
        <v>-15906466</v>
      </c>
      <c r="BX78" s="241">
        <f t="shared" si="261"/>
        <v>36340502</v>
      </c>
      <c r="BY78" s="241">
        <f t="shared" ref="BY78:BZ78" si="262">SUM(BY73:BY77)</f>
        <v>-1184813</v>
      </c>
      <c r="BZ78" s="241">
        <f t="shared" si="262"/>
        <v>6016832</v>
      </c>
      <c r="CA78" s="241">
        <f t="shared" ref="CA78:CB78" si="263">SUM(CA73:CA77)</f>
        <v>860248</v>
      </c>
      <c r="CB78" s="241">
        <f t="shared" si="263"/>
        <v>23139769</v>
      </c>
      <c r="CC78" s="241">
        <f t="shared" ref="CC78:CE78" si="264">SUM(CC73:CC77)</f>
        <v>-2038593</v>
      </c>
      <c r="CD78" s="384">
        <f t="shared" si="264"/>
        <v>2522621</v>
      </c>
      <c r="CE78" s="353">
        <f t="shared" si="264"/>
        <v>195611</v>
      </c>
      <c r="CF78" s="267">
        <f t="shared" ref="CF78" si="265">SUM(CF73:CF77)</f>
        <v>-3988840</v>
      </c>
      <c r="CG78" s="267">
        <f t="shared" ref="CG78" si="266">SUM(CG73:CG77)</f>
        <v>-3744792</v>
      </c>
      <c r="CH78" s="267">
        <f t="shared" ref="CH78" si="267">SUM(CH73:CH77)</f>
        <v>-4177208</v>
      </c>
      <c r="CI78" s="267">
        <f t="shared" ref="CI78" si="268">SUM(CI73:CI77)</f>
        <v>1749582</v>
      </c>
      <c r="CJ78" s="267">
        <f t="shared" ref="CJ78" si="269">SUM(CJ73:CJ77)</f>
        <v>-37027396</v>
      </c>
      <c r="CK78" s="267">
        <f t="shared" ref="CK78" si="270">SUM(CK73:CK77)</f>
        <v>394047</v>
      </c>
      <c r="CL78" s="267">
        <f t="shared" ref="CL78" si="271">SUM(CL73:CL77)</f>
        <v>-10668815</v>
      </c>
      <c r="CM78" s="267">
        <f t="shared" ref="CM78" si="272">SUM(CM73:CM77)</f>
        <v>-1732008</v>
      </c>
      <c r="CN78" s="267">
        <f t="shared" ref="CN78" si="273">SUM(CN73:CN77)</f>
        <v>-25908772</v>
      </c>
      <c r="CO78" s="267">
        <f t="shared" ref="CO78" si="274">SUM(CO73:CO77)</f>
        <v>-7650775</v>
      </c>
      <c r="CP78" s="384">
        <f t="shared" ref="CP78" si="275">SUM(CP73:CP77)</f>
        <v>-2178549</v>
      </c>
      <c r="CQ78" s="384">
        <f t="shared" ref="CQ78" si="276">SUM(CQ73:CQ77)</f>
        <v>-20460952</v>
      </c>
      <c r="CR78" s="384">
        <f t="shared" ref="CR78" si="277">SUM(CR73:CR77)</f>
        <v>-23224439</v>
      </c>
      <c r="CS78" s="384">
        <f t="shared" ref="CS78" si="278">SUM(CS73:CS77)</f>
        <v>-12502644</v>
      </c>
      <c r="CT78" s="384">
        <f t="shared" ref="CT78:CU78" si="279">SUM(CT73:CT77)</f>
        <v>-11295762</v>
      </c>
      <c r="CU78" s="384">
        <f t="shared" si="279"/>
        <v>-1869322</v>
      </c>
      <c r="CV78" s="384">
        <f t="shared" ref="CV78" si="280">SUM(CV73:CV77)</f>
        <v>1811923</v>
      </c>
      <c r="CW78" s="384">
        <f t="shared" ref="CW78:CX78" si="281">SUM(CW73:CW77)</f>
        <v>-4161968</v>
      </c>
      <c r="CX78" s="384">
        <f t="shared" si="281"/>
        <v>5681827</v>
      </c>
      <c r="CY78" s="346"/>
      <c r="CZ78" s="84">
        <f t="shared" ref="CZ78" si="282">SUM(CZ73:CZ77)</f>
        <v>36388567</v>
      </c>
    </row>
    <row r="79" spans="1:104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89"/>
      <c r="CU79" s="389"/>
      <c r="CV79" s="389"/>
      <c r="CW79" s="389"/>
      <c r="CX79" s="389"/>
      <c r="CY79" s="347"/>
      <c r="CZ79" s="49"/>
    </row>
    <row r="80" spans="1:104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5">
        <v>16182408.85</v>
      </c>
      <c r="V80" s="205">
        <v>20207893</v>
      </c>
      <c r="W80" s="205">
        <v>44051501.869999997</v>
      </c>
      <c r="X80" s="98">
        <v>100926870.06</v>
      </c>
      <c r="Y80" s="205">
        <v>123168566</v>
      </c>
      <c r="Z80" s="230">
        <v>131675664</v>
      </c>
      <c r="AA80" s="230">
        <v>125203974.62</v>
      </c>
      <c r="AB80" s="230">
        <v>78299544.159999996</v>
      </c>
      <c r="AC80" s="230">
        <v>39959031</v>
      </c>
      <c r="AD80" s="230">
        <v>24376136.530000001</v>
      </c>
      <c r="AE80" s="230">
        <v>18307278</v>
      </c>
      <c r="AF80" s="230">
        <v>17208056.710000001</v>
      </c>
      <c r="AG80" s="230">
        <v>17665101</v>
      </c>
      <c r="AH80" s="230">
        <v>20369562</v>
      </c>
      <c r="AI80" s="230">
        <v>50967404</v>
      </c>
      <c r="AJ80" s="98">
        <v>122054023</v>
      </c>
      <c r="AK80" s="297">
        <v>154703632</v>
      </c>
      <c r="AL80" s="297">
        <v>153098181</v>
      </c>
      <c r="AM80" s="297">
        <v>154013871</v>
      </c>
      <c r="AN80" s="297">
        <v>96593987</v>
      </c>
      <c r="AO80" s="297">
        <v>55894860</v>
      </c>
      <c r="AP80" s="297">
        <v>31114009</v>
      </c>
      <c r="AQ80" s="34">
        <v>24998847</v>
      </c>
      <c r="AR80" s="297">
        <v>22007060</v>
      </c>
      <c r="AS80" s="297">
        <v>22866757</v>
      </c>
      <c r="AT80" s="297">
        <v>32913315</v>
      </c>
      <c r="AU80" s="297">
        <v>56698250</v>
      </c>
      <c r="AV80" s="315">
        <v>146125182</v>
      </c>
      <c r="AW80" s="297">
        <v>161266922</v>
      </c>
      <c r="AX80" s="297">
        <v>154330278</v>
      </c>
      <c r="AY80" s="297">
        <v>152231894</v>
      </c>
      <c r="AZ80" s="34">
        <v>83759694</v>
      </c>
      <c r="BA80" s="297">
        <v>55135649</v>
      </c>
      <c r="BB80" s="297">
        <v>28663961</v>
      </c>
      <c r="BC80" s="34">
        <v>18070479</v>
      </c>
      <c r="BD80" s="297">
        <v>19584929</v>
      </c>
      <c r="BE80" s="297"/>
      <c r="BF80" s="297"/>
      <c r="BG80" s="297"/>
      <c r="BH80" s="315"/>
      <c r="BI80" s="34">
        <f t="shared" ref="BI80:BR84" si="283">O80-C80</f>
        <v>-19671755.13000001</v>
      </c>
      <c r="BJ80" s="99">
        <f t="shared" si="283"/>
        <v>2847286.9400000125</v>
      </c>
      <c r="BK80" s="99">
        <f t="shared" si="283"/>
        <v>10297466.109999999</v>
      </c>
      <c r="BL80" s="99">
        <f t="shared" si="283"/>
        <v>-100894.91000000015</v>
      </c>
      <c r="BM80" s="99">
        <f t="shared" si="283"/>
        <v>1634488.7999999989</v>
      </c>
      <c r="BN80" s="99">
        <f t="shared" si="283"/>
        <v>-951094.69999999925</v>
      </c>
      <c r="BO80" s="99">
        <f t="shared" si="283"/>
        <v>1358083.1799999997</v>
      </c>
      <c r="BP80" s="99">
        <f t="shared" si="283"/>
        <v>-3445180.75</v>
      </c>
      <c r="BQ80" s="99">
        <f t="shared" si="283"/>
        <v>-1296979.0700000003</v>
      </c>
      <c r="BR80" s="411">
        <f t="shared" si="283"/>
        <v>-11565377.289999992</v>
      </c>
      <c r="BS80" s="434">
        <f t="shared" ref="BS80:CB84" si="284">Y80-M80</f>
        <v>2554037.3799999952</v>
      </c>
      <c r="BT80" s="99">
        <f t="shared" si="284"/>
        <v>25712798.280000001</v>
      </c>
      <c r="BU80" s="99">
        <f t="shared" si="284"/>
        <v>28359687.100000009</v>
      </c>
      <c r="BV80" s="99">
        <f t="shared" si="284"/>
        <v>785758.75999999046</v>
      </c>
      <c r="BW80" s="99">
        <f t="shared" si="284"/>
        <v>-13428313.130000003</v>
      </c>
      <c r="BX80" s="248">
        <f t="shared" si="284"/>
        <v>2319058.5800000019</v>
      </c>
      <c r="BY80" s="248">
        <f t="shared" si="284"/>
        <v>278921.3900000006</v>
      </c>
      <c r="BZ80" s="248">
        <f t="shared" si="284"/>
        <v>2602018.0500000007</v>
      </c>
      <c r="CA80" s="248">
        <f t="shared" si="284"/>
        <v>1482692.1500000004</v>
      </c>
      <c r="CB80" s="248">
        <f t="shared" si="284"/>
        <v>161669</v>
      </c>
      <c r="CC80" s="248">
        <f t="shared" ref="CC80:CL84" si="285">AI80-W80</f>
        <v>6915902.1300000027</v>
      </c>
      <c r="CD80" s="391">
        <f t="shared" si="285"/>
        <v>21127152.939999998</v>
      </c>
      <c r="CE80" s="360">
        <f t="shared" si="285"/>
        <v>31535066</v>
      </c>
      <c r="CF80" s="261">
        <f t="shared" si="285"/>
        <v>21422517</v>
      </c>
      <c r="CG80" s="261">
        <f t="shared" si="285"/>
        <v>28809896.379999995</v>
      </c>
      <c r="CH80" s="261">
        <f t="shared" si="285"/>
        <v>18294442.840000004</v>
      </c>
      <c r="CI80" s="261">
        <f t="shared" si="285"/>
        <v>15935829</v>
      </c>
      <c r="CJ80" s="261">
        <f t="shared" si="285"/>
        <v>6737872.4699999988</v>
      </c>
      <c r="CK80" s="261">
        <f t="shared" si="285"/>
        <v>6691569</v>
      </c>
      <c r="CL80" s="261">
        <f t="shared" si="285"/>
        <v>4799003.2899999991</v>
      </c>
      <c r="CM80" s="261">
        <f t="shared" ref="CM80:CX84" si="286">AS80-AG80</f>
        <v>5201656</v>
      </c>
      <c r="CN80" s="261">
        <f t="shared" si="286"/>
        <v>12543753</v>
      </c>
      <c r="CO80" s="261">
        <f t="shared" si="286"/>
        <v>5730846</v>
      </c>
      <c r="CP80" s="391">
        <f t="shared" si="286"/>
        <v>24071159</v>
      </c>
      <c r="CQ80" s="391">
        <f t="shared" si="286"/>
        <v>6563290</v>
      </c>
      <c r="CR80" s="391">
        <f t="shared" si="286"/>
        <v>1232097</v>
      </c>
      <c r="CS80" s="391">
        <f t="shared" si="286"/>
        <v>-1781977</v>
      </c>
      <c r="CT80" s="391">
        <f t="shared" si="286"/>
        <v>-12834293</v>
      </c>
      <c r="CU80" s="391">
        <f t="shared" si="286"/>
        <v>-759211</v>
      </c>
      <c r="CV80" s="391">
        <f t="shared" si="286"/>
        <v>-2450048</v>
      </c>
      <c r="CW80" s="391">
        <f t="shared" si="286"/>
        <v>-6928368</v>
      </c>
      <c r="CX80" s="391">
        <f t="shared" si="286"/>
        <v>-2422131</v>
      </c>
      <c r="CY80" s="347"/>
      <c r="CZ80" s="34">
        <f>IF(ISERROR(GETPIVOTDATA("VALUE",'CRS WK pvt'!$I$2,"DT_FILE",CZ$8,"CD_CO",CZ$6,"TRIM_CAT",TRIM(B80),"TRIM_LINE",A79))=TRUE,0,GETPIVOTDATA("VALUE",'CRS WK pvt'!$I$2,"DT_FILE",CZ$8,"CD_CO",CZ$6,"TRIM_CAT",TRIM(B80),"TRIM_LINE",A79))</f>
        <v>19584929</v>
      </c>
    </row>
    <row r="81" spans="1:104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5">
        <v>1446721.98</v>
      </c>
      <c r="V81" s="205">
        <v>1827995</v>
      </c>
      <c r="W81" s="205">
        <v>4082941.04</v>
      </c>
      <c r="X81" s="98">
        <v>9104598.6099999994</v>
      </c>
      <c r="Y81" s="205">
        <v>12491920</v>
      </c>
      <c r="Z81" s="230">
        <v>12517880</v>
      </c>
      <c r="AA81" s="230">
        <v>12615332.09</v>
      </c>
      <c r="AB81" s="230">
        <v>9334652.2699999996</v>
      </c>
      <c r="AC81" s="230">
        <v>4690360.75</v>
      </c>
      <c r="AD81" s="230">
        <v>3363296.37</v>
      </c>
      <c r="AE81" s="230">
        <v>2828446</v>
      </c>
      <c r="AF81" s="230">
        <v>1908778.64</v>
      </c>
      <c r="AG81" s="230">
        <v>1856780</v>
      </c>
      <c r="AH81" s="230">
        <v>2174855</v>
      </c>
      <c r="AI81" s="230">
        <v>5184190</v>
      </c>
      <c r="AJ81" s="98">
        <v>12900668</v>
      </c>
      <c r="AK81" s="297">
        <v>15722309</v>
      </c>
      <c r="AL81" s="297">
        <v>16512181</v>
      </c>
      <c r="AM81" s="297">
        <v>17398176</v>
      </c>
      <c r="AN81" s="297">
        <v>12222668</v>
      </c>
      <c r="AO81" s="297">
        <v>7961107</v>
      </c>
      <c r="AP81" s="297">
        <v>4809201</v>
      </c>
      <c r="AQ81" s="34">
        <v>3595077</v>
      </c>
      <c r="AR81" s="297">
        <v>2686594</v>
      </c>
      <c r="AS81" s="297">
        <v>2572125</v>
      </c>
      <c r="AT81" s="297">
        <v>3844590</v>
      </c>
      <c r="AU81" s="297">
        <v>7221043</v>
      </c>
      <c r="AV81" s="315">
        <v>17863864</v>
      </c>
      <c r="AW81" s="297">
        <v>19130371</v>
      </c>
      <c r="AX81" s="297">
        <v>18966614</v>
      </c>
      <c r="AY81" s="297">
        <v>19103190</v>
      </c>
      <c r="AZ81" s="34">
        <v>12796732</v>
      </c>
      <c r="BA81" s="297">
        <v>9177876</v>
      </c>
      <c r="BB81" s="297">
        <v>5528082</v>
      </c>
      <c r="BC81" s="34">
        <v>2671943</v>
      </c>
      <c r="BD81" s="297">
        <v>2908902</v>
      </c>
      <c r="BE81" s="297"/>
      <c r="BF81" s="297"/>
      <c r="BG81" s="297"/>
      <c r="BH81" s="315"/>
      <c r="BI81" s="34">
        <f t="shared" si="283"/>
        <v>-2569156.2000000011</v>
      </c>
      <c r="BJ81" s="99">
        <f t="shared" si="283"/>
        <v>-607698.91999999993</v>
      </c>
      <c r="BK81" s="99">
        <f t="shared" si="283"/>
        <v>-278850.79999999981</v>
      </c>
      <c r="BL81" s="99">
        <f t="shared" si="283"/>
        <v>-58469.419999999925</v>
      </c>
      <c r="BM81" s="99">
        <f t="shared" si="283"/>
        <v>361974.8600000001</v>
      </c>
      <c r="BN81" s="99">
        <f t="shared" si="283"/>
        <v>-119174.60999999987</v>
      </c>
      <c r="BO81" s="99">
        <f t="shared" si="283"/>
        <v>134567.44999999995</v>
      </c>
      <c r="BP81" s="99">
        <f t="shared" si="283"/>
        <v>-267625.01</v>
      </c>
      <c r="BQ81" s="99">
        <f t="shared" si="283"/>
        <v>327623.39000000013</v>
      </c>
      <c r="BR81" s="411">
        <f t="shared" si="283"/>
        <v>-231052.30000000075</v>
      </c>
      <c r="BS81" s="434">
        <f t="shared" si="284"/>
        <v>2586840.67</v>
      </c>
      <c r="BT81" s="99">
        <f t="shared" si="284"/>
        <v>3392579.9700000007</v>
      </c>
      <c r="BU81" s="99">
        <f t="shared" si="284"/>
        <v>4086571.5500000007</v>
      </c>
      <c r="BV81" s="99">
        <f t="shared" si="284"/>
        <v>2119230.5799999991</v>
      </c>
      <c r="BW81" s="99">
        <f t="shared" si="284"/>
        <v>19878.290000000037</v>
      </c>
      <c r="BX81" s="248">
        <f t="shared" si="284"/>
        <v>1093607.83</v>
      </c>
      <c r="BY81" s="248">
        <f t="shared" si="284"/>
        <v>895392.1399999999</v>
      </c>
      <c r="BZ81" s="248">
        <f t="shared" si="284"/>
        <v>572912.7899999998</v>
      </c>
      <c r="CA81" s="248">
        <f t="shared" si="284"/>
        <v>410058.02</v>
      </c>
      <c r="CB81" s="248">
        <f t="shared" si="284"/>
        <v>346860</v>
      </c>
      <c r="CC81" s="248">
        <f t="shared" si="285"/>
        <v>1101248.96</v>
      </c>
      <c r="CD81" s="391">
        <f t="shared" si="285"/>
        <v>3796069.3900000006</v>
      </c>
      <c r="CE81" s="360">
        <f t="shared" si="285"/>
        <v>3230389</v>
      </c>
      <c r="CF81" s="261">
        <f t="shared" si="285"/>
        <v>3994301</v>
      </c>
      <c r="CG81" s="261">
        <f t="shared" si="285"/>
        <v>4782843.91</v>
      </c>
      <c r="CH81" s="261">
        <f t="shared" si="285"/>
        <v>2888015.7300000004</v>
      </c>
      <c r="CI81" s="261">
        <f t="shared" si="285"/>
        <v>3270746.25</v>
      </c>
      <c r="CJ81" s="261">
        <f t="shared" si="285"/>
        <v>1445904.63</v>
      </c>
      <c r="CK81" s="261">
        <f t="shared" si="285"/>
        <v>766631</v>
      </c>
      <c r="CL81" s="261">
        <f t="shared" si="285"/>
        <v>777815.3600000001</v>
      </c>
      <c r="CM81" s="261">
        <f t="shared" si="286"/>
        <v>715345</v>
      </c>
      <c r="CN81" s="261">
        <f t="shared" si="286"/>
        <v>1669735</v>
      </c>
      <c r="CO81" s="261">
        <f t="shared" si="286"/>
        <v>2036853</v>
      </c>
      <c r="CP81" s="391">
        <f t="shared" si="286"/>
        <v>4963196</v>
      </c>
      <c r="CQ81" s="391">
        <f t="shared" si="286"/>
        <v>3408062</v>
      </c>
      <c r="CR81" s="391">
        <f t="shared" si="286"/>
        <v>2454433</v>
      </c>
      <c r="CS81" s="391">
        <f t="shared" si="286"/>
        <v>1705014</v>
      </c>
      <c r="CT81" s="391">
        <f t="shared" si="286"/>
        <v>574064</v>
      </c>
      <c r="CU81" s="391">
        <f t="shared" si="286"/>
        <v>1216769</v>
      </c>
      <c r="CV81" s="391">
        <f t="shared" si="286"/>
        <v>718881</v>
      </c>
      <c r="CW81" s="391">
        <f t="shared" si="286"/>
        <v>-923134</v>
      </c>
      <c r="CX81" s="391">
        <f t="shared" si="286"/>
        <v>222308</v>
      </c>
      <c r="CY81" s="347"/>
      <c r="CZ81" s="34">
        <f>IF(ISERROR(GETPIVOTDATA("VALUE",'CRS WK pvt'!$I$2,"DT_FILE",CZ$8,"CD_CO",CZ$6,"TRIM_CAT",TRIM(B81),"TRIM_LINE",A79))=TRUE,0,GETPIVOTDATA("VALUE",'CRS WK pvt'!$I$2,"DT_FILE",CZ$8,"CD_CO",CZ$6,"TRIM_CAT",TRIM(B81),"TRIM_LINE",A79))</f>
        <v>2908902</v>
      </c>
    </row>
    <row r="82" spans="1:104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5">
        <v>2295930.0699999998</v>
      </c>
      <c r="V82" s="205">
        <v>2791192</v>
      </c>
      <c r="W82" s="205">
        <v>4732413.2300000004</v>
      </c>
      <c r="X82" s="98">
        <v>10249148.24</v>
      </c>
      <c r="Y82" s="205">
        <v>12559746</v>
      </c>
      <c r="Z82" s="230">
        <v>13068373</v>
      </c>
      <c r="AA82" s="230">
        <v>13337655.58</v>
      </c>
      <c r="AB82" s="230">
        <v>8131238.2800000003</v>
      </c>
      <c r="AC82" s="230">
        <v>4517754.09</v>
      </c>
      <c r="AD82" s="230">
        <v>3247772.75</v>
      </c>
      <c r="AE82" s="230">
        <v>2482365</v>
      </c>
      <c r="AF82" s="230">
        <v>2453532.75</v>
      </c>
      <c r="AG82" s="230">
        <v>2597424</v>
      </c>
      <c r="AH82" s="230">
        <v>2821933</v>
      </c>
      <c r="AI82" s="230">
        <v>5612351</v>
      </c>
      <c r="AJ82" s="98">
        <v>12254582</v>
      </c>
      <c r="AK82" s="297">
        <v>16203872</v>
      </c>
      <c r="AL82" s="297">
        <v>16529190</v>
      </c>
      <c r="AM82" s="297">
        <v>16368585</v>
      </c>
      <c r="AN82" s="297">
        <v>10381847</v>
      </c>
      <c r="AO82" s="297">
        <v>6217470</v>
      </c>
      <c r="AP82" s="297">
        <v>4179858</v>
      </c>
      <c r="AQ82" s="34">
        <v>3438202</v>
      </c>
      <c r="AR82" s="297">
        <v>3257941</v>
      </c>
      <c r="AS82" s="297">
        <v>3270984</v>
      </c>
      <c r="AT82" s="297">
        <v>4207313</v>
      </c>
      <c r="AU82" s="297">
        <v>6770252</v>
      </c>
      <c r="AV82" s="315">
        <v>15194696</v>
      </c>
      <c r="AW82" s="297">
        <v>17217731</v>
      </c>
      <c r="AX82" s="297">
        <v>16907658</v>
      </c>
      <c r="AY82" s="297">
        <v>16087108</v>
      </c>
      <c r="AZ82" s="34">
        <v>9005542</v>
      </c>
      <c r="BA82" s="297">
        <v>6405941</v>
      </c>
      <c r="BB82" s="297">
        <v>3735462</v>
      </c>
      <c r="BC82" s="34">
        <v>2384207</v>
      </c>
      <c r="BD82" s="297">
        <v>2809317</v>
      </c>
      <c r="BE82" s="297"/>
      <c r="BF82" s="297"/>
      <c r="BG82" s="297"/>
      <c r="BH82" s="315"/>
      <c r="BI82" s="34">
        <f t="shared" si="283"/>
        <v>-2901003.0700000003</v>
      </c>
      <c r="BJ82" s="99">
        <f t="shared" si="283"/>
        <v>-1460074.2899999991</v>
      </c>
      <c r="BK82" s="99">
        <f t="shared" si="283"/>
        <v>-352846.04000000004</v>
      </c>
      <c r="BL82" s="99">
        <f t="shared" si="283"/>
        <v>-704461.23999999976</v>
      </c>
      <c r="BM82" s="99">
        <f t="shared" si="283"/>
        <v>-194526.62000000011</v>
      </c>
      <c r="BN82" s="99">
        <f t="shared" si="283"/>
        <v>-444884.08999999985</v>
      </c>
      <c r="BO82" s="99">
        <f t="shared" si="283"/>
        <v>-67498.180000000168</v>
      </c>
      <c r="BP82" s="99">
        <f t="shared" si="283"/>
        <v>-530771.68000000017</v>
      </c>
      <c r="BQ82" s="99">
        <f t="shared" si="283"/>
        <v>-323342.43999999948</v>
      </c>
      <c r="BR82" s="411">
        <f t="shared" si="283"/>
        <v>-1594171.629999999</v>
      </c>
      <c r="BS82" s="434">
        <f t="shared" si="284"/>
        <v>-508593.16999999993</v>
      </c>
      <c r="BT82" s="99">
        <f t="shared" si="284"/>
        <v>1858062.2799999993</v>
      </c>
      <c r="BU82" s="99">
        <f t="shared" si="284"/>
        <v>3017405.8800000008</v>
      </c>
      <c r="BV82" s="99">
        <f t="shared" si="284"/>
        <v>746974.29</v>
      </c>
      <c r="BW82" s="99">
        <f t="shared" si="284"/>
        <v>-632035.29</v>
      </c>
      <c r="BX82" s="248">
        <f t="shared" si="284"/>
        <v>531432.89999999991</v>
      </c>
      <c r="BY82" s="248">
        <f t="shared" si="284"/>
        <v>110524.12000000011</v>
      </c>
      <c r="BZ82" s="248">
        <f t="shared" si="284"/>
        <v>365027.14999999991</v>
      </c>
      <c r="CA82" s="248">
        <f t="shared" si="284"/>
        <v>301493.93000000017</v>
      </c>
      <c r="CB82" s="248">
        <f t="shared" si="284"/>
        <v>30741</v>
      </c>
      <c r="CC82" s="248">
        <f t="shared" si="285"/>
        <v>879937.76999999955</v>
      </c>
      <c r="CD82" s="391">
        <f t="shared" si="285"/>
        <v>2005433.7599999998</v>
      </c>
      <c r="CE82" s="360">
        <f t="shared" si="285"/>
        <v>3644126</v>
      </c>
      <c r="CF82" s="261">
        <f t="shared" si="285"/>
        <v>3460817</v>
      </c>
      <c r="CG82" s="261">
        <f t="shared" si="285"/>
        <v>3030929.42</v>
      </c>
      <c r="CH82" s="261">
        <f t="shared" si="285"/>
        <v>2250608.7199999997</v>
      </c>
      <c r="CI82" s="261">
        <f t="shared" si="285"/>
        <v>1699715.9100000001</v>
      </c>
      <c r="CJ82" s="261">
        <f t="shared" si="285"/>
        <v>932085.25</v>
      </c>
      <c r="CK82" s="261">
        <f t="shared" si="285"/>
        <v>955837</v>
      </c>
      <c r="CL82" s="261">
        <f t="shared" si="285"/>
        <v>804408.25</v>
      </c>
      <c r="CM82" s="261">
        <f t="shared" si="286"/>
        <v>673560</v>
      </c>
      <c r="CN82" s="261">
        <f t="shared" si="286"/>
        <v>1385380</v>
      </c>
      <c r="CO82" s="261">
        <f t="shared" si="286"/>
        <v>1157901</v>
      </c>
      <c r="CP82" s="391">
        <f t="shared" si="286"/>
        <v>2940114</v>
      </c>
      <c r="CQ82" s="391">
        <f t="shared" si="286"/>
        <v>1013859</v>
      </c>
      <c r="CR82" s="391">
        <f t="shared" si="286"/>
        <v>378468</v>
      </c>
      <c r="CS82" s="391">
        <f t="shared" si="286"/>
        <v>-281477</v>
      </c>
      <c r="CT82" s="391">
        <f t="shared" si="286"/>
        <v>-1376305</v>
      </c>
      <c r="CU82" s="391">
        <f t="shared" si="286"/>
        <v>188471</v>
      </c>
      <c r="CV82" s="391">
        <f t="shared" si="286"/>
        <v>-444396</v>
      </c>
      <c r="CW82" s="391">
        <f t="shared" si="286"/>
        <v>-1053995</v>
      </c>
      <c r="CX82" s="391">
        <f t="shared" si="286"/>
        <v>-448624</v>
      </c>
      <c r="CY82" s="347"/>
      <c r="CZ82" s="34">
        <f>IF(ISERROR(GETPIVOTDATA("VALUE",'CRS WK pvt'!$I$2,"DT_FILE",CZ$8,"CD_CO",CZ$6,"TRIM_CAT",TRIM(B82),"TRIM_LINE",A79))=TRUE,0,GETPIVOTDATA("VALUE",'CRS WK pvt'!$I$2,"DT_FILE",CZ$8,"CD_CO",CZ$6,"TRIM_CAT",TRIM(B82),"TRIM_LINE",A79))</f>
        <v>2809317</v>
      </c>
    </row>
    <row r="83" spans="1:104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5">
        <v>2377662.9300000002</v>
      </c>
      <c r="V83" s="205">
        <v>3101625</v>
      </c>
      <c r="W83" s="205">
        <v>4803201.4800000004</v>
      </c>
      <c r="X83" s="98">
        <v>10386486.789999999</v>
      </c>
      <c r="Y83" s="205">
        <v>12551659</v>
      </c>
      <c r="Z83" s="230">
        <v>13228456</v>
      </c>
      <c r="AA83" s="230">
        <v>13341242.539999999</v>
      </c>
      <c r="AB83" s="230">
        <v>8695390.9600000009</v>
      </c>
      <c r="AC83" s="230">
        <v>5100819.4000000004</v>
      </c>
      <c r="AD83" s="230">
        <v>3398055.19</v>
      </c>
      <c r="AE83" s="230">
        <v>2700785</v>
      </c>
      <c r="AF83" s="230">
        <v>2845950.04</v>
      </c>
      <c r="AG83" s="230">
        <v>2685787</v>
      </c>
      <c r="AH83" s="230">
        <v>3193771</v>
      </c>
      <c r="AI83" s="230">
        <v>5818049</v>
      </c>
      <c r="AJ83" s="98">
        <v>12280111</v>
      </c>
      <c r="AK83" s="297">
        <v>15674545</v>
      </c>
      <c r="AL83" s="297">
        <v>16144882</v>
      </c>
      <c r="AM83" s="297">
        <v>16115330</v>
      </c>
      <c r="AN83" s="297">
        <v>10954769</v>
      </c>
      <c r="AO83" s="297">
        <v>7180008</v>
      </c>
      <c r="AP83" s="297">
        <v>4834979</v>
      </c>
      <c r="AQ83" s="34">
        <v>4125451</v>
      </c>
      <c r="AR83" s="297">
        <v>3429510</v>
      </c>
      <c r="AS83" s="297">
        <v>3518458</v>
      </c>
      <c r="AT83" s="297">
        <v>4839438</v>
      </c>
      <c r="AU83" s="297">
        <v>7303753</v>
      </c>
      <c r="AV83" s="315">
        <v>15208447</v>
      </c>
      <c r="AW83" s="297">
        <v>17440235</v>
      </c>
      <c r="AX83" s="297">
        <v>16584802</v>
      </c>
      <c r="AY83" s="297">
        <v>16144006</v>
      </c>
      <c r="AZ83" s="34">
        <v>10256527</v>
      </c>
      <c r="BA83" s="297">
        <v>7138403</v>
      </c>
      <c r="BB83" s="297">
        <v>4109949</v>
      </c>
      <c r="BC83" s="34">
        <v>2702864</v>
      </c>
      <c r="BD83" s="297">
        <v>2900793</v>
      </c>
      <c r="BE83" s="297"/>
      <c r="BF83" s="297"/>
      <c r="BG83" s="297"/>
      <c r="BH83" s="315"/>
      <c r="BI83" s="34">
        <f t="shared" si="283"/>
        <v>-3292308.66</v>
      </c>
      <c r="BJ83" s="99">
        <f t="shared" si="283"/>
        <v>-1942931.2000000011</v>
      </c>
      <c r="BK83" s="99">
        <f t="shared" si="283"/>
        <v>-672657.56000000052</v>
      </c>
      <c r="BL83" s="99">
        <f t="shared" si="283"/>
        <v>-728412.5</v>
      </c>
      <c r="BM83" s="99">
        <f t="shared" si="283"/>
        <v>-637463.48999999976</v>
      </c>
      <c r="BN83" s="99">
        <f t="shared" si="283"/>
        <v>-685529.3200000003</v>
      </c>
      <c r="BO83" s="99">
        <f t="shared" si="283"/>
        <v>-282884.29999999981</v>
      </c>
      <c r="BP83" s="99">
        <f t="shared" si="283"/>
        <v>-667590.29</v>
      </c>
      <c r="BQ83" s="99">
        <f t="shared" si="283"/>
        <v>-1140617.7299999995</v>
      </c>
      <c r="BR83" s="411">
        <f t="shared" si="283"/>
        <v>-1424248.3500000015</v>
      </c>
      <c r="BS83" s="434">
        <f t="shared" si="284"/>
        <v>-317284.1400000006</v>
      </c>
      <c r="BT83" s="99">
        <f t="shared" si="284"/>
        <v>2039621.7699999996</v>
      </c>
      <c r="BU83" s="99">
        <f t="shared" si="284"/>
        <v>2805965.2699999996</v>
      </c>
      <c r="BV83" s="99">
        <f t="shared" si="284"/>
        <v>969502.95000000112</v>
      </c>
      <c r="BW83" s="99">
        <f t="shared" si="284"/>
        <v>-787325.8599999994</v>
      </c>
      <c r="BX83" s="248">
        <f t="shared" si="284"/>
        <v>332194.52</v>
      </c>
      <c r="BY83" s="248">
        <f t="shared" si="284"/>
        <v>235677.75999999978</v>
      </c>
      <c r="BZ83" s="248">
        <f t="shared" si="284"/>
        <v>690057.18000000017</v>
      </c>
      <c r="CA83" s="248">
        <f t="shared" si="284"/>
        <v>308124.06999999983</v>
      </c>
      <c r="CB83" s="248">
        <f t="shared" si="284"/>
        <v>92146</v>
      </c>
      <c r="CC83" s="248">
        <f t="shared" si="285"/>
        <v>1014847.5199999996</v>
      </c>
      <c r="CD83" s="391">
        <f t="shared" si="285"/>
        <v>1893624.2100000009</v>
      </c>
      <c r="CE83" s="360">
        <f t="shared" si="285"/>
        <v>3122886</v>
      </c>
      <c r="CF83" s="261">
        <f t="shared" si="285"/>
        <v>2916426</v>
      </c>
      <c r="CG83" s="261">
        <f t="shared" si="285"/>
        <v>2774087.4600000009</v>
      </c>
      <c r="CH83" s="261">
        <f t="shared" si="285"/>
        <v>2259378.0399999991</v>
      </c>
      <c r="CI83" s="261">
        <f t="shared" si="285"/>
        <v>2079188.5999999996</v>
      </c>
      <c r="CJ83" s="261">
        <f t="shared" si="285"/>
        <v>1436923.81</v>
      </c>
      <c r="CK83" s="261">
        <f t="shared" si="285"/>
        <v>1424666</v>
      </c>
      <c r="CL83" s="261">
        <f t="shared" si="285"/>
        <v>583559.96</v>
      </c>
      <c r="CM83" s="261">
        <f t="shared" si="286"/>
        <v>832671</v>
      </c>
      <c r="CN83" s="261">
        <f t="shared" si="286"/>
        <v>1645667</v>
      </c>
      <c r="CO83" s="261">
        <f t="shared" si="286"/>
        <v>1485704</v>
      </c>
      <c r="CP83" s="391">
        <f t="shared" si="286"/>
        <v>2928336</v>
      </c>
      <c r="CQ83" s="391">
        <f t="shared" si="286"/>
        <v>1765690</v>
      </c>
      <c r="CR83" s="391">
        <f t="shared" si="286"/>
        <v>439920</v>
      </c>
      <c r="CS83" s="391">
        <f t="shared" si="286"/>
        <v>28676</v>
      </c>
      <c r="CT83" s="391">
        <f t="shared" si="286"/>
        <v>-698242</v>
      </c>
      <c r="CU83" s="391">
        <f t="shared" si="286"/>
        <v>-41605</v>
      </c>
      <c r="CV83" s="391">
        <f t="shared" si="286"/>
        <v>-725030</v>
      </c>
      <c r="CW83" s="391">
        <f t="shared" si="286"/>
        <v>-1422587</v>
      </c>
      <c r="CX83" s="391">
        <f t="shared" si="286"/>
        <v>-528717</v>
      </c>
      <c r="CY83" s="347"/>
      <c r="CZ83" s="34">
        <f>IF(ISERROR(GETPIVOTDATA("VALUE",'CRS WK pvt'!$I$2,"DT_FILE",CZ$8,"CD_CO",CZ$6,"TRIM_CAT",TRIM(B83),"TRIM_LINE",A79))=TRUE,0,GETPIVOTDATA("VALUE",'CRS WK pvt'!$I$2,"DT_FILE",CZ$8,"CD_CO",CZ$6,"TRIM_CAT",TRIM(B83),"TRIM_LINE",A79))</f>
        <v>2900793</v>
      </c>
    </row>
    <row r="84" spans="1:104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5">
        <v>8711194.7400000002</v>
      </c>
      <c r="V84" s="205">
        <v>10653340</v>
      </c>
      <c r="W84" s="205">
        <v>15657290</v>
      </c>
      <c r="X84" s="98">
        <v>30654023.640000001</v>
      </c>
      <c r="Y84" s="205">
        <v>38105163</v>
      </c>
      <c r="Z84" s="230">
        <v>40384869</v>
      </c>
      <c r="AA84" s="230">
        <v>37713423.359999999</v>
      </c>
      <c r="AB84" s="230">
        <v>29832645.129999999</v>
      </c>
      <c r="AC84" s="230">
        <v>20215253.18</v>
      </c>
      <c r="AD84" s="230">
        <v>28046594.460000001</v>
      </c>
      <c r="AE84" s="230">
        <v>9324178</v>
      </c>
      <c r="AF84" s="230">
        <v>13187743.880000001</v>
      </c>
      <c r="AG84" s="230">
        <v>10961443</v>
      </c>
      <c r="AH84" s="230">
        <v>17391977</v>
      </c>
      <c r="AI84" s="230">
        <v>17656168</v>
      </c>
      <c r="AJ84" s="98">
        <v>38230157</v>
      </c>
      <c r="AK84" s="297">
        <v>46589499</v>
      </c>
      <c r="AL84" s="297">
        <v>44991739</v>
      </c>
      <c r="AM84" s="297">
        <v>47153175</v>
      </c>
      <c r="AN84" s="297">
        <v>36766578</v>
      </c>
      <c r="AO84" s="297">
        <v>26234450</v>
      </c>
      <c r="AP84" s="297">
        <v>16213538</v>
      </c>
      <c r="AQ84" s="34">
        <v>13421197</v>
      </c>
      <c r="AR84" s="297">
        <v>11862846</v>
      </c>
      <c r="AS84" s="297">
        <v>12308025</v>
      </c>
      <c r="AT84" s="297">
        <v>14964691</v>
      </c>
      <c r="AU84" s="297">
        <v>23757171</v>
      </c>
      <c r="AV84" s="315">
        <v>47085158</v>
      </c>
      <c r="AW84" s="297">
        <v>51192226</v>
      </c>
      <c r="AX84" s="297">
        <v>51151742</v>
      </c>
      <c r="AY84" s="297">
        <v>50461158</v>
      </c>
      <c r="AZ84" s="34">
        <v>35651134</v>
      </c>
      <c r="BA84" s="297">
        <v>27004522</v>
      </c>
      <c r="BB84" s="297">
        <v>17184651</v>
      </c>
      <c r="BC84" s="34">
        <v>10628702</v>
      </c>
      <c r="BD84" s="297">
        <v>12900910</v>
      </c>
      <c r="BE84" s="297"/>
      <c r="BF84" s="297"/>
      <c r="BG84" s="297"/>
      <c r="BH84" s="315"/>
      <c r="BI84" s="34">
        <f t="shared" si="283"/>
        <v>-7484443.3999999985</v>
      </c>
      <c r="BJ84" s="99">
        <f t="shared" si="283"/>
        <v>-15166014.619999997</v>
      </c>
      <c r="BK84" s="99">
        <f t="shared" si="283"/>
        <v>-3077382.1799999997</v>
      </c>
      <c r="BL84" s="99">
        <f t="shared" si="283"/>
        <v>-2495201.9399999995</v>
      </c>
      <c r="BM84" s="99">
        <f t="shared" si="283"/>
        <v>-293489.4299999997</v>
      </c>
      <c r="BN84" s="99">
        <f t="shared" si="283"/>
        <v>-1294601.4399999995</v>
      </c>
      <c r="BO84" s="99">
        <f t="shared" si="283"/>
        <v>-3292636.4499999993</v>
      </c>
      <c r="BP84" s="99">
        <f t="shared" si="283"/>
        <v>-3898804.08</v>
      </c>
      <c r="BQ84" s="99">
        <f t="shared" si="283"/>
        <v>-1161997.3299999982</v>
      </c>
      <c r="BR84" s="411">
        <f t="shared" si="283"/>
        <v>-5665846.200000003</v>
      </c>
      <c r="BS84" s="434">
        <f t="shared" si="284"/>
        <v>-855959.8200000003</v>
      </c>
      <c r="BT84" s="99">
        <f t="shared" si="284"/>
        <v>5065222.8299999982</v>
      </c>
      <c r="BU84" s="99">
        <f t="shared" si="284"/>
        <v>2837052.7100000009</v>
      </c>
      <c r="BV84" s="99">
        <f t="shared" si="284"/>
        <v>95497.339999999851</v>
      </c>
      <c r="BW84" s="99">
        <f t="shared" si="284"/>
        <v>-2931107.7600000016</v>
      </c>
      <c r="BX84" s="248">
        <f t="shared" si="284"/>
        <v>15866149.220000001</v>
      </c>
      <c r="BY84" s="248">
        <f t="shared" si="284"/>
        <v>-486736.41000000015</v>
      </c>
      <c r="BZ84" s="248">
        <f t="shared" si="284"/>
        <v>2304181.1400000006</v>
      </c>
      <c r="CA84" s="248">
        <f t="shared" si="284"/>
        <v>2250248.2599999998</v>
      </c>
      <c r="CB84" s="248">
        <f t="shared" si="284"/>
        <v>6738637</v>
      </c>
      <c r="CC84" s="248">
        <f t="shared" si="285"/>
        <v>1998878</v>
      </c>
      <c r="CD84" s="391">
        <f t="shared" si="285"/>
        <v>7576133.3599999994</v>
      </c>
      <c r="CE84" s="360">
        <f t="shared" si="285"/>
        <v>8484336</v>
      </c>
      <c r="CF84" s="261">
        <f t="shared" si="285"/>
        <v>4606870</v>
      </c>
      <c r="CG84" s="261">
        <f t="shared" si="285"/>
        <v>9439751.6400000006</v>
      </c>
      <c r="CH84" s="261">
        <f t="shared" si="285"/>
        <v>6933932.870000001</v>
      </c>
      <c r="CI84" s="261">
        <f t="shared" si="285"/>
        <v>6019196.8200000003</v>
      </c>
      <c r="CJ84" s="261">
        <f t="shared" si="285"/>
        <v>-11833056.460000001</v>
      </c>
      <c r="CK84" s="261">
        <f t="shared" si="285"/>
        <v>4097019</v>
      </c>
      <c r="CL84" s="261">
        <f t="shared" si="285"/>
        <v>-1324897.8800000008</v>
      </c>
      <c r="CM84" s="261">
        <f t="shared" si="286"/>
        <v>1346582</v>
      </c>
      <c r="CN84" s="261">
        <f t="shared" si="286"/>
        <v>-2427286</v>
      </c>
      <c r="CO84" s="261">
        <f t="shared" si="286"/>
        <v>6101003</v>
      </c>
      <c r="CP84" s="391">
        <f t="shared" si="286"/>
        <v>8855001</v>
      </c>
      <c r="CQ84" s="391">
        <f t="shared" si="286"/>
        <v>4602727</v>
      </c>
      <c r="CR84" s="391">
        <f t="shared" si="286"/>
        <v>6160003</v>
      </c>
      <c r="CS84" s="391">
        <f t="shared" si="286"/>
        <v>3307983</v>
      </c>
      <c r="CT84" s="391">
        <f t="shared" si="286"/>
        <v>-1115444</v>
      </c>
      <c r="CU84" s="391">
        <f t="shared" si="286"/>
        <v>770072</v>
      </c>
      <c r="CV84" s="391">
        <f t="shared" si="286"/>
        <v>971113</v>
      </c>
      <c r="CW84" s="391">
        <f t="shared" si="286"/>
        <v>-2792495</v>
      </c>
      <c r="CX84" s="391">
        <f t="shared" si="286"/>
        <v>1038064</v>
      </c>
      <c r="CY84" s="347"/>
      <c r="CZ84" s="34">
        <f>IF(ISERROR(GETPIVOTDATA("VALUE",'CRS WK pvt'!$I$2,"DT_FILE",CZ$8,"CD_CO",CZ$6,"TRIM_CAT",TRIM(B84),"TRIM_LINE",A79))=TRUE,0,GETPIVOTDATA("VALUE",'CRS WK pvt'!$I$2,"DT_FILE",CZ$8,"CD_CO",CZ$6,"TRIM_CAT",TRIM(B84),"TRIM_LINE",A79))</f>
        <v>12900910</v>
      </c>
    </row>
    <row r="85" spans="1:104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Z92" si="287">SUM(D80:D84)</f>
        <v>145905938.97</v>
      </c>
      <c r="E85" s="132">
        <f t="shared" si="287"/>
        <v>86326392.640000001</v>
      </c>
      <c r="F85" s="132">
        <f t="shared" si="287"/>
        <v>46376852.259999998</v>
      </c>
      <c r="G85" s="132">
        <f t="shared" si="287"/>
        <v>33738288.880000003</v>
      </c>
      <c r="H85" s="132">
        <f t="shared" si="287"/>
        <v>34565149.870000005</v>
      </c>
      <c r="I85" s="132">
        <f t="shared" si="287"/>
        <v>33164286.869999997</v>
      </c>
      <c r="J85" s="132">
        <f t="shared" si="287"/>
        <v>47392016.810000002</v>
      </c>
      <c r="K85" s="132">
        <f t="shared" si="287"/>
        <v>76922660.799999997</v>
      </c>
      <c r="L85" s="134">
        <f t="shared" si="287"/>
        <v>181801823.10999998</v>
      </c>
      <c r="M85" s="132">
        <f t="shared" si="287"/>
        <v>195418013.07999998</v>
      </c>
      <c r="N85" s="141">
        <f t="shared" si="287"/>
        <v>172806956.87</v>
      </c>
      <c r="O85" s="141">
        <f t="shared" si="287"/>
        <v>161104945.68000001</v>
      </c>
      <c r="P85" s="141">
        <f t="shared" si="287"/>
        <v>129576506.88</v>
      </c>
      <c r="Q85" s="141">
        <f t="shared" si="287"/>
        <v>92242122.170000002</v>
      </c>
      <c r="R85" s="141">
        <f t="shared" si="287"/>
        <v>42289412.25</v>
      </c>
      <c r="S85" s="141">
        <f t="shared" si="287"/>
        <v>34609273</v>
      </c>
      <c r="T85" s="141">
        <f t="shared" si="287"/>
        <v>31069865.710000001</v>
      </c>
      <c r="U85" s="141">
        <f t="shared" si="287"/>
        <v>31013918.57</v>
      </c>
      <c r="V85" s="141">
        <f t="shared" si="287"/>
        <v>38582045</v>
      </c>
      <c r="W85" s="141">
        <f t="shared" si="287"/>
        <v>73327347.620000005</v>
      </c>
      <c r="X85" s="134">
        <f t="shared" si="287"/>
        <v>161321127.33999997</v>
      </c>
      <c r="Y85" s="141">
        <f t="shared" si="287"/>
        <v>198877054</v>
      </c>
      <c r="Z85" s="141">
        <f t="shared" si="287"/>
        <v>210875242</v>
      </c>
      <c r="AA85" s="141">
        <f t="shared" si="287"/>
        <v>202211628.19</v>
      </c>
      <c r="AB85" s="141">
        <f t="shared" si="287"/>
        <v>134293470.79999998</v>
      </c>
      <c r="AC85" s="141">
        <f t="shared" si="287"/>
        <v>74483218.420000002</v>
      </c>
      <c r="AD85" s="141">
        <f t="shared" si="287"/>
        <v>62431855.300000004</v>
      </c>
      <c r="AE85" s="141">
        <f t="shared" si="287"/>
        <v>35643052</v>
      </c>
      <c r="AF85" s="141">
        <f t="shared" si="287"/>
        <v>37604062.020000003</v>
      </c>
      <c r="AG85" s="281">
        <v>35766535</v>
      </c>
      <c r="AH85" s="281">
        <v>45952098</v>
      </c>
      <c r="AI85" s="281">
        <v>85238162</v>
      </c>
      <c r="AJ85" s="134">
        <v>197719541</v>
      </c>
      <c r="AK85" s="298">
        <v>248893857</v>
      </c>
      <c r="AL85" s="298">
        <v>247276173</v>
      </c>
      <c r="AM85" s="298">
        <v>251049137</v>
      </c>
      <c r="AN85" s="298">
        <v>166919849</v>
      </c>
      <c r="AO85" s="298">
        <v>103487895</v>
      </c>
      <c r="AP85" s="298">
        <v>61151585</v>
      </c>
      <c r="AQ85" s="133">
        <v>49578774</v>
      </c>
      <c r="AR85" s="298">
        <v>43243951</v>
      </c>
      <c r="AS85" s="298">
        <v>44536349</v>
      </c>
      <c r="AT85" s="298">
        <v>60769347</v>
      </c>
      <c r="AU85" s="298">
        <v>101750469</v>
      </c>
      <c r="AV85" s="316">
        <v>241477347</v>
      </c>
      <c r="AW85" s="298">
        <v>266247485</v>
      </c>
      <c r="AX85" s="298">
        <v>257941094</v>
      </c>
      <c r="AY85" s="298">
        <v>254027356</v>
      </c>
      <c r="AZ85" s="133">
        <v>151469629</v>
      </c>
      <c r="BA85" s="298">
        <v>104862391</v>
      </c>
      <c r="BB85" s="298">
        <v>59222105</v>
      </c>
      <c r="BC85" s="133">
        <v>36458195</v>
      </c>
      <c r="BD85" s="298">
        <v>41104851</v>
      </c>
      <c r="BE85" s="298"/>
      <c r="BF85" s="298"/>
      <c r="BG85" s="298"/>
      <c r="BH85" s="316"/>
      <c r="BI85" s="133">
        <f t="shared" si="257"/>
        <v>-35918666.460000008</v>
      </c>
      <c r="BJ85" s="135">
        <f t="shared" ref="BJ85:BK85" si="288">SUM(BJ80:BJ84)</f>
        <v>-16329432.089999985</v>
      </c>
      <c r="BK85" s="135">
        <f t="shared" si="288"/>
        <v>5915729.5299999993</v>
      </c>
      <c r="BL85" s="135">
        <f t="shared" ref="BL85:BM85" si="289">SUM(BL80:BL84)</f>
        <v>-4087440.0099999993</v>
      </c>
      <c r="BM85" s="135">
        <f t="shared" si="289"/>
        <v>870984.11999999941</v>
      </c>
      <c r="BN85" s="135">
        <f t="shared" ref="BN85:BV85" si="290">SUM(BN80:BN84)</f>
        <v>-3495284.1599999988</v>
      </c>
      <c r="BO85" s="135">
        <f t="shared" si="290"/>
        <v>-2150368.2999999998</v>
      </c>
      <c r="BP85" s="135">
        <f t="shared" si="290"/>
        <v>-8809971.8099999987</v>
      </c>
      <c r="BQ85" s="135">
        <f t="shared" si="290"/>
        <v>-3595313.1799999974</v>
      </c>
      <c r="BR85" s="412">
        <f t="shared" si="290"/>
        <v>-20480695.769999996</v>
      </c>
      <c r="BS85" s="435">
        <f t="shared" si="290"/>
        <v>3459040.9199999943</v>
      </c>
      <c r="BT85" s="135">
        <f t="shared" si="290"/>
        <v>38068285.129999995</v>
      </c>
      <c r="BU85" s="135">
        <f t="shared" si="290"/>
        <v>41106682.510000013</v>
      </c>
      <c r="BV85" s="135">
        <f t="shared" si="290"/>
        <v>4716963.9199999906</v>
      </c>
      <c r="BW85" s="135">
        <f t="shared" ref="BW85:BX85" si="291">SUM(BW80:BW84)</f>
        <v>-17758903.750000004</v>
      </c>
      <c r="BX85" s="249">
        <f t="shared" si="291"/>
        <v>20142443.050000004</v>
      </c>
      <c r="BY85" s="249">
        <f t="shared" ref="BY85:BZ85" si="292">SUM(BY80:BY84)</f>
        <v>1033779.0000000002</v>
      </c>
      <c r="BZ85" s="249">
        <f t="shared" si="292"/>
        <v>6534196.3100000015</v>
      </c>
      <c r="CA85" s="249">
        <f t="shared" ref="CA85:CB85" si="293">SUM(CA80:CA84)</f>
        <v>4752616.43</v>
      </c>
      <c r="CB85" s="249">
        <f t="shared" si="293"/>
        <v>7370053</v>
      </c>
      <c r="CC85" s="249">
        <f t="shared" ref="CC85:CE85" si="294">SUM(CC80:CC84)</f>
        <v>11910814.380000003</v>
      </c>
      <c r="CD85" s="392">
        <f t="shared" si="294"/>
        <v>36398413.659999996</v>
      </c>
      <c r="CE85" s="361">
        <f t="shared" si="294"/>
        <v>50016803</v>
      </c>
      <c r="CF85" s="274">
        <f t="shared" ref="CF85" si="295">SUM(CF80:CF84)</f>
        <v>36400931</v>
      </c>
      <c r="CG85" s="274">
        <f t="shared" ref="CG85" si="296">SUM(CG80:CG84)</f>
        <v>48837508.809999995</v>
      </c>
      <c r="CH85" s="274">
        <f t="shared" ref="CH85" si="297">SUM(CH80:CH84)</f>
        <v>32626378.200000003</v>
      </c>
      <c r="CI85" s="274">
        <f t="shared" ref="CI85" si="298">SUM(CI80:CI84)</f>
        <v>29004676.579999998</v>
      </c>
      <c r="CJ85" s="274">
        <f t="shared" ref="CJ85" si="299">SUM(CJ80:CJ84)</f>
        <v>-1280270.3000000026</v>
      </c>
      <c r="CK85" s="274">
        <f t="shared" ref="CK85" si="300">SUM(CK80:CK84)</f>
        <v>13935722</v>
      </c>
      <c r="CL85" s="274">
        <f t="shared" ref="CL85" si="301">SUM(CL80:CL84)</f>
        <v>5639888.9799999986</v>
      </c>
      <c r="CM85" s="274">
        <f t="shared" ref="CM85" si="302">SUM(CM80:CM84)</f>
        <v>8769814</v>
      </c>
      <c r="CN85" s="274">
        <f t="shared" ref="CN85" si="303">SUM(CN80:CN84)</f>
        <v>14817249</v>
      </c>
      <c r="CO85" s="274">
        <f t="shared" ref="CO85" si="304">SUM(CO80:CO84)</f>
        <v>16512307</v>
      </c>
      <c r="CP85" s="392">
        <f t="shared" ref="CP85" si="305">SUM(CP80:CP84)</f>
        <v>43757806</v>
      </c>
      <c r="CQ85" s="392">
        <f t="shared" ref="CQ85" si="306">SUM(CQ80:CQ84)</f>
        <v>17353628</v>
      </c>
      <c r="CR85" s="392">
        <f t="shared" ref="CR85" si="307">SUM(CR80:CR84)</f>
        <v>10664921</v>
      </c>
      <c r="CS85" s="392">
        <f t="shared" ref="CS85" si="308">SUM(CS80:CS84)</f>
        <v>2978219</v>
      </c>
      <c r="CT85" s="392">
        <f t="shared" ref="CT85:CU85" si="309">SUM(CT80:CT84)</f>
        <v>-15450220</v>
      </c>
      <c r="CU85" s="392">
        <f t="shared" si="309"/>
        <v>1374496</v>
      </c>
      <c r="CV85" s="392">
        <f t="shared" ref="CV85" si="310">SUM(CV80:CV84)</f>
        <v>-1929480</v>
      </c>
      <c r="CW85" s="392">
        <f t="shared" ref="CW85:CX85" si="311">SUM(CW80:CW84)</f>
        <v>-13120579</v>
      </c>
      <c r="CX85" s="392">
        <f t="shared" si="311"/>
        <v>-2139100</v>
      </c>
      <c r="CY85" s="348"/>
      <c r="CZ85" s="133">
        <f t="shared" si="287"/>
        <v>41104851</v>
      </c>
    </row>
    <row r="86" spans="1:104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89"/>
      <c r="CU86" s="389"/>
      <c r="CV86" s="389"/>
      <c r="CW86" s="389"/>
      <c r="CX86" s="389"/>
      <c r="CY86" s="347"/>
      <c r="CZ86" s="49"/>
    </row>
    <row r="87" spans="1:104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5">
        <v>219541.68</v>
      </c>
      <c r="V87" s="205">
        <v>324165</v>
      </c>
      <c r="W87" s="205">
        <v>636970.81999999995</v>
      </c>
      <c r="X87" s="166">
        <v>1228986.52</v>
      </c>
      <c r="Y87" s="205">
        <v>1502138</v>
      </c>
      <c r="Z87" s="205">
        <v>1559510</v>
      </c>
      <c r="AA87" s="205">
        <v>1424488.71</v>
      </c>
      <c r="AB87" s="205">
        <v>858344.16</v>
      </c>
      <c r="AC87" s="205">
        <v>454443.42</v>
      </c>
      <c r="AD87" s="205">
        <v>286208.44</v>
      </c>
      <c r="AE87" s="205">
        <v>190124</v>
      </c>
      <c r="AF87" s="205">
        <v>175132.29</v>
      </c>
      <c r="AG87" s="205">
        <v>171921</v>
      </c>
      <c r="AH87" s="205">
        <v>220907</v>
      </c>
      <c r="AI87" s="205">
        <v>543036</v>
      </c>
      <c r="AJ87" s="98">
        <v>1179050</v>
      </c>
      <c r="AK87" s="205">
        <v>1525795</v>
      </c>
      <c r="AL87" s="205">
        <v>1525041</v>
      </c>
      <c r="AM87" s="205">
        <v>1482130</v>
      </c>
      <c r="AN87" s="205">
        <v>811707</v>
      </c>
      <c r="AO87" s="205">
        <v>461112</v>
      </c>
      <c r="AP87" s="205">
        <v>238633</v>
      </c>
      <c r="AQ87" s="34">
        <v>173553</v>
      </c>
      <c r="AR87" s="205">
        <v>164337</v>
      </c>
      <c r="AS87" s="205">
        <v>180698</v>
      </c>
      <c r="AT87" s="205">
        <v>280909</v>
      </c>
      <c r="AU87" s="205">
        <v>21398</v>
      </c>
      <c r="AV87" s="98">
        <v>93355</v>
      </c>
      <c r="AW87" s="205">
        <v>644915</v>
      </c>
      <c r="AX87" s="205">
        <v>1392479</v>
      </c>
      <c r="AY87" s="205">
        <v>1397963</v>
      </c>
      <c r="AZ87" s="34">
        <v>748646</v>
      </c>
      <c r="BA87" s="205">
        <v>468094</v>
      </c>
      <c r="BB87" s="205">
        <v>229457</v>
      </c>
      <c r="BC87" s="34">
        <v>133506</v>
      </c>
      <c r="BD87" s="205">
        <v>145179</v>
      </c>
      <c r="BE87" s="205"/>
      <c r="BF87" s="205"/>
      <c r="BG87" s="205"/>
      <c r="BH87" s="98"/>
      <c r="BI87" s="165">
        <f t="shared" ref="BI87:BR91" si="312">O87-C87</f>
        <v>1389935.9700000002</v>
      </c>
      <c r="BJ87" s="99">
        <f t="shared" si="312"/>
        <v>1133145.4200000002</v>
      </c>
      <c r="BK87" s="99">
        <f t="shared" si="312"/>
        <v>841298.01</v>
      </c>
      <c r="BL87" s="99">
        <f t="shared" si="312"/>
        <v>333386.38</v>
      </c>
      <c r="BM87" s="99">
        <f t="shared" si="312"/>
        <v>249900.6</v>
      </c>
      <c r="BN87" s="99">
        <f t="shared" si="312"/>
        <v>187815.56000000003</v>
      </c>
      <c r="BO87" s="99">
        <f t="shared" si="312"/>
        <v>208181.5</v>
      </c>
      <c r="BP87" s="99">
        <f t="shared" si="312"/>
        <v>300399.64</v>
      </c>
      <c r="BQ87" s="99">
        <f t="shared" si="312"/>
        <v>584942.65999999992</v>
      </c>
      <c r="BR87" s="411">
        <f t="shared" si="312"/>
        <v>1039789.61</v>
      </c>
      <c r="BS87" s="434">
        <f t="shared" ref="BS87:CB91" si="313">Y87-M87</f>
        <v>1198317.17</v>
      </c>
      <c r="BT87" s="99">
        <f t="shared" si="313"/>
        <v>816855.77</v>
      </c>
      <c r="BU87" s="99">
        <f t="shared" si="313"/>
        <v>-16097.14000000013</v>
      </c>
      <c r="BV87" s="99">
        <f t="shared" si="313"/>
        <v>-311363.69000000006</v>
      </c>
      <c r="BW87" s="99">
        <f t="shared" si="313"/>
        <v>-415463.29</v>
      </c>
      <c r="BX87" s="248">
        <f t="shared" si="313"/>
        <v>-63463.270000000019</v>
      </c>
      <c r="BY87" s="248">
        <f t="shared" si="313"/>
        <v>-70152.149999999994</v>
      </c>
      <c r="BZ87" s="248">
        <f t="shared" si="313"/>
        <v>-22910.600000000006</v>
      </c>
      <c r="CA87" s="248">
        <f t="shared" si="313"/>
        <v>-47620.679999999993</v>
      </c>
      <c r="CB87" s="248">
        <f t="shared" si="313"/>
        <v>-103258</v>
      </c>
      <c r="CC87" s="248">
        <f t="shared" ref="CC87:CL91" si="314">AI87-W87</f>
        <v>-93934.819999999949</v>
      </c>
      <c r="CD87" s="391">
        <f t="shared" si="314"/>
        <v>-49936.520000000019</v>
      </c>
      <c r="CE87" s="360">
        <f t="shared" si="314"/>
        <v>23657</v>
      </c>
      <c r="CF87" s="261">
        <f t="shared" si="314"/>
        <v>-34469</v>
      </c>
      <c r="CG87" s="261">
        <f t="shared" si="314"/>
        <v>57641.290000000037</v>
      </c>
      <c r="CH87" s="261">
        <f t="shared" si="314"/>
        <v>-46637.160000000033</v>
      </c>
      <c r="CI87" s="261">
        <f t="shared" si="314"/>
        <v>6668.5800000000163</v>
      </c>
      <c r="CJ87" s="261">
        <f t="shared" si="314"/>
        <v>-47575.44</v>
      </c>
      <c r="CK87" s="261">
        <f t="shared" si="314"/>
        <v>-16571</v>
      </c>
      <c r="CL87" s="261">
        <f t="shared" si="314"/>
        <v>-10795.290000000008</v>
      </c>
      <c r="CM87" s="261">
        <f t="shared" ref="CM87:CX91" si="315">AS87-AG87</f>
        <v>8777</v>
      </c>
      <c r="CN87" s="261">
        <f t="shared" si="315"/>
        <v>60002</v>
      </c>
      <c r="CO87" s="261">
        <f t="shared" si="315"/>
        <v>-521638</v>
      </c>
      <c r="CP87" s="391">
        <f t="shared" si="315"/>
        <v>-1085695</v>
      </c>
      <c r="CQ87" s="391">
        <f t="shared" si="315"/>
        <v>-880880</v>
      </c>
      <c r="CR87" s="391">
        <f t="shared" si="315"/>
        <v>-132562</v>
      </c>
      <c r="CS87" s="391">
        <f t="shared" si="315"/>
        <v>-84167</v>
      </c>
      <c r="CT87" s="391">
        <f t="shared" si="315"/>
        <v>-63061</v>
      </c>
      <c r="CU87" s="391">
        <f t="shared" si="315"/>
        <v>6982</v>
      </c>
      <c r="CV87" s="391">
        <f t="shared" si="315"/>
        <v>-9176</v>
      </c>
      <c r="CW87" s="391">
        <f t="shared" si="315"/>
        <v>-40047</v>
      </c>
      <c r="CX87" s="391">
        <f t="shared" si="315"/>
        <v>-19158</v>
      </c>
      <c r="CY87" s="347"/>
      <c r="CZ87" s="34">
        <f>IF(ISERROR(GETPIVOTDATA("VALUE",'CRS WK pvt'!$I$2,"DT_FILE",CZ$8,"CD_CO",CZ$6,"TRIM_CAT",TRIM(B87),"TRIM_LINE",A86))=TRUE,0,GETPIVOTDATA("VALUE",'CRS WK pvt'!$I$2,"DT_FILE",CZ$8,"CD_CO",CZ$6,"TRIM_CAT",TRIM(B87),"TRIM_LINE",A86))</f>
        <v>145179</v>
      </c>
    </row>
    <row r="88" spans="1:104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5">
        <v>44224.1</v>
      </c>
      <c r="V88" s="205">
        <v>57064</v>
      </c>
      <c r="W88" s="205">
        <v>116263.63</v>
      </c>
      <c r="X88" s="166">
        <v>213944.25</v>
      </c>
      <c r="Y88" s="205">
        <v>261970</v>
      </c>
      <c r="Z88" s="205">
        <v>269070</v>
      </c>
      <c r="AA88" s="205">
        <v>254139.97</v>
      </c>
      <c r="AB88" s="205">
        <v>172394.82</v>
      </c>
      <c r="AC88" s="205">
        <v>79908.929999999993</v>
      </c>
      <c r="AD88" s="205">
        <v>60480.93</v>
      </c>
      <c r="AE88" s="205">
        <v>40058</v>
      </c>
      <c r="AF88" s="205">
        <v>38809.71</v>
      </c>
      <c r="AG88" s="205">
        <v>36118</v>
      </c>
      <c r="AH88" s="205">
        <v>44918</v>
      </c>
      <c r="AI88" s="205">
        <v>98656</v>
      </c>
      <c r="AJ88" s="98">
        <v>221010</v>
      </c>
      <c r="AK88" s="205">
        <v>275676</v>
      </c>
      <c r="AL88" s="205">
        <v>286327</v>
      </c>
      <c r="AM88" s="205">
        <v>295198</v>
      </c>
      <c r="AN88" s="205">
        <v>167982</v>
      </c>
      <c r="AO88" s="205">
        <v>97416</v>
      </c>
      <c r="AP88" s="205">
        <v>54801</v>
      </c>
      <c r="AQ88" s="34">
        <v>38509</v>
      </c>
      <c r="AR88" s="205">
        <v>37086</v>
      </c>
      <c r="AS88" s="205">
        <v>37067</v>
      </c>
      <c r="AT88" s="205">
        <v>56479</v>
      </c>
      <c r="AU88" s="205">
        <v>15383</v>
      </c>
      <c r="AV88" s="98">
        <v>49078</v>
      </c>
      <c r="AW88" s="205">
        <v>149685</v>
      </c>
      <c r="AX88" s="205">
        <v>260753</v>
      </c>
      <c r="AY88" s="205">
        <v>272403</v>
      </c>
      <c r="AZ88" s="34">
        <v>146974</v>
      </c>
      <c r="BA88" s="205">
        <v>105559</v>
      </c>
      <c r="BB88" s="205">
        <v>46092</v>
      </c>
      <c r="BC88" s="34">
        <v>27989</v>
      </c>
      <c r="BD88" s="205">
        <v>31053</v>
      </c>
      <c r="BE88" s="205"/>
      <c r="BF88" s="205"/>
      <c r="BG88" s="205"/>
      <c r="BH88" s="98"/>
      <c r="BI88" s="165">
        <f t="shared" si="312"/>
        <v>210797.23</v>
      </c>
      <c r="BJ88" s="99">
        <f t="shared" si="312"/>
        <v>190955.02000000002</v>
      </c>
      <c r="BK88" s="99">
        <f t="shared" si="312"/>
        <v>117349.67000000001</v>
      </c>
      <c r="BL88" s="99">
        <f t="shared" si="312"/>
        <v>54713.88</v>
      </c>
      <c r="BM88" s="99">
        <f t="shared" si="312"/>
        <v>46103.07</v>
      </c>
      <c r="BN88" s="99">
        <f t="shared" si="312"/>
        <v>31073.75</v>
      </c>
      <c r="BO88" s="99">
        <f t="shared" si="312"/>
        <v>36045.259999999995</v>
      </c>
      <c r="BP88" s="99">
        <f t="shared" si="312"/>
        <v>41018.03</v>
      </c>
      <c r="BQ88" s="99">
        <f t="shared" si="312"/>
        <v>84250.150000000009</v>
      </c>
      <c r="BR88" s="411">
        <f t="shared" si="312"/>
        <v>112295.79</v>
      </c>
      <c r="BS88" s="434">
        <f t="shared" si="313"/>
        <v>121721.84</v>
      </c>
      <c r="BT88" s="99">
        <f t="shared" si="313"/>
        <v>72792.25</v>
      </c>
      <c r="BU88" s="99">
        <f t="shared" si="313"/>
        <v>4305.5299999999988</v>
      </c>
      <c r="BV88" s="99">
        <f t="shared" si="313"/>
        <v>-47924.53</v>
      </c>
      <c r="BW88" s="99">
        <f t="shared" si="313"/>
        <v>-65062.420000000013</v>
      </c>
      <c r="BX88" s="248">
        <f t="shared" si="313"/>
        <v>-8585.9399999999951</v>
      </c>
      <c r="BY88" s="248">
        <f t="shared" si="313"/>
        <v>-14746.400000000001</v>
      </c>
      <c r="BZ88" s="248">
        <f t="shared" si="313"/>
        <v>-718.41000000000349</v>
      </c>
      <c r="CA88" s="248">
        <f t="shared" si="313"/>
        <v>-8106.0999999999985</v>
      </c>
      <c r="CB88" s="248">
        <f t="shared" si="313"/>
        <v>-12146</v>
      </c>
      <c r="CC88" s="248">
        <f t="shared" si="314"/>
        <v>-17607.630000000005</v>
      </c>
      <c r="CD88" s="391">
        <f t="shared" si="314"/>
        <v>7065.75</v>
      </c>
      <c r="CE88" s="360">
        <f t="shared" si="314"/>
        <v>13706</v>
      </c>
      <c r="CF88" s="261">
        <f t="shared" si="314"/>
        <v>17257</v>
      </c>
      <c r="CG88" s="261">
        <f t="shared" si="314"/>
        <v>41058.03</v>
      </c>
      <c r="CH88" s="261">
        <f t="shared" si="314"/>
        <v>-4412.820000000007</v>
      </c>
      <c r="CI88" s="261">
        <f t="shared" si="314"/>
        <v>17507.070000000007</v>
      </c>
      <c r="CJ88" s="261">
        <f t="shared" si="314"/>
        <v>-5679.93</v>
      </c>
      <c r="CK88" s="261">
        <f t="shared" si="314"/>
        <v>-1549</v>
      </c>
      <c r="CL88" s="261">
        <f t="shared" si="314"/>
        <v>-1723.7099999999991</v>
      </c>
      <c r="CM88" s="261">
        <f t="shared" si="315"/>
        <v>949</v>
      </c>
      <c r="CN88" s="261">
        <f t="shared" si="315"/>
        <v>11561</v>
      </c>
      <c r="CO88" s="261">
        <f t="shared" si="315"/>
        <v>-83273</v>
      </c>
      <c r="CP88" s="391">
        <f t="shared" si="315"/>
        <v>-171932</v>
      </c>
      <c r="CQ88" s="391">
        <f t="shared" si="315"/>
        <v>-125991</v>
      </c>
      <c r="CR88" s="391">
        <f t="shared" si="315"/>
        <v>-25574</v>
      </c>
      <c r="CS88" s="391">
        <f t="shared" si="315"/>
        <v>-22795</v>
      </c>
      <c r="CT88" s="391">
        <f t="shared" si="315"/>
        <v>-21008</v>
      </c>
      <c r="CU88" s="391">
        <f t="shared" si="315"/>
        <v>8143</v>
      </c>
      <c r="CV88" s="391">
        <f t="shared" si="315"/>
        <v>-8709</v>
      </c>
      <c r="CW88" s="391">
        <f t="shared" si="315"/>
        <v>-10520</v>
      </c>
      <c r="CX88" s="391">
        <f t="shared" si="315"/>
        <v>-6033</v>
      </c>
      <c r="CY88" s="347"/>
      <c r="CZ88" s="34">
        <f>IF(ISERROR(GETPIVOTDATA("VALUE",'CRS WK pvt'!$I$2,"DT_FILE",CZ$8,"CD_CO",CZ$6,"TRIM_CAT",TRIM(B88),"TRIM_LINE",A86))=TRUE,0,GETPIVOTDATA("VALUE",'CRS WK pvt'!$I$2,"DT_FILE",CZ$8,"CD_CO",CZ$6,"TRIM_CAT",TRIM(B88),"TRIM_LINE",A86))</f>
        <v>31053</v>
      </c>
    </row>
    <row r="89" spans="1:104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5">
        <v>65213.82</v>
      </c>
      <c r="V89" s="205">
        <v>86378</v>
      </c>
      <c r="W89" s="205">
        <v>146617.16</v>
      </c>
      <c r="X89" s="166">
        <v>270479.71000000002</v>
      </c>
      <c r="Y89" s="205">
        <v>335335</v>
      </c>
      <c r="Z89" s="205">
        <v>365858</v>
      </c>
      <c r="AA89" s="205">
        <v>386304.44</v>
      </c>
      <c r="AB89" s="205">
        <v>224132.6</v>
      </c>
      <c r="AC89" s="205">
        <v>153379.25</v>
      </c>
      <c r="AD89" s="205">
        <v>97793.32</v>
      </c>
      <c r="AE89" s="205">
        <v>79828</v>
      </c>
      <c r="AF89" s="205">
        <v>77069.2</v>
      </c>
      <c r="AG89" s="205">
        <v>74349</v>
      </c>
      <c r="AH89" s="205">
        <v>88475</v>
      </c>
      <c r="AI89" s="205">
        <v>166374</v>
      </c>
      <c r="AJ89" s="98">
        <v>315520</v>
      </c>
      <c r="AK89" s="205">
        <v>410730</v>
      </c>
      <c r="AL89" s="205">
        <v>428702</v>
      </c>
      <c r="AM89" s="205">
        <v>397519</v>
      </c>
      <c r="AN89" s="205">
        <v>249637</v>
      </c>
      <c r="AO89" s="205">
        <v>159495</v>
      </c>
      <c r="AP89" s="205">
        <v>108596</v>
      </c>
      <c r="AQ89" s="34">
        <v>87423</v>
      </c>
      <c r="AR89" s="205">
        <v>96812</v>
      </c>
      <c r="AS89" s="205">
        <v>101776</v>
      </c>
      <c r="AT89" s="205">
        <v>140314</v>
      </c>
      <c r="AU89" s="205">
        <v>17576</v>
      </c>
      <c r="AV89" s="98">
        <v>90724</v>
      </c>
      <c r="AW89" s="205">
        <v>347680</v>
      </c>
      <c r="AX89" s="205">
        <v>503454</v>
      </c>
      <c r="AY89" s="205">
        <v>604611</v>
      </c>
      <c r="AZ89" s="34">
        <v>298145</v>
      </c>
      <c r="BA89" s="205">
        <v>217930</v>
      </c>
      <c r="BB89" s="205">
        <v>151489</v>
      </c>
      <c r="BC89" s="34">
        <v>91728</v>
      </c>
      <c r="BD89" s="205">
        <v>115040</v>
      </c>
      <c r="BE89" s="205"/>
      <c r="BF89" s="205"/>
      <c r="BG89" s="205"/>
      <c r="BH89" s="98"/>
      <c r="BI89" s="165">
        <f t="shared" si="312"/>
        <v>298721.93999999994</v>
      </c>
      <c r="BJ89" s="99">
        <f t="shared" si="312"/>
        <v>210151.36</v>
      </c>
      <c r="BK89" s="99">
        <f t="shared" si="312"/>
        <v>155193.11000000002</v>
      </c>
      <c r="BL89" s="99">
        <f t="shared" si="312"/>
        <v>78599.67</v>
      </c>
      <c r="BM89" s="99">
        <f t="shared" si="312"/>
        <v>63999.29</v>
      </c>
      <c r="BN89" s="99">
        <f t="shared" si="312"/>
        <v>52300.47</v>
      </c>
      <c r="BO89" s="99">
        <f t="shared" si="312"/>
        <v>62914.95</v>
      </c>
      <c r="BP89" s="99">
        <f t="shared" si="312"/>
        <v>83288.37</v>
      </c>
      <c r="BQ89" s="99">
        <f t="shared" si="312"/>
        <v>140112.13</v>
      </c>
      <c r="BR89" s="411">
        <f t="shared" si="312"/>
        <v>244530.50000000003</v>
      </c>
      <c r="BS89" s="434">
        <f t="shared" si="313"/>
        <v>287415.81</v>
      </c>
      <c r="BT89" s="99">
        <f t="shared" si="313"/>
        <v>220570.39</v>
      </c>
      <c r="BU89" s="99">
        <f t="shared" si="313"/>
        <v>86671.22000000003</v>
      </c>
      <c r="BV89" s="99">
        <f t="shared" si="313"/>
        <v>13174.700000000012</v>
      </c>
      <c r="BW89" s="99">
        <f t="shared" si="313"/>
        <v>-2118.140000000014</v>
      </c>
      <c r="BX89" s="248">
        <f t="shared" si="313"/>
        <v>18863.840000000011</v>
      </c>
      <c r="BY89" s="248">
        <f t="shared" si="313"/>
        <v>15014.71</v>
      </c>
      <c r="BZ89" s="248">
        <f t="shared" si="313"/>
        <v>23124.979999999996</v>
      </c>
      <c r="CA89" s="248">
        <f t="shared" si="313"/>
        <v>9135.18</v>
      </c>
      <c r="CB89" s="248">
        <f t="shared" si="313"/>
        <v>2097</v>
      </c>
      <c r="CC89" s="248">
        <f t="shared" si="314"/>
        <v>19756.839999999997</v>
      </c>
      <c r="CD89" s="391">
        <f t="shared" si="314"/>
        <v>45040.289999999979</v>
      </c>
      <c r="CE89" s="360">
        <f t="shared" si="314"/>
        <v>75395</v>
      </c>
      <c r="CF89" s="261">
        <f t="shared" si="314"/>
        <v>62844</v>
      </c>
      <c r="CG89" s="261">
        <f t="shared" si="314"/>
        <v>11214.559999999998</v>
      </c>
      <c r="CH89" s="261">
        <f t="shared" si="314"/>
        <v>25504.399999999994</v>
      </c>
      <c r="CI89" s="261">
        <f t="shared" si="314"/>
        <v>6115.75</v>
      </c>
      <c r="CJ89" s="261">
        <f t="shared" si="314"/>
        <v>10802.679999999993</v>
      </c>
      <c r="CK89" s="261">
        <f t="shared" si="314"/>
        <v>7595</v>
      </c>
      <c r="CL89" s="261">
        <f t="shared" si="314"/>
        <v>19742.800000000003</v>
      </c>
      <c r="CM89" s="261">
        <f t="shared" si="315"/>
        <v>27427</v>
      </c>
      <c r="CN89" s="261">
        <f t="shared" si="315"/>
        <v>51839</v>
      </c>
      <c r="CO89" s="261">
        <f t="shared" si="315"/>
        <v>-148798</v>
      </c>
      <c r="CP89" s="391">
        <f t="shared" si="315"/>
        <v>-224796</v>
      </c>
      <c r="CQ89" s="391">
        <f t="shared" si="315"/>
        <v>-63050</v>
      </c>
      <c r="CR89" s="391">
        <f t="shared" si="315"/>
        <v>74752</v>
      </c>
      <c r="CS89" s="391">
        <f t="shared" si="315"/>
        <v>207092</v>
      </c>
      <c r="CT89" s="391">
        <f t="shared" si="315"/>
        <v>48508</v>
      </c>
      <c r="CU89" s="391">
        <f t="shared" si="315"/>
        <v>58435</v>
      </c>
      <c r="CV89" s="391">
        <f t="shared" si="315"/>
        <v>42893</v>
      </c>
      <c r="CW89" s="391">
        <f t="shared" si="315"/>
        <v>4305</v>
      </c>
      <c r="CX89" s="391">
        <f t="shared" si="315"/>
        <v>18228</v>
      </c>
      <c r="CY89" s="347"/>
      <c r="CZ89" s="34">
        <f>IF(ISERROR(GETPIVOTDATA("VALUE",'CRS WK pvt'!$I$2,"DT_FILE",CZ$8,"CD_CO",CZ$6,"TRIM_CAT",TRIM(B89),"TRIM_LINE",A86))=TRUE,0,GETPIVOTDATA("VALUE",'CRS WK pvt'!$I$2,"DT_FILE",CZ$8,"CD_CO",CZ$6,"TRIM_CAT",TRIM(B89),"TRIM_LINE",A86))</f>
        <v>115040</v>
      </c>
    </row>
    <row r="90" spans="1:104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5">
        <v>106240</v>
      </c>
      <c r="V90" s="205">
        <v>176567</v>
      </c>
      <c r="W90" s="205">
        <v>249164.12</v>
      </c>
      <c r="X90" s="166">
        <v>436796.74</v>
      </c>
      <c r="Y90" s="205">
        <v>533021</v>
      </c>
      <c r="Z90" s="205">
        <v>615707</v>
      </c>
      <c r="AA90" s="205">
        <v>518492.47</v>
      </c>
      <c r="AB90" s="205">
        <v>360351.32</v>
      </c>
      <c r="AC90" s="205">
        <v>253929.43</v>
      </c>
      <c r="AD90" s="205">
        <v>146450.48000000001</v>
      </c>
      <c r="AE90" s="205">
        <v>118340</v>
      </c>
      <c r="AF90" s="205">
        <v>119119.26</v>
      </c>
      <c r="AG90" s="205">
        <v>118141</v>
      </c>
      <c r="AH90" s="205">
        <v>141870</v>
      </c>
      <c r="AI90" s="205">
        <v>251292</v>
      </c>
      <c r="AJ90" s="98">
        <v>484639</v>
      </c>
      <c r="AK90" s="205">
        <v>576412</v>
      </c>
      <c r="AL90" s="205">
        <v>606800</v>
      </c>
      <c r="AM90" s="205">
        <v>610091</v>
      </c>
      <c r="AN90" s="205">
        <v>395312</v>
      </c>
      <c r="AO90" s="205">
        <v>242533</v>
      </c>
      <c r="AP90" s="205">
        <v>166099</v>
      </c>
      <c r="AQ90" s="34">
        <v>133898</v>
      </c>
      <c r="AR90" s="205">
        <v>131573</v>
      </c>
      <c r="AS90" s="205">
        <v>146826</v>
      </c>
      <c r="AT90" s="205">
        <v>216227</v>
      </c>
      <c r="AU90" s="205">
        <v>44882</v>
      </c>
      <c r="AV90" s="98">
        <v>214122</v>
      </c>
      <c r="AW90" s="205">
        <v>496840</v>
      </c>
      <c r="AX90" s="205">
        <v>752329</v>
      </c>
      <c r="AY90" s="205">
        <v>812532</v>
      </c>
      <c r="AZ90" s="34">
        <v>544759</v>
      </c>
      <c r="BA90" s="205">
        <v>225296</v>
      </c>
      <c r="BB90" s="205">
        <v>236911</v>
      </c>
      <c r="BC90" s="34">
        <v>146013</v>
      </c>
      <c r="BD90" s="205">
        <v>160315</v>
      </c>
      <c r="BE90" s="205"/>
      <c r="BF90" s="205"/>
      <c r="BG90" s="205"/>
      <c r="BH90" s="98"/>
      <c r="BI90" s="165">
        <f t="shared" si="312"/>
        <v>527282.68999999994</v>
      </c>
      <c r="BJ90" s="99">
        <f t="shared" si="312"/>
        <v>364405.66</v>
      </c>
      <c r="BK90" s="99">
        <f t="shared" si="312"/>
        <v>274447.60000000003</v>
      </c>
      <c r="BL90" s="99">
        <f t="shared" si="312"/>
        <v>144163.60999999999</v>
      </c>
      <c r="BM90" s="99">
        <f t="shared" si="312"/>
        <v>101231.81999999999</v>
      </c>
      <c r="BN90" s="99">
        <f t="shared" si="312"/>
        <v>76255.200000000012</v>
      </c>
      <c r="BO90" s="99">
        <f t="shared" si="312"/>
        <v>104872.31</v>
      </c>
      <c r="BP90" s="99">
        <f t="shared" si="312"/>
        <v>174300.55</v>
      </c>
      <c r="BQ90" s="99">
        <f t="shared" si="312"/>
        <v>244290.22999999998</v>
      </c>
      <c r="BR90" s="411">
        <f t="shared" si="312"/>
        <v>415210.69</v>
      </c>
      <c r="BS90" s="434">
        <f t="shared" si="313"/>
        <v>470243.28</v>
      </c>
      <c r="BT90" s="99">
        <f t="shared" si="313"/>
        <v>390219.25</v>
      </c>
      <c r="BU90" s="99">
        <f t="shared" si="313"/>
        <v>-9145.4899999999907</v>
      </c>
      <c r="BV90" s="99">
        <f t="shared" si="313"/>
        <v>-4731.179999999993</v>
      </c>
      <c r="BW90" s="99">
        <f t="shared" si="313"/>
        <v>-20932.600000000035</v>
      </c>
      <c r="BX90" s="248">
        <f t="shared" si="313"/>
        <v>2103.3000000000175</v>
      </c>
      <c r="BY90" s="248">
        <f t="shared" si="313"/>
        <v>8786.4900000000052</v>
      </c>
      <c r="BZ90" s="248">
        <f t="shared" si="313"/>
        <v>41631.26999999999</v>
      </c>
      <c r="CA90" s="248">
        <f t="shared" si="313"/>
        <v>11901</v>
      </c>
      <c r="CB90" s="248">
        <f t="shared" si="313"/>
        <v>-34697</v>
      </c>
      <c r="CC90" s="248">
        <f t="shared" si="314"/>
        <v>2127.8800000000047</v>
      </c>
      <c r="CD90" s="391">
        <f t="shared" si="314"/>
        <v>47842.260000000009</v>
      </c>
      <c r="CE90" s="360">
        <f t="shared" si="314"/>
        <v>43391</v>
      </c>
      <c r="CF90" s="261">
        <f t="shared" si="314"/>
        <v>-8907</v>
      </c>
      <c r="CG90" s="261">
        <f t="shared" si="314"/>
        <v>91598.530000000028</v>
      </c>
      <c r="CH90" s="261">
        <f t="shared" si="314"/>
        <v>34960.679999999993</v>
      </c>
      <c r="CI90" s="261">
        <f t="shared" si="314"/>
        <v>-11396.429999999993</v>
      </c>
      <c r="CJ90" s="261">
        <f t="shared" si="314"/>
        <v>19648.51999999999</v>
      </c>
      <c r="CK90" s="261">
        <f t="shared" si="314"/>
        <v>15558</v>
      </c>
      <c r="CL90" s="261">
        <f t="shared" si="314"/>
        <v>12453.740000000005</v>
      </c>
      <c r="CM90" s="261">
        <f t="shared" si="315"/>
        <v>28685</v>
      </c>
      <c r="CN90" s="261">
        <f t="shared" si="315"/>
        <v>74357</v>
      </c>
      <c r="CO90" s="261">
        <f t="shared" si="315"/>
        <v>-206410</v>
      </c>
      <c r="CP90" s="391">
        <f t="shared" si="315"/>
        <v>-270517</v>
      </c>
      <c r="CQ90" s="391">
        <f t="shared" si="315"/>
        <v>-79572</v>
      </c>
      <c r="CR90" s="391">
        <f t="shared" si="315"/>
        <v>145529</v>
      </c>
      <c r="CS90" s="391">
        <f t="shared" si="315"/>
        <v>202441</v>
      </c>
      <c r="CT90" s="391">
        <f t="shared" si="315"/>
        <v>149447</v>
      </c>
      <c r="CU90" s="391">
        <f t="shared" si="315"/>
        <v>-17237</v>
      </c>
      <c r="CV90" s="391">
        <f t="shared" si="315"/>
        <v>70812</v>
      </c>
      <c r="CW90" s="391">
        <f t="shared" si="315"/>
        <v>12115</v>
      </c>
      <c r="CX90" s="391">
        <f t="shared" si="315"/>
        <v>28742</v>
      </c>
      <c r="CY90" s="347"/>
      <c r="CZ90" s="34">
        <f>IF(ISERROR(GETPIVOTDATA("VALUE",'CRS WK pvt'!$I$2,"DT_FILE",CZ$8,"CD_CO",CZ$6,"TRIM_CAT",TRIM(B90),"TRIM_LINE",A86))=TRUE,0,GETPIVOTDATA("VALUE",'CRS WK pvt'!$I$2,"DT_FILE",CZ$8,"CD_CO",CZ$6,"TRIM_CAT",TRIM(B90),"TRIM_LINE",A86))</f>
        <v>160315</v>
      </c>
    </row>
    <row r="91" spans="1:104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5">
        <v>280135.27</v>
      </c>
      <c r="V91" s="205">
        <v>327733</v>
      </c>
      <c r="W91" s="205">
        <v>730298.7</v>
      </c>
      <c r="X91" s="166">
        <v>1392550.77</v>
      </c>
      <c r="Y91" s="205">
        <v>1621533</v>
      </c>
      <c r="Z91" s="205">
        <v>1846836</v>
      </c>
      <c r="AA91" s="205">
        <v>1786204.44</v>
      </c>
      <c r="AB91" s="205">
        <v>1187129.73</v>
      </c>
      <c r="AC91" s="205">
        <v>818142.82</v>
      </c>
      <c r="AD91" s="205">
        <v>501877.49</v>
      </c>
      <c r="AE91" s="205">
        <v>420366</v>
      </c>
      <c r="AF91" s="205">
        <v>348003.4</v>
      </c>
      <c r="AG91" s="205">
        <v>351547</v>
      </c>
      <c r="AH91" s="205">
        <v>418713</v>
      </c>
      <c r="AI91" s="205">
        <v>755154</v>
      </c>
      <c r="AJ91" s="98">
        <v>1489232</v>
      </c>
      <c r="AK91" s="205">
        <v>1837998</v>
      </c>
      <c r="AL91" s="205">
        <v>1811844</v>
      </c>
      <c r="AM91" s="205">
        <v>1822649</v>
      </c>
      <c r="AN91" s="205">
        <v>1321545</v>
      </c>
      <c r="AO91" s="205">
        <v>899622</v>
      </c>
      <c r="AP91" s="205">
        <v>396550</v>
      </c>
      <c r="AQ91" s="34">
        <v>408351</v>
      </c>
      <c r="AR91" s="205">
        <v>508400</v>
      </c>
      <c r="AS91" s="205">
        <v>480132</v>
      </c>
      <c r="AT91" s="205">
        <v>886980</v>
      </c>
      <c r="AU91" s="205">
        <v>45641</v>
      </c>
      <c r="AV91" s="98">
        <v>230645</v>
      </c>
      <c r="AW91" s="205">
        <v>690041</v>
      </c>
      <c r="AX91" s="205">
        <v>1875544</v>
      </c>
      <c r="AY91" s="205">
        <v>1765917</v>
      </c>
      <c r="AZ91" s="34">
        <v>1163171</v>
      </c>
      <c r="BA91" s="205">
        <v>920884</v>
      </c>
      <c r="BB91" s="205">
        <v>644769</v>
      </c>
      <c r="BC91" s="34">
        <v>402621</v>
      </c>
      <c r="BD91" s="205">
        <v>394660</v>
      </c>
      <c r="BE91" s="205"/>
      <c r="BF91" s="205"/>
      <c r="BG91" s="205"/>
      <c r="BH91" s="98"/>
      <c r="BI91" s="165">
        <f t="shared" si="312"/>
        <v>1504534.9000000001</v>
      </c>
      <c r="BJ91" s="99">
        <f t="shared" si="312"/>
        <v>1118809.3500000001</v>
      </c>
      <c r="BK91" s="99">
        <f t="shared" si="312"/>
        <v>893340.9</v>
      </c>
      <c r="BL91" s="99">
        <f t="shared" si="312"/>
        <v>376690.64</v>
      </c>
      <c r="BM91" s="99">
        <f t="shared" si="312"/>
        <v>290498.05</v>
      </c>
      <c r="BN91" s="99">
        <f t="shared" si="312"/>
        <v>270725.80000000005</v>
      </c>
      <c r="BO91" s="99">
        <f t="shared" si="312"/>
        <v>279398.38</v>
      </c>
      <c r="BP91" s="99">
        <f t="shared" si="312"/>
        <v>325046.59000000003</v>
      </c>
      <c r="BQ91" s="99">
        <f t="shared" si="312"/>
        <v>725343.52999999991</v>
      </c>
      <c r="BR91" s="411">
        <f t="shared" si="312"/>
        <v>1368459.78</v>
      </c>
      <c r="BS91" s="434">
        <f t="shared" si="313"/>
        <v>1485672.93</v>
      </c>
      <c r="BT91" s="99">
        <f t="shared" si="313"/>
        <v>1313378.8199999998</v>
      </c>
      <c r="BU91" s="99">
        <f t="shared" si="313"/>
        <v>279950.87999999989</v>
      </c>
      <c r="BV91" s="99">
        <f t="shared" si="313"/>
        <v>67185.379999999888</v>
      </c>
      <c r="BW91" s="99">
        <f t="shared" si="313"/>
        <v>-75718.530000000028</v>
      </c>
      <c r="BX91" s="248">
        <f t="shared" si="313"/>
        <v>124235.23999999999</v>
      </c>
      <c r="BY91" s="248">
        <f t="shared" si="313"/>
        <v>129046.02000000002</v>
      </c>
      <c r="BZ91" s="248">
        <f t="shared" si="313"/>
        <v>76592.19</v>
      </c>
      <c r="CA91" s="248">
        <f t="shared" si="313"/>
        <v>71411.729999999981</v>
      </c>
      <c r="CB91" s="248">
        <f t="shared" si="313"/>
        <v>90980</v>
      </c>
      <c r="CC91" s="248">
        <f t="shared" si="314"/>
        <v>24855.300000000047</v>
      </c>
      <c r="CD91" s="391">
        <f t="shared" si="314"/>
        <v>96681.229999999981</v>
      </c>
      <c r="CE91" s="360">
        <f t="shared" si="314"/>
        <v>216465</v>
      </c>
      <c r="CF91" s="261">
        <f t="shared" si="314"/>
        <v>-34992</v>
      </c>
      <c r="CG91" s="261">
        <f t="shared" si="314"/>
        <v>36444.560000000056</v>
      </c>
      <c r="CH91" s="261">
        <f t="shared" si="314"/>
        <v>134415.27000000002</v>
      </c>
      <c r="CI91" s="261">
        <f t="shared" si="314"/>
        <v>81479.180000000051</v>
      </c>
      <c r="CJ91" s="261">
        <f t="shared" si="314"/>
        <v>-105327.48999999999</v>
      </c>
      <c r="CK91" s="261">
        <f t="shared" si="314"/>
        <v>-12015</v>
      </c>
      <c r="CL91" s="261">
        <f t="shared" si="314"/>
        <v>160396.59999999998</v>
      </c>
      <c r="CM91" s="261">
        <f t="shared" si="315"/>
        <v>128585</v>
      </c>
      <c r="CN91" s="261">
        <f t="shared" si="315"/>
        <v>468267</v>
      </c>
      <c r="CO91" s="261">
        <f t="shared" si="315"/>
        <v>-709513</v>
      </c>
      <c r="CP91" s="391">
        <f t="shared" si="315"/>
        <v>-1258587</v>
      </c>
      <c r="CQ91" s="391">
        <f t="shared" si="315"/>
        <v>-1147957</v>
      </c>
      <c r="CR91" s="391">
        <f t="shared" si="315"/>
        <v>63700</v>
      </c>
      <c r="CS91" s="391">
        <f t="shared" si="315"/>
        <v>-56732</v>
      </c>
      <c r="CT91" s="391">
        <f t="shared" si="315"/>
        <v>-158374</v>
      </c>
      <c r="CU91" s="391">
        <f t="shared" si="315"/>
        <v>21262</v>
      </c>
      <c r="CV91" s="391">
        <f t="shared" si="315"/>
        <v>248219</v>
      </c>
      <c r="CW91" s="391">
        <f t="shared" si="315"/>
        <v>-5730</v>
      </c>
      <c r="CX91" s="391">
        <f t="shared" si="315"/>
        <v>-113740</v>
      </c>
      <c r="CY91" s="347"/>
      <c r="CZ91" s="34">
        <f>IF(ISERROR(GETPIVOTDATA("VALUE",'CRS WK pvt'!$I$2,"DT_FILE",CZ$8,"CD_CO",CZ$6,"TRIM_CAT",TRIM(B91),"TRIM_LINE",A86))=TRUE,0,GETPIVOTDATA("VALUE",'CRS WK pvt'!$I$2,"DT_FILE",CZ$8,"CD_CO",CZ$6,"TRIM_CAT",TRIM(B91),"TRIM_LINE",A86))</f>
        <v>394660</v>
      </c>
    </row>
    <row r="92" spans="1:104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316">SUM(D87:D91)</f>
        <v>68545.14</v>
      </c>
      <c r="E92" s="132">
        <f t="shared" si="316"/>
        <v>57469.54</v>
      </c>
      <c r="F92" s="132">
        <f t="shared" si="316"/>
        <v>32103.31</v>
      </c>
      <c r="G92" s="132">
        <f t="shared" si="316"/>
        <v>29034.5</v>
      </c>
      <c r="H92" s="132">
        <f t="shared" si="316"/>
        <v>22243.65</v>
      </c>
      <c r="I92" s="132">
        <f t="shared" si="316"/>
        <v>23942.469999999998</v>
      </c>
      <c r="J92" s="132">
        <f t="shared" si="316"/>
        <v>47853.819999999992</v>
      </c>
      <c r="K92" s="132">
        <f t="shared" si="316"/>
        <v>100375.73</v>
      </c>
      <c r="L92" s="134">
        <f t="shared" si="316"/>
        <v>362471.62</v>
      </c>
      <c r="M92" s="132">
        <f t="shared" si="316"/>
        <v>690625.97</v>
      </c>
      <c r="N92" s="132">
        <f t="shared" si="316"/>
        <v>1843164.52</v>
      </c>
      <c r="O92" s="141">
        <f t="shared" si="316"/>
        <v>4023945.03</v>
      </c>
      <c r="P92" s="132">
        <f t="shared" si="316"/>
        <v>3086011.95</v>
      </c>
      <c r="Q92" s="141">
        <f t="shared" si="316"/>
        <v>2339098.83</v>
      </c>
      <c r="R92" s="141">
        <f t="shared" si="316"/>
        <v>1019657.49</v>
      </c>
      <c r="S92" s="141">
        <f t="shared" si="316"/>
        <v>780767.33</v>
      </c>
      <c r="T92" s="141">
        <f t="shared" si="316"/>
        <v>640414.42999999993</v>
      </c>
      <c r="U92" s="141">
        <f t="shared" si="316"/>
        <v>715354.87</v>
      </c>
      <c r="V92" s="141">
        <f t="shared" si="316"/>
        <v>971907</v>
      </c>
      <c r="W92" s="141">
        <f t="shared" si="316"/>
        <v>1879314.43</v>
      </c>
      <c r="X92" s="134">
        <f t="shared" si="316"/>
        <v>3542757.9899999998</v>
      </c>
      <c r="Y92" s="141">
        <f t="shared" si="316"/>
        <v>4253997</v>
      </c>
      <c r="Z92" s="141">
        <f t="shared" si="316"/>
        <v>4656981</v>
      </c>
      <c r="AA92" s="141">
        <f t="shared" si="316"/>
        <v>4369630.0299999993</v>
      </c>
      <c r="AB92" s="141">
        <f t="shared" si="316"/>
        <v>2802352.63</v>
      </c>
      <c r="AC92" s="141">
        <f t="shared" si="316"/>
        <v>1759803.85</v>
      </c>
      <c r="AD92" s="141">
        <f t="shared" si="316"/>
        <v>1092810.6600000001</v>
      </c>
      <c r="AE92" s="141">
        <f t="shared" si="316"/>
        <v>848716</v>
      </c>
      <c r="AF92" s="141">
        <f t="shared" si="316"/>
        <v>758133.8600000001</v>
      </c>
      <c r="AG92" s="281">
        <v>752076</v>
      </c>
      <c r="AH92" s="281">
        <v>914883</v>
      </c>
      <c r="AI92" s="281">
        <v>1814512</v>
      </c>
      <c r="AJ92" s="322">
        <v>3689451</v>
      </c>
      <c r="AK92" s="298">
        <v>4626611</v>
      </c>
      <c r="AL92" s="298">
        <v>4658714</v>
      </c>
      <c r="AM92" s="298">
        <v>4607587</v>
      </c>
      <c r="AN92" s="298">
        <v>2946183</v>
      </c>
      <c r="AO92" s="298">
        <v>1860178</v>
      </c>
      <c r="AP92" s="298">
        <v>964679</v>
      </c>
      <c r="AQ92" s="133">
        <v>841734</v>
      </c>
      <c r="AR92" s="298">
        <v>938208</v>
      </c>
      <c r="AS92" s="298">
        <v>946499</v>
      </c>
      <c r="AT92" s="298">
        <v>1580909</v>
      </c>
      <c r="AU92" s="298">
        <v>144880</v>
      </c>
      <c r="AV92" s="316">
        <v>677924</v>
      </c>
      <c r="AW92" s="298">
        <v>2329161</v>
      </c>
      <c r="AX92" s="298">
        <v>4784559</v>
      </c>
      <c r="AY92" s="298">
        <v>4853426</v>
      </c>
      <c r="AZ92" s="133">
        <v>2901695</v>
      </c>
      <c r="BA92" s="298">
        <v>1937763</v>
      </c>
      <c r="BB92" s="298">
        <v>1308718</v>
      </c>
      <c r="BC92" s="133">
        <v>801857</v>
      </c>
      <c r="BD92" s="298">
        <v>846247</v>
      </c>
      <c r="BE92" s="298"/>
      <c r="BF92" s="298"/>
      <c r="BG92" s="298"/>
      <c r="BH92" s="316"/>
      <c r="BI92" s="188">
        <f t="shared" si="316"/>
        <v>3931272.7300000004</v>
      </c>
      <c r="BJ92" s="135">
        <f t="shared" si="316"/>
        <v>3017466.8100000005</v>
      </c>
      <c r="BK92" s="135">
        <f t="shared" ref="BK92:BL92" si="317">SUM(BK87:BK91)</f>
        <v>2281629.29</v>
      </c>
      <c r="BL92" s="135">
        <f t="shared" si="317"/>
        <v>987554.18</v>
      </c>
      <c r="BM92" s="135">
        <f t="shared" ref="BM92" si="318">SUM(BM87:BM91)</f>
        <v>751732.83</v>
      </c>
      <c r="BN92" s="135">
        <f t="shared" ref="BN92:BV92" si="319">SUM(BN87:BN91)</f>
        <v>618170.78</v>
      </c>
      <c r="BO92" s="135">
        <f t="shared" si="319"/>
        <v>691412.4</v>
      </c>
      <c r="BP92" s="135">
        <f t="shared" si="319"/>
        <v>924053.18000000017</v>
      </c>
      <c r="BQ92" s="135">
        <f t="shared" si="319"/>
        <v>1778938.6999999997</v>
      </c>
      <c r="BR92" s="412">
        <f t="shared" si="319"/>
        <v>3180286.37</v>
      </c>
      <c r="BS92" s="435">
        <f t="shared" si="319"/>
        <v>3563371.0300000003</v>
      </c>
      <c r="BT92" s="135">
        <f t="shared" si="319"/>
        <v>2813816.48</v>
      </c>
      <c r="BU92" s="135">
        <f t="shared" si="319"/>
        <v>345684.99999999977</v>
      </c>
      <c r="BV92" s="135">
        <f t="shared" si="319"/>
        <v>-283659.32000000018</v>
      </c>
      <c r="BW92" s="135">
        <f t="shared" ref="BW92:BX92" si="320">SUM(BW87:BW91)</f>
        <v>-579294.98</v>
      </c>
      <c r="BX92" s="249">
        <f t="shared" si="320"/>
        <v>73153.17</v>
      </c>
      <c r="BY92" s="249">
        <f t="shared" ref="BY92:BZ92" si="321">SUM(BY87:BY91)</f>
        <v>67948.670000000027</v>
      </c>
      <c r="BZ92" s="249">
        <f t="shared" si="321"/>
        <v>117719.42999999998</v>
      </c>
      <c r="CA92" s="249">
        <f t="shared" ref="CA92:CB92" si="322">SUM(CA87:CA91)</f>
        <v>36721.12999999999</v>
      </c>
      <c r="CB92" s="249">
        <f t="shared" si="322"/>
        <v>-57024</v>
      </c>
      <c r="CC92" s="249">
        <f t="shared" ref="CC92:CE92" si="323">SUM(CC87:CC91)</f>
        <v>-64802.429999999906</v>
      </c>
      <c r="CD92" s="392">
        <f t="shared" si="323"/>
        <v>146693.00999999995</v>
      </c>
      <c r="CE92" s="361">
        <f t="shared" si="323"/>
        <v>372614</v>
      </c>
      <c r="CF92" s="274">
        <f t="shared" ref="CF92" si="324">SUM(CF87:CF91)</f>
        <v>1733</v>
      </c>
      <c r="CG92" s="274">
        <f t="shared" ref="CG92" si="325">SUM(CG87:CG91)</f>
        <v>237956.97000000012</v>
      </c>
      <c r="CH92" s="274">
        <f t="shared" ref="CH92" si="326">SUM(CH87:CH91)</f>
        <v>143830.36999999997</v>
      </c>
      <c r="CI92" s="274">
        <f t="shared" ref="CI92" si="327">SUM(CI87:CI91)</f>
        <v>100374.15000000008</v>
      </c>
      <c r="CJ92" s="274">
        <f t="shared" ref="CJ92" si="328">SUM(CJ87:CJ91)</f>
        <v>-128131.66</v>
      </c>
      <c r="CK92" s="274">
        <f t="shared" ref="CK92" si="329">SUM(CK87:CK91)</f>
        <v>-6982</v>
      </c>
      <c r="CL92" s="274">
        <f t="shared" ref="CL92" si="330">SUM(CL87:CL91)</f>
        <v>180074.13999999998</v>
      </c>
      <c r="CM92" s="274">
        <f t="shared" ref="CM92" si="331">SUM(CM87:CM91)</f>
        <v>194423</v>
      </c>
      <c r="CN92" s="274">
        <f t="shared" ref="CN92" si="332">SUM(CN87:CN91)</f>
        <v>666026</v>
      </c>
      <c r="CO92" s="274">
        <f t="shared" ref="CO92" si="333">SUM(CO87:CO91)</f>
        <v>-1669632</v>
      </c>
      <c r="CP92" s="392">
        <f t="shared" ref="CP92" si="334">SUM(CP87:CP91)</f>
        <v>-3011527</v>
      </c>
      <c r="CQ92" s="392">
        <f t="shared" ref="CQ92" si="335">SUM(CQ87:CQ91)</f>
        <v>-2297450</v>
      </c>
      <c r="CR92" s="392">
        <f t="shared" ref="CR92" si="336">SUM(CR87:CR91)</f>
        <v>125845</v>
      </c>
      <c r="CS92" s="392">
        <f t="shared" ref="CS92" si="337">SUM(CS87:CS91)</f>
        <v>245839</v>
      </c>
      <c r="CT92" s="392">
        <f t="shared" ref="CT92:CU92" si="338">SUM(CT87:CT91)</f>
        <v>-44488</v>
      </c>
      <c r="CU92" s="392">
        <f t="shared" si="338"/>
        <v>77585</v>
      </c>
      <c r="CV92" s="392">
        <f t="shared" ref="CV92" si="339">SUM(CV87:CV91)</f>
        <v>344039</v>
      </c>
      <c r="CW92" s="392">
        <f t="shared" ref="CW92:CX92" si="340">SUM(CW87:CW91)</f>
        <v>-39877</v>
      </c>
      <c r="CX92" s="392">
        <f t="shared" si="340"/>
        <v>-91961</v>
      </c>
      <c r="CY92" s="348"/>
      <c r="CZ92" s="133">
        <f t="shared" si="287"/>
        <v>846247</v>
      </c>
    </row>
    <row r="93" spans="1:104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89"/>
      <c r="CU93" s="389"/>
      <c r="CV93" s="389"/>
      <c r="CW93" s="389"/>
      <c r="CX93" s="389"/>
      <c r="CY93" s="347"/>
      <c r="CZ93" s="49"/>
    </row>
    <row r="94" spans="1:104" s="37" customFormat="1" x14ac:dyDescent="0.3">
      <c r="A94" s="146"/>
      <c r="B94" s="38" t="s">
        <v>37</v>
      </c>
      <c r="C94" s="96">
        <f t="shared" ref="C94" si="341">C80+C87</f>
        <v>116566692.53</v>
      </c>
      <c r="D94" s="97">
        <f t="shared" ref="D94:P94" si="342">D80+D87</f>
        <v>74703060.890000001</v>
      </c>
      <c r="E94" s="97">
        <f t="shared" si="342"/>
        <v>43118486.720000006</v>
      </c>
      <c r="F94" s="97">
        <f t="shared" si="342"/>
        <v>22174258.189999998</v>
      </c>
      <c r="G94" s="97">
        <f t="shared" si="342"/>
        <v>16404243.360000001</v>
      </c>
      <c r="H94" s="97">
        <f t="shared" si="342"/>
        <v>15567360.689999999</v>
      </c>
      <c r="I94" s="97">
        <f t="shared" si="342"/>
        <v>14835685.85</v>
      </c>
      <c r="J94" s="97">
        <f t="shared" si="342"/>
        <v>23676839.109999999</v>
      </c>
      <c r="K94" s="97">
        <f t="shared" si="342"/>
        <v>45400509.099999994</v>
      </c>
      <c r="L94" s="98">
        <f t="shared" si="342"/>
        <v>112681444.25999999</v>
      </c>
      <c r="M94" s="97">
        <f t="shared" si="342"/>
        <v>120918349.45</v>
      </c>
      <c r="N94" s="97">
        <f t="shared" si="342"/>
        <v>106705519.95</v>
      </c>
      <c r="O94" s="97">
        <f t="shared" si="342"/>
        <v>98284873.36999999</v>
      </c>
      <c r="P94" s="97">
        <f t="shared" si="342"/>
        <v>78683493.25</v>
      </c>
      <c r="Q94" s="97">
        <f t="shared" ref="Q94:R94" si="343">Q80+Q87</f>
        <v>54257250.840000004</v>
      </c>
      <c r="R94" s="97">
        <f t="shared" si="343"/>
        <v>22406749.66</v>
      </c>
      <c r="S94" s="97">
        <f t="shared" ref="S94:T94" si="344">S80+S87</f>
        <v>18288632.759999998</v>
      </c>
      <c r="T94" s="97">
        <f t="shared" si="344"/>
        <v>14804081.550000001</v>
      </c>
      <c r="U94" s="97">
        <f t="shared" ref="U94:V94" si="345">U80+U87</f>
        <v>16401950.529999999</v>
      </c>
      <c r="V94" s="97">
        <f t="shared" si="345"/>
        <v>20532058</v>
      </c>
      <c r="W94" s="97">
        <f t="shared" ref="W94:X94" si="346">W80+W87</f>
        <v>44688472.689999998</v>
      </c>
      <c r="X94" s="98">
        <f t="shared" si="346"/>
        <v>102155856.58</v>
      </c>
      <c r="Y94" s="97">
        <f t="shared" ref="Y94:AA94" si="347">Y80+Y87</f>
        <v>124670704</v>
      </c>
      <c r="Z94" s="97">
        <f t="shared" si="347"/>
        <v>133235174</v>
      </c>
      <c r="AA94" s="97">
        <f t="shared" si="347"/>
        <v>126628463.33</v>
      </c>
      <c r="AB94" s="97">
        <f t="shared" ref="AB94:AC94" si="348">AB80+AB87</f>
        <v>79157888.319999993</v>
      </c>
      <c r="AC94" s="97">
        <f t="shared" si="348"/>
        <v>40413474.420000002</v>
      </c>
      <c r="AD94" s="97">
        <f t="shared" ref="AD94:AF94" si="349">AD80+AD87</f>
        <v>24662344.970000003</v>
      </c>
      <c r="AE94" s="97">
        <f t="shared" si="349"/>
        <v>18497402</v>
      </c>
      <c r="AF94" s="97">
        <f t="shared" si="349"/>
        <v>17383189</v>
      </c>
      <c r="AG94" s="205">
        <v>17837022</v>
      </c>
      <c r="AH94" s="205">
        <v>20590469</v>
      </c>
      <c r="AI94" s="205">
        <v>51510440</v>
      </c>
      <c r="AJ94" s="98">
        <v>123233073</v>
      </c>
      <c r="AK94" s="297">
        <v>156229427</v>
      </c>
      <c r="AL94" s="297">
        <v>154623222</v>
      </c>
      <c r="AM94" s="297">
        <v>155496001</v>
      </c>
      <c r="AN94" s="297">
        <v>97405694</v>
      </c>
      <c r="AO94" s="297">
        <v>56355972</v>
      </c>
      <c r="AP94" s="297">
        <v>31352642</v>
      </c>
      <c r="AQ94" s="63">
        <v>25172400</v>
      </c>
      <c r="AR94" s="297">
        <v>22171397</v>
      </c>
      <c r="AS94" s="297">
        <v>23047455</v>
      </c>
      <c r="AT94" s="297">
        <v>33194224</v>
      </c>
      <c r="AU94" s="297">
        <v>56719648</v>
      </c>
      <c r="AV94" s="315">
        <v>146218537</v>
      </c>
      <c r="AW94" s="297">
        <v>161911837</v>
      </c>
      <c r="AX94" s="297">
        <v>155722757</v>
      </c>
      <c r="AY94" s="297">
        <v>153629857</v>
      </c>
      <c r="AZ94" s="63">
        <v>84508340</v>
      </c>
      <c r="BA94" s="297">
        <v>55603743</v>
      </c>
      <c r="BB94" s="297">
        <v>28893418</v>
      </c>
      <c r="BC94" s="63">
        <v>18203985</v>
      </c>
      <c r="BD94" s="297">
        <v>19730108</v>
      </c>
      <c r="BE94" s="297"/>
      <c r="BF94" s="297"/>
      <c r="BG94" s="297"/>
      <c r="BH94" s="315"/>
      <c r="BI94" s="34">
        <f t="shared" ref="BI94:BR98" si="350">O94-C94</f>
        <v>-18281819.160000011</v>
      </c>
      <c r="BJ94" s="99">
        <f t="shared" si="350"/>
        <v>3980432.3599999994</v>
      </c>
      <c r="BK94" s="99">
        <f t="shared" si="350"/>
        <v>11138764.119999997</v>
      </c>
      <c r="BL94" s="99">
        <f t="shared" si="350"/>
        <v>232491.47000000253</v>
      </c>
      <c r="BM94" s="99">
        <f t="shared" si="350"/>
        <v>1884389.3999999966</v>
      </c>
      <c r="BN94" s="99">
        <f t="shared" si="350"/>
        <v>-763279.13999999873</v>
      </c>
      <c r="BO94" s="99">
        <f t="shared" si="350"/>
        <v>1566264.6799999997</v>
      </c>
      <c r="BP94" s="99">
        <f t="shared" si="350"/>
        <v>-3144781.1099999994</v>
      </c>
      <c r="BQ94" s="99">
        <f t="shared" si="350"/>
        <v>-712036.40999999642</v>
      </c>
      <c r="BR94" s="411">
        <f t="shared" si="350"/>
        <v>-10525587.679999992</v>
      </c>
      <c r="BS94" s="434">
        <f t="shared" ref="BS94:CB98" si="351">Y94-M94</f>
        <v>3752354.549999997</v>
      </c>
      <c r="BT94" s="99">
        <f t="shared" si="351"/>
        <v>26529654.049999997</v>
      </c>
      <c r="BU94" s="99">
        <f t="shared" si="351"/>
        <v>28343589.960000008</v>
      </c>
      <c r="BV94" s="99">
        <f t="shared" si="351"/>
        <v>474395.06999999285</v>
      </c>
      <c r="BW94" s="99">
        <f t="shared" si="351"/>
        <v>-13843776.420000002</v>
      </c>
      <c r="BX94" s="248">
        <f t="shared" si="351"/>
        <v>2255595.3100000024</v>
      </c>
      <c r="BY94" s="248">
        <f t="shared" si="351"/>
        <v>208769.24000000209</v>
      </c>
      <c r="BZ94" s="248">
        <f t="shared" si="351"/>
        <v>2579107.4499999993</v>
      </c>
      <c r="CA94" s="248">
        <f t="shared" si="351"/>
        <v>1435071.4700000007</v>
      </c>
      <c r="CB94" s="248">
        <f t="shared" si="351"/>
        <v>58411</v>
      </c>
      <c r="CC94" s="248">
        <f t="shared" ref="CC94:CL98" si="352">AI94-W94</f>
        <v>6821967.3100000024</v>
      </c>
      <c r="CD94" s="391">
        <f t="shared" si="352"/>
        <v>21077216.420000002</v>
      </c>
      <c r="CE94" s="360">
        <f t="shared" si="352"/>
        <v>31558723</v>
      </c>
      <c r="CF94" s="261">
        <f t="shared" si="352"/>
        <v>21388048</v>
      </c>
      <c r="CG94" s="261">
        <f t="shared" si="352"/>
        <v>28867537.670000002</v>
      </c>
      <c r="CH94" s="261">
        <f t="shared" si="352"/>
        <v>18247805.680000007</v>
      </c>
      <c r="CI94" s="261">
        <f t="shared" si="352"/>
        <v>15942497.579999998</v>
      </c>
      <c r="CJ94" s="261">
        <f t="shared" si="352"/>
        <v>6690297.0299999975</v>
      </c>
      <c r="CK94" s="261">
        <f t="shared" si="352"/>
        <v>6674998</v>
      </c>
      <c r="CL94" s="261">
        <f t="shared" si="352"/>
        <v>4788208</v>
      </c>
      <c r="CM94" s="261">
        <f t="shared" ref="CM94:CX98" si="353">AS94-AG94</f>
        <v>5210433</v>
      </c>
      <c r="CN94" s="261">
        <f t="shared" si="353"/>
        <v>12603755</v>
      </c>
      <c r="CO94" s="261">
        <f t="shared" si="353"/>
        <v>5209208</v>
      </c>
      <c r="CP94" s="391">
        <f t="shared" si="353"/>
        <v>22985464</v>
      </c>
      <c r="CQ94" s="391">
        <f t="shared" si="353"/>
        <v>5682410</v>
      </c>
      <c r="CR94" s="391">
        <f t="shared" si="353"/>
        <v>1099535</v>
      </c>
      <c r="CS94" s="391">
        <f t="shared" si="353"/>
        <v>-1866144</v>
      </c>
      <c r="CT94" s="391">
        <f t="shared" si="353"/>
        <v>-12897354</v>
      </c>
      <c r="CU94" s="391">
        <f t="shared" si="353"/>
        <v>-752229</v>
      </c>
      <c r="CV94" s="391">
        <f t="shared" si="353"/>
        <v>-2459224</v>
      </c>
      <c r="CW94" s="391">
        <f t="shared" si="353"/>
        <v>-6968415</v>
      </c>
      <c r="CX94" s="391">
        <f t="shared" si="353"/>
        <v>-2441289</v>
      </c>
      <c r="CY94" s="347"/>
      <c r="CZ94" s="63">
        <f t="shared" ref="CZ94" si="354">CZ80+CZ87</f>
        <v>19730108</v>
      </c>
    </row>
    <row r="95" spans="1:104" s="37" customFormat="1" x14ac:dyDescent="0.3">
      <c r="A95" s="146"/>
      <c r="B95" s="38" t="s">
        <v>38</v>
      </c>
      <c r="C95" s="96">
        <f t="shared" ref="C95:X95" si="355">C81+C88</f>
        <v>11136953.950000001</v>
      </c>
      <c r="D95" s="97">
        <f t="shared" si="355"/>
        <v>7852484.9400000004</v>
      </c>
      <c r="E95" s="97">
        <f t="shared" si="355"/>
        <v>4976954.9399999995</v>
      </c>
      <c r="F95" s="97">
        <f t="shared" si="355"/>
        <v>2342510.9500000002</v>
      </c>
      <c r="G95" s="97">
        <f t="shared" si="355"/>
        <v>1579780.33</v>
      </c>
      <c r="H95" s="97">
        <f t="shared" si="355"/>
        <v>1463494.83</v>
      </c>
      <c r="I95" s="97">
        <f t="shared" si="355"/>
        <v>1320333.3700000001</v>
      </c>
      <c r="J95" s="97">
        <f t="shared" si="355"/>
        <v>2111665.98</v>
      </c>
      <c r="K95" s="97">
        <f t="shared" si="355"/>
        <v>3787331.13</v>
      </c>
      <c r="L95" s="98">
        <f t="shared" si="355"/>
        <v>9437299.370000001</v>
      </c>
      <c r="M95" s="97">
        <f t="shared" si="355"/>
        <v>10045327.49</v>
      </c>
      <c r="N95" s="97">
        <f t="shared" si="355"/>
        <v>9321577.7799999993</v>
      </c>
      <c r="O95" s="97">
        <f t="shared" si="355"/>
        <v>8778594.9799999986</v>
      </c>
      <c r="P95" s="97">
        <f t="shared" si="355"/>
        <v>7435741.04</v>
      </c>
      <c r="Q95" s="97">
        <f t="shared" si="355"/>
        <v>4815453.8099999996</v>
      </c>
      <c r="R95" s="97">
        <f t="shared" si="355"/>
        <v>2338755.41</v>
      </c>
      <c r="S95" s="97">
        <f t="shared" si="355"/>
        <v>1987858.26</v>
      </c>
      <c r="T95" s="97">
        <f t="shared" si="355"/>
        <v>1375393.9700000002</v>
      </c>
      <c r="U95" s="97">
        <f t="shared" si="355"/>
        <v>1490946.08</v>
      </c>
      <c r="V95" s="97">
        <f t="shared" si="355"/>
        <v>1885059</v>
      </c>
      <c r="W95" s="97">
        <f t="shared" si="355"/>
        <v>4199204.67</v>
      </c>
      <c r="X95" s="98">
        <f t="shared" si="355"/>
        <v>9318542.8599999994</v>
      </c>
      <c r="Y95" s="97">
        <f t="shared" ref="Y95:AA95" si="356">Y81+Y88</f>
        <v>12753890</v>
      </c>
      <c r="Z95" s="97">
        <f t="shared" si="356"/>
        <v>12786950</v>
      </c>
      <c r="AA95" s="97">
        <f t="shared" si="356"/>
        <v>12869472.060000001</v>
      </c>
      <c r="AB95" s="97">
        <f t="shared" ref="AB95:AC95" si="357">AB81+AB88</f>
        <v>9507047.0899999999</v>
      </c>
      <c r="AC95" s="97">
        <f t="shared" si="357"/>
        <v>4770269.68</v>
      </c>
      <c r="AD95" s="97">
        <f t="shared" ref="AD95:AF95" si="358">AD81+AD88</f>
        <v>3423777.3000000003</v>
      </c>
      <c r="AE95" s="97">
        <f t="shared" si="358"/>
        <v>2868504</v>
      </c>
      <c r="AF95" s="97">
        <f t="shared" si="358"/>
        <v>1947588.3499999999</v>
      </c>
      <c r="AG95" s="205">
        <v>1892898</v>
      </c>
      <c r="AH95" s="205">
        <v>2219773</v>
      </c>
      <c r="AI95" s="205">
        <v>5282846</v>
      </c>
      <c r="AJ95" s="98">
        <v>13121678</v>
      </c>
      <c r="AK95" s="297">
        <v>15997985</v>
      </c>
      <c r="AL95" s="297">
        <v>16798508</v>
      </c>
      <c r="AM95" s="297">
        <v>17693374</v>
      </c>
      <c r="AN95" s="297">
        <v>12390650</v>
      </c>
      <c r="AO95" s="297">
        <v>8058523</v>
      </c>
      <c r="AP95" s="297">
        <v>4864002</v>
      </c>
      <c r="AQ95" s="63">
        <v>3633586</v>
      </c>
      <c r="AR95" s="297">
        <v>2723680</v>
      </c>
      <c r="AS95" s="297">
        <v>2609192</v>
      </c>
      <c r="AT95" s="297">
        <v>3901069</v>
      </c>
      <c r="AU95" s="297">
        <v>7236426</v>
      </c>
      <c r="AV95" s="315">
        <v>17912942</v>
      </c>
      <c r="AW95" s="297">
        <v>19280056</v>
      </c>
      <c r="AX95" s="297">
        <v>19227367</v>
      </c>
      <c r="AY95" s="297">
        <v>19375593</v>
      </c>
      <c r="AZ95" s="63">
        <v>12943706</v>
      </c>
      <c r="BA95" s="297">
        <v>9283435</v>
      </c>
      <c r="BB95" s="297">
        <v>5574174</v>
      </c>
      <c r="BC95" s="63">
        <v>2699932</v>
      </c>
      <c r="BD95" s="297">
        <v>2939955</v>
      </c>
      <c r="BE95" s="297"/>
      <c r="BF95" s="297"/>
      <c r="BG95" s="297"/>
      <c r="BH95" s="315"/>
      <c r="BI95" s="34">
        <f t="shared" si="350"/>
        <v>-2358358.9700000025</v>
      </c>
      <c r="BJ95" s="99">
        <f t="shared" si="350"/>
        <v>-416743.90000000037</v>
      </c>
      <c r="BK95" s="99">
        <f t="shared" si="350"/>
        <v>-161501.12999999989</v>
      </c>
      <c r="BL95" s="99">
        <f t="shared" si="350"/>
        <v>-3755.5400000000373</v>
      </c>
      <c r="BM95" s="99">
        <f t="shared" si="350"/>
        <v>408077.92999999993</v>
      </c>
      <c r="BN95" s="99">
        <f t="shared" si="350"/>
        <v>-88100.85999999987</v>
      </c>
      <c r="BO95" s="99">
        <f t="shared" si="350"/>
        <v>170612.70999999996</v>
      </c>
      <c r="BP95" s="99">
        <f t="shared" si="350"/>
        <v>-226606.97999999998</v>
      </c>
      <c r="BQ95" s="99">
        <f t="shared" si="350"/>
        <v>411873.54000000004</v>
      </c>
      <c r="BR95" s="411">
        <f t="shared" si="350"/>
        <v>-118756.51000000164</v>
      </c>
      <c r="BS95" s="434">
        <f t="shared" si="351"/>
        <v>2708562.51</v>
      </c>
      <c r="BT95" s="99">
        <f t="shared" si="351"/>
        <v>3465372.2200000007</v>
      </c>
      <c r="BU95" s="99">
        <f t="shared" si="351"/>
        <v>4090877.0800000019</v>
      </c>
      <c r="BV95" s="99">
        <f t="shared" si="351"/>
        <v>2071306.0499999998</v>
      </c>
      <c r="BW95" s="99">
        <f t="shared" si="351"/>
        <v>-45184.129999999888</v>
      </c>
      <c r="BX95" s="248">
        <f t="shared" si="351"/>
        <v>1085021.8900000001</v>
      </c>
      <c r="BY95" s="248">
        <f t="shared" si="351"/>
        <v>880645.74</v>
      </c>
      <c r="BZ95" s="248">
        <f t="shared" si="351"/>
        <v>572194.37999999966</v>
      </c>
      <c r="CA95" s="248">
        <f t="shared" si="351"/>
        <v>401951.91999999993</v>
      </c>
      <c r="CB95" s="248">
        <f t="shared" si="351"/>
        <v>334714</v>
      </c>
      <c r="CC95" s="248">
        <f t="shared" si="352"/>
        <v>1083641.33</v>
      </c>
      <c r="CD95" s="391">
        <f t="shared" si="352"/>
        <v>3803135.1400000006</v>
      </c>
      <c r="CE95" s="360">
        <f t="shared" si="352"/>
        <v>3244095</v>
      </c>
      <c r="CF95" s="261">
        <f t="shared" si="352"/>
        <v>4011558</v>
      </c>
      <c r="CG95" s="261">
        <f t="shared" si="352"/>
        <v>4823901.9399999995</v>
      </c>
      <c r="CH95" s="261">
        <f t="shared" si="352"/>
        <v>2883602.91</v>
      </c>
      <c r="CI95" s="261">
        <f t="shared" si="352"/>
        <v>3288253.3200000003</v>
      </c>
      <c r="CJ95" s="261">
        <f t="shared" si="352"/>
        <v>1440224.6999999997</v>
      </c>
      <c r="CK95" s="261">
        <f t="shared" si="352"/>
        <v>765082</v>
      </c>
      <c r="CL95" s="261">
        <f t="shared" si="352"/>
        <v>776091.65000000014</v>
      </c>
      <c r="CM95" s="261">
        <f t="shared" si="353"/>
        <v>716294</v>
      </c>
      <c r="CN95" s="261">
        <f t="shared" si="353"/>
        <v>1681296</v>
      </c>
      <c r="CO95" s="261">
        <f t="shared" si="353"/>
        <v>1953580</v>
      </c>
      <c r="CP95" s="391">
        <f t="shared" si="353"/>
        <v>4791264</v>
      </c>
      <c r="CQ95" s="391">
        <f t="shared" si="353"/>
        <v>3282071</v>
      </c>
      <c r="CR95" s="391">
        <f t="shared" si="353"/>
        <v>2428859</v>
      </c>
      <c r="CS95" s="391">
        <f t="shared" si="353"/>
        <v>1682219</v>
      </c>
      <c r="CT95" s="391">
        <f t="shared" si="353"/>
        <v>553056</v>
      </c>
      <c r="CU95" s="391">
        <f t="shared" si="353"/>
        <v>1224912</v>
      </c>
      <c r="CV95" s="391">
        <f t="shared" si="353"/>
        <v>710172</v>
      </c>
      <c r="CW95" s="391">
        <f t="shared" si="353"/>
        <v>-933654</v>
      </c>
      <c r="CX95" s="391">
        <f t="shared" si="353"/>
        <v>216275</v>
      </c>
      <c r="CY95" s="347"/>
      <c r="CZ95" s="63">
        <f>CZ81+CZ88</f>
        <v>2939955</v>
      </c>
    </row>
    <row r="96" spans="1:104" s="37" customFormat="1" x14ac:dyDescent="0.3">
      <c r="A96" s="146"/>
      <c r="B96" s="38" t="s">
        <v>39</v>
      </c>
      <c r="C96" s="96">
        <f t="shared" ref="C96:X96" si="359">C82+C89</f>
        <v>13222164.049999999</v>
      </c>
      <c r="D96" s="97">
        <f t="shared" si="359"/>
        <v>8845144.8199999984</v>
      </c>
      <c r="E96" s="97">
        <f t="shared" si="359"/>
        <v>5502939.7000000002</v>
      </c>
      <c r="F96" s="97">
        <f t="shared" si="359"/>
        <v>3421130.9</v>
      </c>
      <c r="G96" s="97">
        <f t="shared" si="359"/>
        <v>2567181.5</v>
      </c>
      <c r="H96" s="97">
        <f t="shared" si="359"/>
        <v>2535033.44</v>
      </c>
      <c r="I96" s="97">
        <f t="shared" si="359"/>
        <v>2365727.12</v>
      </c>
      <c r="J96" s="97">
        <f t="shared" si="359"/>
        <v>3325053.31</v>
      </c>
      <c r="K96" s="97">
        <f t="shared" si="359"/>
        <v>5062260.7</v>
      </c>
      <c r="L96" s="98">
        <f t="shared" si="359"/>
        <v>11869269.08</v>
      </c>
      <c r="M96" s="97">
        <f t="shared" si="359"/>
        <v>13116258.359999999</v>
      </c>
      <c r="N96" s="97">
        <f t="shared" si="359"/>
        <v>11355598.33</v>
      </c>
      <c r="O96" s="97">
        <f t="shared" si="359"/>
        <v>10619882.92</v>
      </c>
      <c r="P96" s="97">
        <f t="shared" si="359"/>
        <v>7595221.8900000006</v>
      </c>
      <c r="Q96" s="97">
        <f t="shared" si="359"/>
        <v>5305286.7699999996</v>
      </c>
      <c r="R96" s="97">
        <f t="shared" si="359"/>
        <v>2795269.33</v>
      </c>
      <c r="S96" s="97">
        <f t="shared" si="359"/>
        <v>2436654.17</v>
      </c>
      <c r="T96" s="97">
        <f t="shared" si="359"/>
        <v>2142449.8200000003</v>
      </c>
      <c r="U96" s="97">
        <f t="shared" si="359"/>
        <v>2361143.8899999997</v>
      </c>
      <c r="V96" s="97">
        <f t="shared" si="359"/>
        <v>2877570</v>
      </c>
      <c r="W96" s="97">
        <f t="shared" si="359"/>
        <v>4879030.3900000006</v>
      </c>
      <c r="X96" s="98">
        <f t="shared" si="359"/>
        <v>10519627.950000001</v>
      </c>
      <c r="Y96" s="97">
        <f t="shared" ref="Y96:AA96" si="360">Y82+Y89</f>
        <v>12895081</v>
      </c>
      <c r="Z96" s="97">
        <f t="shared" si="360"/>
        <v>13434231</v>
      </c>
      <c r="AA96" s="97">
        <f t="shared" si="360"/>
        <v>13723960.02</v>
      </c>
      <c r="AB96" s="97">
        <f t="shared" ref="AB96:AC96" si="361">AB82+AB89</f>
        <v>8355370.8799999999</v>
      </c>
      <c r="AC96" s="97">
        <f t="shared" si="361"/>
        <v>4671133.34</v>
      </c>
      <c r="AD96" s="97">
        <f t="shared" ref="AD96:AF96" si="362">AD82+AD89</f>
        <v>3345566.07</v>
      </c>
      <c r="AE96" s="97">
        <f t="shared" si="362"/>
        <v>2562193</v>
      </c>
      <c r="AF96" s="97">
        <f t="shared" si="362"/>
        <v>2530601.9500000002</v>
      </c>
      <c r="AG96" s="205">
        <v>2671773</v>
      </c>
      <c r="AH96" s="205">
        <v>2910408</v>
      </c>
      <c r="AI96" s="205">
        <v>5778725</v>
      </c>
      <c r="AJ96" s="98">
        <v>12570102</v>
      </c>
      <c r="AK96" s="297">
        <v>16614602</v>
      </c>
      <c r="AL96" s="297">
        <v>16957892</v>
      </c>
      <c r="AM96" s="297">
        <v>16766104</v>
      </c>
      <c r="AN96" s="297">
        <v>10631484</v>
      </c>
      <c r="AO96" s="297">
        <v>6376965</v>
      </c>
      <c r="AP96" s="297">
        <v>4288454</v>
      </c>
      <c r="AQ96" s="63">
        <v>3525625</v>
      </c>
      <c r="AR96" s="297">
        <v>3354753</v>
      </c>
      <c r="AS96" s="297">
        <v>3372760</v>
      </c>
      <c r="AT96" s="297">
        <v>4347627</v>
      </c>
      <c r="AU96" s="297">
        <v>6787828</v>
      </c>
      <c r="AV96" s="315">
        <v>15285420</v>
      </c>
      <c r="AW96" s="297">
        <v>17565411</v>
      </c>
      <c r="AX96" s="297">
        <v>17411112</v>
      </c>
      <c r="AY96" s="297">
        <v>16691719</v>
      </c>
      <c r="AZ96" s="63">
        <v>9303687</v>
      </c>
      <c r="BA96" s="297">
        <v>6623871</v>
      </c>
      <c r="BB96" s="297">
        <v>3886951</v>
      </c>
      <c r="BC96" s="63">
        <v>2475935</v>
      </c>
      <c r="BD96" s="297">
        <v>2924357</v>
      </c>
      <c r="BE96" s="297"/>
      <c r="BF96" s="297"/>
      <c r="BG96" s="297"/>
      <c r="BH96" s="315"/>
      <c r="BI96" s="34">
        <f t="shared" si="350"/>
        <v>-2602281.129999999</v>
      </c>
      <c r="BJ96" s="99">
        <f t="shared" si="350"/>
        <v>-1249922.9299999978</v>
      </c>
      <c r="BK96" s="99">
        <f t="shared" si="350"/>
        <v>-197652.93000000063</v>
      </c>
      <c r="BL96" s="99">
        <f t="shared" si="350"/>
        <v>-625861.56999999983</v>
      </c>
      <c r="BM96" s="99">
        <f t="shared" si="350"/>
        <v>-130527.33000000007</v>
      </c>
      <c r="BN96" s="99">
        <f t="shared" si="350"/>
        <v>-392583.61999999965</v>
      </c>
      <c r="BO96" s="99">
        <f t="shared" si="350"/>
        <v>-4583.230000000447</v>
      </c>
      <c r="BP96" s="99">
        <f t="shared" si="350"/>
        <v>-447483.31000000006</v>
      </c>
      <c r="BQ96" s="99">
        <f t="shared" si="350"/>
        <v>-183230.30999999959</v>
      </c>
      <c r="BR96" s="411">
        <f t="shared" si="350"/>
        <v>-1349641.129999999</v>
      </c>
      <c r="BS96" s="434">
        <f t="shared" si="351"/>
        <v>-221177.3599999994</v>
      </c>
      <c r="BT96" s="99">
        <f t="shared" si="351"/>
        <v>2078632.67</v>
      </c>
      <c r="BU96" s="99">
        <f t="shared" si="351"/>
        <v>3104077.0999999996</v>
      </c>
      <c r="BV96" s="99">
        <f t="shared" si="351"/>
        <v>760148.98999999929</v>
      </c>
      <c r="BW96" s="99">
        <f t="shared" si="351"/>
        <v>-634153.4299999997</v>
      </c>
      <c r="BX96" s="248">
        <f t="shared" si="351"/>
        <v>550296.73999999976</v>
      </c>
      <c r="BY96" s="248">
        <f t="shared" si="351"/>
        <v>125538.83000000007</v>
      </c>
      <c r="BZ96" s="248">
        <f t="shared" si="351"/>
        <v>388152.12999999989</v>
      </c>
      <c r="CA96" s="248">
        <f t="shared" si="351"/>
        <v>310629.11000000034</v>
      </c>
      <c r="CB96" s="248">
        <f t="shared" si="351"/>
        <v>32838</v>
      </c>
      <c r="CC96" s="248">
        <f t="shared" si="352"/>
        <v>899694.6099999994</v>
      </c>
      <c r="CD96" s="391">
        <f t="shared" si="352"/>
        <v>2050474.0499999989</v>
      </c>
      <c r="CE96" s="360">
        <f t="shared" si="352"/>
        <v>3719521</v>
      </c>
      <c r="CF96" s="261">
        <f t="shared" si="352"/>
        <v>3523661</v>
      </c>
      <c r="CG96" s="261">
        <f t="shared" si="352"/>
        <v>3042143.9800000004</v>
      </c>
      <c r="CH96" s="261">
        <f t="shared" si="352"/>
        <v>2276113.12</v>
      </c>
      <c r="CI96" s="261">
        <f t="shared" si="352"/>
        <v>1705831.6600000001</v>
      </c>
      <c r="CJ96" s="261">
        <f t="shared" si="352"/>
        <v>942887.93000000017</v>
      </c>
      <c r="CK96" s="261">
        <f t="shared" si="352"/>
        <v>963432</v>
      </c>
      <c r="CL96" s="261">
        <f t="shared" si="352"/>
        <v>824151.04999999981</v>
      </c>
      <c r="CM96" s="261">
        <f t="shared" si="353"/>
        <v>700987</v>
      </c>
      <c r="CN96" s="261">
        <f t="shared" si="353"/>
        <v>1437219</v>
      </c>
      <c r="CO96" s="261">
        <f t="shared" si="353"/>
        <v>1009103</v>
      </c>
      <c r="CP96" s="391">
        <f t="shared" si="353"/>
        <v>2715318</v>
      </c>
      <c r="CQ96" s="391">
        <f t="shared" si="353"/>
        <v>950809</v>
      </c>
      <c r="CR96" s="391">
        <f t="shared" si="353"/>
        <v>453220</v>
      </c>
      <c r="CS96" s="391">
        <f t="shared" si="353"/>
        <v>-74385</v>
      </c>
      <c r="CT96" s="391">
        <f t="shared" si="353"/>
        <v>-1327797</v>
      </c>
      <c r="CU96" s="391">
        <f t="shared" si="353"/>
        <v>246906</v>
      </c>
      <c r="CV96" s="391">
        <f t="shared" si="353"/>
        <v>-401503</v>
      </c>
      <c r="CW96" s="391">
        <f t="shared" si="353"/>
        <v>-1049690</v>
      </c>
      <c r="CX96" s="391">
        <f t="shared" si="353"/>
        <v>-430396</v>
      </c>
      <c r="CY96" s="347"/>
      <c r="CZ96" s="63">
        <f>CZ82+CZ89</f>
        <v>2924357</v>
      </c>
    </row>
    <row r="97" spans="1:104" s="37" customFormat="1" x14ac:dyDescent="0.3">
      <c r="A97" s="146"/>
      <c r="B97" s="38" t="s">
        <v>40</v>
      </c>
      <c r="C97" s="96">
        <f t="shared" ref="C97:X97" si="363">C83+C90</f>
        <v>13827941.199999999</v>
      </c>
      <c r="D97" s="97">
        <f t="shared" si="363"/>
        <v>9669496.0500000007</v>
      </c>
      <c r="E97" s="97">
        <f t="shared" si="363"/>
        <v>6561217.25</v>
      </c>
      <c r="F97" s="97">
        <f t="shared" si="363"/>
        <v>3794456.7399999998</v>
      </c>
      <c r="G97" s="97">
        <f t="shared" si="363"/>
        <v>3110892.42</v>
      </c>
      <c r="H97" s="97">
        <f t="shared" si="363"/>
        <v>2842654.97</v>
      </c>
      <c r="I97" s="97">
        <f t="shared" si="363"/>
        <v>2661914.92</v>
      </c>
      <c r="J97" s="97">
        <f t="shared" si="363"/>
        <v>3771481.74</v>
      </c>
      <c r="K97" s="97">
        <f t="shared" si="363"/>
        <v>5948693.0999999996</v>
      </c>
      <c r="L97" s="98">
        <f t="shared" si="363"/>
        <v>11832321.190000001</v>
      </c>
      <c r="M97" s="97">
        <f t="shared" si="363"/>
        <v>12931720.860000001</v>
      </c>
      <c r="N97" s="97">
        <f t="shared" si="363"/>
        <v>11414321.98</v>
      </c>
      <c r="O97" s="97">
        <f t="shared" si="363"/>
        <v>11062915.23</v>
      </c>
      <c r="P97" s="97">
        <f t="shared" si="363"/>
        <v>8090970.5099999998</v>
      </c>
      <c r="Q97" s="97">
        <f t="shared" si="363"/>
        <v>6163007.29</v>
      </c>
      <c r="R97" s="97">
        <f t="shared" si="363"/>
        <v>3210207.85</v>
      </c>
      <c r="S97" s="97">
        <f t="shared" si="363"/>
        <v>2574660.75</v>
      </c>
      <c r="T97" s="97">
        <f t="shared" si="363"/>
        <v>2233380.85</v>
      </c>
      <c r="U97" s="97">
        <f t="shared" si="363"/>
        <v>2483902.9300000002</v>
      </c>
      <c r="V97" s="97">
        <f t="shared" si="363"/>
        <v>3278192</v>
      </c>
      <c r="W97" s="97">
        <f t="shared" si="363"/>
        <v>5052365.6000000006</v>
      </c>
      <c r="X97" s="98">
        <f t="shared" si="363"/>
        <v>10823283.529999999</v>
      </c>
      <c r="Y97" s="97">
        <f t="shared" ref="Y97:AA97" si="364">Y83+Y90</f>
        <v>13084680</v>
      </c>
      <c r="Z97" s="97">
        <f t="shared" si="364"/>
        <v>13844163</v>
      </c>
      <c r="AA97" s="97">
        <f t="shared" si="364"/>
        <v>13859735.01</v>
      </c>
      <c r="AB97" s="97">
        <f t="shared" ref="AB97:AC97" si="365">AB83+AB90</f>
        <v>9055742.2800000012</v>
      </c>
      <c r="AC97" s="97">
        <f t="shared" si="365"/>
        <v>5354748.83</v>
      </c>
      <c r="AD97" s="97">
        <f t="shared" ref="AD97:AF97" si="366">AD83+AD90</f>
        <v>3544505.67</v>
      </c>
      <c r="AE97" s="97">
        <f t="shared" si="366"/>
        <v>2819125</v>
      </c>
      <c r="AF97" s="97">
        <f t="shared" si="366"/>
        <v>2965069.3</v>
      </c>
      <c r="AG97" s="205">
        <v>2803928</v>
      </c>
      <c r="AH97" s="205">
        <v>3335641</v>
      </c>
      <c r="AI97" s="205">
        <v>6069341</v>
      </c>
      <c r="AJ97" s="98">
        <v>12764750</v>
      </c>
      <c r="AK97" s="297">
        <v>16250957</v>
      </c>
      <c r="AL97" s="297">
        <v>16751682</v>
      </c>
      <c r="AM97" s="297">
        <v>16725421</v>
      </c>
      <c r="AN97" s="297">
        <v>11350081</v>
      </c>
      <c r="AO97" s="297">
        <v>7422541</v>
      </c>
      <c r="AP97" s="297">
        <v>5001078</v>
      </c>
      <c r="AQ97" s="63">
        <v>4259349</v>
      </c>
      <c r="AR97" s="297">
        <v>3561083</v>
      </c>
      <c r="AS97" s="297">
        <v>3665284</v>
      </c>
      <c r="AT97" s="297">
        <v>5055665</v>
      </c>
      <c r="AU97" s="297">
        <v>7348635</v>
      </c>
      <c r="AV97" s="315">
        <v>15422569</v>
      </c>
      <c r="AW97" s="297">
        <v>17937075</v>
      </c>
      <c r="AX97" s="297">
        <v>17337131</v>
      </c>
      <c r="AY97" s="297">
        <v>16956538</v>
      </c>
      <c r="AZ97" s="63">
        <v>10801286</v>
      </c>
      <c r="BA97" s="297">
        <v>7363699</v>
      </c>
      <c r="BB97" s="297">
        <v>4346860</v>
      </c>
      <c r="BC97" s="63">
        <v>2848877</v>
      </c>
      <c r="BD97" s="297">
        <v>3061108</v>
      </c>
      <c r="BE97" s="297"/>
      <c r="BF97" s="297"/>
      <c r="BG97" s="297"/>
      <c r="BH97" s="315"/>
      <c r="BI97" s="34">
        <f t="shared" si="350"/>
        <v>-2765025.9699999988</v>
      </c>
      <c r="BJ97" s="99">
        <f t="shared" si="350"/>
        <v>-1578525.540000001</v>
      </c>
      <c r="BK97" s="99">
        <f t="shared" si="350"/>
        <v>-398209.95999999996</v>
      </c>
      <c r="BL97" s="99">
        <f t="shared" si="350"/>
        <v>-584248.88999999966</v>
      </c>
      <c r="BM97" s="99">
        <f t="shared" si="350"/>
        <v>-536231.66999999993</v>
      </c>
      <c r="BN97" s="99">
        <f t="shared" si="350"/>
        <v>-609274.12000000011</v>
      </c>
      <c r="BO97" s="99">
        <f t="shared" si="350"/>
        <v>-178011.98999999976</v>
      </c>
      <c r="BP97" s="99">
        <f t="shared" si="350"/>
        <v>-493289.74000000022</v>
      </c>
      <c r="BQ97" s="99">
        <f t="shared" si="350"/>
        <v>-896327.49999999907</v>
      </c>
      <c r="BR97" s="411">
        <f t="shared" si="350"/>
        <v>-1009037.660000002</v>
      </c>
      <c r="BS97" s="434">
        <f t="shared" si="351"/>
        <v>152959.13999999873</v>
      </c>
      <c r="BT97" s="99">
        <f t="shared" si="351"/>
        <v>2429841.0199999996</v>
      </c>
      <c r="BU97" s="99">
        <f t="shared" si="351"/>
        <v>2796819.7799999993</v>
      </c>
      <c r="BV97" s="99">
        <f t="shared" si="351"/>
        <v>964771.77000000142</v>
      </c>
      <c r="BW97" s="99">
        <f t="shared" si="351"/>
        <v>-808258.46</v>
      </c>
      <c r="BX97" s="248">
        <f t="shared" si="351"/>
        <v>334297.81999999983</v>
      </c>
      <c r="BY97" s="248">
        <f t="shared" si="351"/>
        <v>244464.25</v>
      </c>
      <c r="BZ97" s="248">
        <f t="shared" si="351"/>
        <v>731688.44999999972</v>
      </c>
      <c r="CA97" s="248">
        <f t="shared" si="351"/>
        <v>320025.06999999983</v>
      </c>
      <c r="CB97" s="248">
        <f t="shared" si="351"/>
        <v>57449</v>
      </c>
      <c r="CC97" s="248">
        <f t="shared" si="352"/>
        <v>1016975.3999999994</v>
      </c>
      <c r="CD97" s="391">
        <f t="shared" si="352"/>
        <v>1941466.4700000007</v>
      </c>
      <c r="CE97" s="360">
        <f t="shared" si="352"/>
        <v>3166277</v>
      </c>
      <c r="CF97" s="261">
        <f t="shared" si="352"/>
        <v>2907519</v>
      </c>
      <c r="CG97" s="261">
        <f t="shared" si="352"/>
        <v>2865685.99</v>
      </c>
      <c r="CH97" s="261">
        <f t="shared" si="352"/>
        <v>2294338.7199999988</v>
      </c>
      <c r="CI97" s="261">
        <f t="shared" si="352"/>
        <v>2067792.17</v>
      </c>
      <c r="CJ97" s="261">
        <f t="shared" si="352"/>
        <v>1456572.33</v>
      </c>
      <c r="CK97" s="261">
        <f t="shared" si="352"/>
        <v>1440224</v>
      </c>
      <c r="CL97" s="261">
        <f t="shared" si="352"/>
        <v>596013.70000000019</v>
      </c>
      <c r="CM97" s="261">
        <f t="shared" si="353"/>
        <v>861356</v>
      </c>
      <c r="CN97" s="261">
        <f t="shared" si="353"/>
        <v>1720024</v>
      </c>
      <c r="CO97" s="261">
        <f t="shared" si="353"/>
        <v>1279294</v>
      </c>
      <c r="CP97" s="391">
        <f t="shared" si="353"/>
        <v>2657819</v>
      </c>
      <c r="CQ97" s="391">
        <f t="shared" si="353"/>
        <v>1686118</v>
      </c>
      <c r="CR97" s="391">
        <f t="shared" si="353"/>
        <v>585449</v>
      </c>
      <c r="CS97" s="391">
        <f t="shared" si="353"/>
        <v>231117</v>
      </c>
      <c r="CT97" s="391">
        <f t="shared" si="353"/>
        <v>-548795</v>
      </c>
      <c r="CU97" s="391">
        <f t="shared" si="353"/>
        <v>-58842</v>
      </c>
      <c r="CV97" s="391">
        <f t="shared" si="353"/>
        <v>-654218</v>
      </c>
      <c r="CW97" s="391">
        <f t="shared" si="353"/>
        <v>-1410472</v>
      </c>
      <c r="CX97" s="391">
        <f t="shared" si="353"/>
        <v>-499975</v>
      </c>
      <c r="CY97" s="347"/>
      <c r="CZ97" s="63">
        <f>CZ83+CZ90</f>
        <v>3061108</v>
      </c>
    </row>
    <row r="98" spans="1:104" s="37" customFormat="1" x14ac:dyDescent="0.3">
      <c r="A98" s="146"/>
      <c r="B98" s="38" t="s">
        <v>41</v>
      </c>
      <c r="C98" s="96">
        <f t="shared" ref="C98:X98" si="367">C84+C91</f>
        <v>42362532.709999993</v>
      </c>
      <c r="D98" s="97">
        <f t="shared" si="367"/>
        <v>44904297.409999996</v>
      </c>
      <c r="E98" s="97">
        <f t="shared" si="367"/>
        <v>26224263.57</v>
      </c>
      <c r="F98" s="97">
        <f t="shared" si="367"/>
        <v>14676598.789999999</v>
      </c>
      <c r="G98" s="97">
        <f t="shared" si="367"/>
        <v>10105225.77</v>
      </c>
      <c r="H98" s="97">
        <f t="shared" si="367"/>
        <v>12178849.59</v>
      </c>
      <c r="I98" s="97">
        <f t="shared" si="367"/>
        <v>12004568.08</v>
      </c>
      <c r="J98" s="97">
        <f t="shared" si="367"/>
        <v>14554830.49</v>
      </c>
      <c r="K98" s="97">
        <f t="shared" si="367"/>
        <v>16824242.5</v>
      </c>
      <c r="L98" s="98">
        <f t="shared" si="367"/>
        <v>36343960.830000006</v>
      </c>
      <c r="M98" s="97">
        <f t="shared" si="367"/>
        <v>39096982.890000001</v>
      </c>
      <c r="N98" s="97">
        <f t="shared" si="367"/>
        <v>35853103.350000001</v>
      </c>
      <c r="O98" s="97">
        <f t="shared" si="367"/>
        <v>36382624.210000001</v>
      </c>
      <c r="P98" s="97">
        <f t="shared" si="367"/>
        <v>30857092.140000001</v>
      </c>
      <c r="Q98" s="97">
        <f t="shared" si="367"/>
        <v>24040222.290000003</v>
      </c>
      <c r="R98" s="97">
        <f t="shared" si="367"/>
        <v>12558087.49</v>
      </c>
      <c r="S98" s="97">
        <f t="shared" si="367"/>
        <v>10102234.390000001</v>
      </c>
      <c r="T98" s="97">
        <f t="shared" si="367"/>
        <v>11154973.950000001</v>
      </c>
      <c r="U98" s="97">
        <f t="shared" si="367"/>
        <v>8991330.0099999998</v>
      </c>
      <c r="V98" s="97">
        <f t="shared" si="367"/>
        <v>10981073</v>
      </c>
      <c r="W98" s="97">
        <f t="shared" si="367"/>
        <v>16387588.699999999</v>
      </c>
      <c r="X98" s="98">
        <f t="shared" si="367"/>
        <v>32046574.41</v>
      </c>
      <c r="Y98" s="97">
        <f t="shared" ref="Y98:AA98" si="368">Y84+Y91</f>
        <v>39726696</v>
      </c>
      <c r="Z98" s="97">
        <f t="shared" si="368"/>
        <v>42231705</v>
      </c>
      <c r="AA98" s="97">
        <f t="shared" si="368"/>
        <v>39499627.799999997</v>
      </c>
      <c r="AB98" s="97">
        <f t="shared" ref="AB98:AC98" si="369">AB84+AB91</f>
        <v>31019774.859999999</v>
      </c>
      <c r="AC98" s="97">
        <f t="shared" si="369"/>
        <v>21033396</v>
      </c>
      <c r="AD98" s="97">
        <f t="shared" ref="AD98:AF98" si="370">AD84+AD91</f>
        <v>28548471.949999999</v>
      </c>
      <c r="AE98" s="97">
        <f t="shared" si="370"/>
        <v>9744544</v>
      </c>
      <c r="AF98" s="97">
        <f t="shared" si="370"/>
        <v>13535747.280000001</v>
      </c>
      <c r="AG98" s="205">
        <v>11312990</v>
      </c>
      <c r="AH98" s="205">
        <v>17810690</v>
      </c>
      <c r="AI98" s="205">
        <v>18411322</v>
      </c>
      <c r="AJ98" s="98">
        <v>39719389</v>
      </c>
      <c r="AK98" s="297">
        <v>48427497</v>
      </c>
      <c r="AL98" s="297">
        <v>46803583</v>
      </c>
      <c r="AM98" s="297">
        <v>48975824</v>
      </c>
      <c r="AN98" s="297">
        <v>38088123</v>
      </c>
      <c r="AO98" s="297">
        <v>27134072</v>
      </c>
      <c r="AP98" s="297">
        <v>16610088</v>
      </c>
      <c r="AQ98" s="63">
        <v>13829548</v>
      </c>
      <c r="AR98" s="297">
        <v>12371246</v>
      </c>
      <c r="AS98" s="297">
        <v>12788157</v>
      </c>
      <c r="AT98" s="297">
        <v>15851671</v>
      </c>
      <c r="AU98" s="297">
        <v>23802812</v>
      </c>
      <c r="AV98" s="315">
        <v>47315803</v>
      </c>
      <c r="AW98" s="297">
        <v>51882267</v>
      </c>
      <c r="AX98" s="297">
        <v>53027286</v>
      </c>
      <c r="AY98" s="297">
        <v>52227075</v>
      </c>
      <c r="AZ98" s="63">
        <v>36814305</v>
      </c>
      <c r="BA98" s="297">
        <v>27925406</v>
      </c>
      <c r="BB98" s="297">
        <v>17829420</v>
      </c>
      <c r="BC98" s="63">
        <v>11031323</v>
      </c>
      <c r="BD98" s="297">
        <v>13295570</v>
      </c>
      <c r="BE98" s="297"/>
      <c r="BF98" s="297"/>
      <c r="BG98" s="297"/>
      <c r="BH98" s="315"/>
      <c r="BI98" s="34">
        <f t="shared" si="350"/>
        <v>-5979908.4999999925</v>
      </c>
      <c r="BJ98" s="99">
        <f t="shared" si="350"/>
        <v>-14047205.269999996</v>
      </c>
      <c r="BK98" s="99">
        <f t="shared" si="350"/>
        <v>-2184041.2799999975</v>
      </c>
      <c r="BL98" s="99">
        <f t="shared" si="350"/>
        <v>-2118511.2999999989</v>
      </c>
      <c r="BM98" s="99">
        <f t="shared" si="350"/>
        <v>-2991.3799999989569</v>
      </c>
      <c r="BN98" s="99">
        <f t="shared" si="350"/>
        <v>-1023875.6399999987</v>
      </c>
      <c r="BO98" s="99">
        <f t="shared" si="350"/>
        <v>-3013238.0700000003</v>
      </c>
      <c r="BP98" s="99">
        <f t="shared" si="350"/>
        <v>-3573757.49</v>
      </c>
      <c r="BQ98" s="99">
        <f t="shared" si="350"/>
        <v>-436653.80000000075</v>
      </c>
      <c r="BR98" s="411">
        <f t="shared" si="350"/>
        <v>-4297386.4200000055</v>
      </c>
      <c r="BS98" s="434">
        <f t="shared" si="351"/>
        <v>629713.1099999994</v>
      </c>
      <c r="BT98" s="99">
        <f t="shared" si="351"/>
        <v>6378601.6499999985</v>
      </c>
      <c r="BU98" s="99">
        <f t="shared" si="351"/>
        <v>3117003.5899999961</v>
      </c>
      <c r="BV98" s="99">
        <f t="shared" si="351"/>
        <v>162682.71999999881</v>
      </c>
      <c r="BW98" s="99">
        <f t="shared" si="351"/>
        <v>-3006826.2900000028</v>
      </c>
      <c r="BX98" s="248">
        <f t="shared" si="351"/>
        <v>15990384.459999999</v>
      </c>
      <c r="BY98" s="248">
        <f t="shared" si="351"/>
        <v>-357690.3900000006</v>
      </c>
      <c r="BZ98" s="248">
        <f t="shared" si="351"/>
        <v>2380773.33</v>
      </c>
      <c r="CA98" s="248">
        <f t="shared" si="351"/>
        <v>2321659.9900000002</v>
      </c>
      <c r="CB98" s="248">
        <f t="shared" si="351"/>
        <v>6829617</v>
      </c>
      <c r="CC98" s="248">
        <f t="shared" si="352"/>
        <v>2023733.3000000007</v>
      </c>
      <c r="CD98" s="391">
        <f t="shared" si="352"/>
        <v>7672814.5899999999</v>
      </c>
      <c r="CE98" s="360">
        <f t="shared" si="352"/>
        <v>8700801</v>
      </c>
      <c r="CF98" s="261">
        <f t="shared" si="352"/>
        <v>4571878</v>
      </c>
      <c r="CG98" s="261">
        <f t="shared" si="352"/>
        <v>9476196.200000003</v>
      </c>
      <c r="CH98" s="261">
        <f t="shared" si="352"/>
        <v>7068348.1400000006</v>
      </c>
      <c r="CI98" s="261">
        <f t="shared" si="352"/>
        <v>6100676</v>
      </c>
      <c r="CJ98" s="261">
        <f t="shared" si="352"/>
        <v>-11938383.949999999</v>
      </c>
      <c r="CK98" s="261">
        <f t="shared" si="352"/>
        <v>4085004</v>
      </c>
      <c r="CL98" s="261">
        <f t="shared" si="352"/>
        <v>-1164501.2800000012</v>
      </c>
      <c r="CM98" s="261">
        <f t="shared" si="353"/>
        <v>1475167</v>
      </c>
      <c r="CN98" s="261">
        <f t="shared" si="353"/>
        <v>-1959019</v>
      </c>
      <c r="CO98" s="261">
        <f t="shared" si="353"/>
        <v>5391490</v>
      </c>
      <c r="CP98" s="391">
        <f t="shared" si="353"/>
        <v>7596414</v>
      </c>
      <c r="CQ98" s="391">
        <f t="shared" si="353"/>
        <v>3454770</v>
      </c>
      <c r="CR98" s="391">
        <f t="shared" si="353"/>
        <v>6223703</v>
      </c>
      <c r="CS98" s="391">
        <f t="shared" si="353"/>
        <v>3251251</v>
      </c>
      <c r="CT98" s="391">
        <f t="shared" si="353"/>
        <v>-1273818</v>
      </c>
      <c r="CU98" s="391">
        <f t="shared" si="353"/>
        <v>791334</v>
      </c>
      <c r="CV98" s="391">
        <f t="shared" si="353"/>
        <v>1219332</v>
      </c>
      <c r="CW98" s="391">
        <f t="shared" si="353"/>
        <v>-2798225</v>
      </c>
      <c r="CX98" s="391">
        <f t="shared" si="353"/>
        <v>924324</v>
      </c>
      <c r="CY98" s="347"/>
      <c r="CZ98" s="63">
        <f>CZ84+CZ91</f>
        <v>13295570</v>
      </c>
    </row>
    <row r="99" spans="1:104" s="130" customFormat="1" ht="15" thickBot="1" x14ac:dyDescent="0.35">
      <c r="A99" s="147"/>
      <c r="B99" s="51" t="s">
        <v>42</v>
      </c>
      <c r="C99" s="126">
        <f t="shared" ref="C99:V99" si="371">SUM(C94:C98)</f>
        <v>197116284.44</v>
      </c>
      <c r="D99" s="127">
        <f t="shared" si="371"/>
        <v>145974484.10999998</v>
      </c>
      <c r="E99" s="127">
        <f t="shared" si="371"/>
        <v>86383862.180000007</v>
      </c>
      <c r="F99" s="127">
        <f t="shared" si="371"/>
        <v>46408955.569999993</v>
      </c>
      <c r="G99" s="127">
        <f t="shared" si="371"/>
        <v>33767323.379999995</v>
      </c>
      <c r="H99" s="127">
        <f t="shared" si="371"/>
        <v>34587393.519999996</v>
      </c>
      <c r="I99" s="127">
        <f t="shared" si="371"/>
        <v>33188229.339999996</v>
      </c>
      <c r="J99" s="127">
        <f t="shared" si="371"/>
        <v>47439870.630000003</v>
      </c>
      <c r="K99" s="127">
        <f t="shared" si="371"/>
        <v>77023036.530000001</v>
      </c>
      <c r="L99" s="128">
        <f t="shared" si="371"/>
        <v>182164294.73000002</v>
      </c>
      <c r="M99" s="127">
        <f t="shared" si="371"/>
        <v>196108639.05000001</v>
      </c>
      <c r="N99" s="127">
        <f t="shared" si="371"/>
        <v>174650121.38999999</v>
      </c>
      <c r="O99" s="127">
        <f t="shared" si="371"/>
        <v>165128890.71000001</v>
      </c>
      <c r="P99" s="127">
        <f t="shared" si="371"/>
        <v>132662518.83000001</v>
      </c>
      <c r="Q99" s="127">
        <f t="shared" si="371"/>
        <v>94581221.000000015</v>
      </c>
      <c r="R99" s="127">
        <f t="shared" si="371"/>
        <v>43309069.740000002</v>
      </c>
      <c r="S99" s="127">
        <f t="shared" si="371"/>
        <v>35390040.329999998</v>
      </c>
      <c r="T99" s="127">
        <f t="shared" si="371"/>
        <v>31710280.140000008</v>
      </c>
      <c r="U99" s="127">
        <f t="shared" si="371"/>
        <v>31729273.439999998</v>
      </c>
      <c r="V99" s="127">
        <f t="shared" si="371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72">SUM(Y94+Y95+Y96+Y97+Y98)</f>
        <v>203131051</v>
      </c>
      <c r="Z99" s="127">
        <f t="shared" si="372"/>
        <v>215532223</v>
      </c>
      <c r="AA99" s="127">
        <f t="shared" si="372"/>
        <v>206581258.21999997</v>
      </c>
      <c r="AB99" s="127">
        <f t="shared" ref="AB99:AC99" si="373">SUM(AB94+AB95+AB96+AB97+AB98)</f>
        <v>137095823.43000001</v>
      </c>
      <c r="AC99" s="127">
        <f t="shared" si="373"/>
        <v>76243022.269999996</v>
      </c>
      <c r="AD99" s="127">
        <f t="shared" ref="AD99:AF99" si="374">SUM(AD94+AD95+AD96+AD97+AD98)</f>
        <v>63524665.960000008</v>
      </c>
      <c r="AE99" s="127">
        <f t="shared" si="374"/>
        <v>36491768</v>
      </c>
      <c r="AF99" s="127">
        <f t="shared" si="374"/>
        <v>38362195.880000003</v>
      </c>
      <c r="AG99" s="204">
        <v>36518611</v>
      </c>
      <c r="AH99" s="204">
        <v>46866981</v>
      </c>
      <c r="AI99" s="204">
        <v>87052674</v>
      </c>
      <c r="AJ99" s="128">
        <v>201408992</v>
      </c>
      <c r="AK99" s="215">
        <v>253520468</v>
      </c>
      <c r="AL99" s="215">
        <v>251934887</v>
      </c>
      <c r="AM99" s="215">
        <v>255656724</v>
      </c>
      <c r="AN99" s="215">
        <v>169866032</v>
      </c>
      <c r="AO99" s="215">
        <v>105348073</v>
      </c>
      <c r="AP99" s="215">
        <v>62116264</v>
      </c>
      <c r="AQ99" s="35">
        <v>50420508</v>
      </c>
      <c r="AR99" s="215">
        <v>44182159</v>
      </c>
      <c r="AS99" s="215">
        <v>45482848</v>
      </c>
      <c r="AT99" s="215">
        <v>62350256</v>
      </c>
      <c r="AU99" s="215">
        <v>101895349</v>
      </c>
      <c r="AV99" s="314">
        <v>242155271</v>
      </c>
      <c r="AW99" s="215">
        <v>268576646</v>
      </c>
      <c r="AX99" s="215">
        <v>262725653</v>
      </c>
      <c r="AY99" s="215">
        <v>258880782</v>
      </c>
      <c r="AZ99" s="35">
        <v>154371324</v>
      </c>
      <c r="BA99" s="215">
        <v>106800154</v>
      </c>
      <c r="BB99" s="215">
        <v>60530823</v>
      </c>
      <c r="BC99" s="35">
        <v>37260052</v>
      </c>
      <c r="BD99" s="215">
        <v>41951098</v>
      </c>
      <c r="BE99" s="215"/>
      <c r="BF99" s="215"/>
      <c r="BG99" s="215"/>
      <c r="BH99" s="314"/>
      <c r="BI99" s="35">
        <f t="shared" ref="BI99:BM99" si="375">SUM(BI94:BI98)</f>
        <v>-31987393.730000004</v>
      </c>
      <c r="BJ99" s="129">
        <f t="shared" si="375"/>
        <v>-13311965.279999996</v>
      </c>
      <c r="BK99" s="129">
        <f t="shared" si="375"/>
        <v>8197358.8200000003</v>
      </c>
      <c r="BL99" s="129">
        <f t="shared" si="375"/>
        <v>-3099885.8299999959</v>
      </c>
      <c r="BM99" s="129">
        <f t="shared" si="375"/>
        <v>1622716.9499999974</v>
      </c>
      <c r="BN99" s="129">
        <f t="shared" ref="BN99:BV99" si="376">SUM(BN94:BN98)</f>
        <v>-2877113.3799999971</v>
      </c>
      <c r="BO99" s="129">
        <f t="shared" si="376"/>
        <v>-1458955.9000000008</v>
      </c>
      <c r="BP99" s="129">
        <f t="shared" si="376"/>
        <v>-7885918.6299999999</v>
      </c>
      <c r="BQ99" s="129">
        <f t="shared" si="376"/>
        <v>-1816374.4799999958</v>
      </c>
      <c r="BR99" s="410">
        <f t="shared" si="376"/>
        <v>-17300409.399999999</v>
      </c>
      <c r="BS99" s="433">
        <f t="shared" si="376"/>
        <v>7022411.9499999955</v>
      </c>
      <c r="BT99" s="129">
        <f t="shared" si="376"/>
        <v>40882101.609999992</v>
      </c>
      <c r="BU99" s="129">
        <f t="shared" si="376"/>
        <v>41452367.510000005</v>
      </c>
      <c r="BV99" s="129">
        <f t="shared" si="376"/>
        <v>4433304.5999999922</v>
      </c>
      <c r="BW99" s="129">
        <f t="shared" ref="BW99:BX99" si="377">SUM(BW94:BW98)</f>
        <v>-18338198.730000004</v>
      </c>
      <c r="BX99" s="247">
        <f t="shared" si="377"/>
        <v>20215596.219999999</v>
      </c>
      <c r="BY99" s="247">
        <f t="shared" ref="BY99:BZ99" si="378">SUM(BY94:BY98)</f>
        <v>1101727.6700000016</v>
      </c>
      <c r="BZ99" s="247">
        <f t="shared" si="378"/>
        <v>6651915.7399999984</v>
      </c>
      <c r="CA99" s="247">
        <f t="shared" ref="CA99:CB99" si="379">SUM(CA94:CA98)</f>
        <v>4789337.5600000005</v>
      </c>
      <c r="CB99" s="247">
        <f t="shared" si="379"/>
        <v>7313029</v>
      </c>
      <c r="CC99" s="247">
        <f t="shared" ref="CC99:CE99" si="380">SUM(CC94:CC98)</f>
        <v>11846011.950000003</v>
      </c>
      <c r="CD99" s="390">
        <f t="shared" si="380"/>
        <v>36545106.670000002</v>
      </c>
      <c r="CE99" s="359">
        <f t="shared" si="380"/>
        <v>50389417</v>
      </c>
      <c r="CF99" s="273">
        <f t="shared" ref="CF99" si="381">SUM(CF94:CF98)</f>
        <v>36402664</v>
      </c>
      <c r="CG99" s="273">
        <f t="shared" ref="CG99" si="382">SUM(CG94:CG98)</f>
        <v>49075465.780000009</v>
      </c>
      <c r="CH99" s="273">
        <f t="shared" ref="CH99" si="383">SUM(CH94:CH98)</f>
        <v>32770208.570000008</v>
      </c>
      <c r="CI99" s="273">
        <f t="shared" ref="CI99" si="384">SUM(CI94:CI98)</f>
        <v>29105050.729999997</v>
      </c>
      <c r="CJ99" s="273">
        <f t="shared" ref="CJ99" si="385">SUM(CJ94:CJ98)</f>
        <v>-1408401.9600000028</v>
      </c>
      <c r="CK99" s="273">
        <f t="shared" ref="CK99" si="386">SUM(CK94:CK98)</f>
        <v>13928740</v>
      </c>
      <c r="CL99" s="273">
        <f t="shared" ref="CL99" si="387">SUM(CL94:CL98)</f>
        <v>5819963.1199999992</v>
      </c>
      <c r="CM99" s="273">
        <f t="shared" ref="CM99" si="388">SUM(CM94:CM98)</f>
        <v>8964237</v>
      </c>
      <c r="CN99" s="273">
        <f t="shared" ref="CN99" si="389">SUM(CN94:CN98)</f>
        <v>15483275</v>
      </c>
      <c r="CO99" s="273">
        <f t="shared" ref="CO99" si="390">SUM(CO94:CO98)</f>
        <v>14842675</v>
      </c>
      <c r="CP99" s="390">
        <f t="shared" ref="CP99" si="391">SUM(CP94:CP98)</f>
        <v>40746279</v>
      </c>
      <c r="CQ99" s="390">
        <f t="shared" ref="CQ99" si="392">SUM(CQ94:CQ98)</f>
        <v>15056178</v>
      </c>
      <c r="CR99" s="390">
        <f t="shared" ref="CR99" si="393">SUM(CR94:CR98)</f>
        <v>10790766</v>
      </c>
      <c r="CS99" s="390">
        <f t="shared" ref="CS99" si="394">SUM(CS94:CS98)</f>
        <v>3224058</v>
      </c>
      <c r="CT99" s="390">
        <f t="shared" ref="CT99:CU99" si="395">SUM(CT94:CT98)</f>
        <v>-15494708</v>
      </c>
      <c r="CU99" s="390">
        <f t="shared" si="395"/>
        <v>1452081</v>
      </c>
      <c r="CV99" s="390">
        <f t="shared" ref="CV99" si="396">SUM(CV94:CV98)</f>
        <v>-1585441</v>
      </c>
      <c r="CW99" s="390">
        <f t="shared" ref="CW99:CX99" si="397">SUM(CW94:CW98)</f>
        <v>-13160456</v>
      </c>
      <c r="CX99" s="390">
        <f t="shared" si="397"/>
        <v>-2231061</v>
      </c>
      <c r="CY99" s="348"/>
      <c r="CZ99" s="35">
        <f>SUM(CZ94:CZ98)</f>
        <v>41951098</v>
      </c>
    </row>
    <row r="100" spans="1:104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86"/>
      <c r="CU100" s="386"/>
      <c r="CV100" s="386"/>
      <c r="CW100" s="386"/>
      <c r="CX100" s="386"/>
      <c r="CY100" s="347"/>
      <c r="CZ100" s="94"/>
    </row>
    <row r="101" spans="1:104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5">
        <v>27429711.25</v>
      </c>
      <c r="V101" s="205">
        <v>28054343</v>
      </c>
      <c r="W101" s="205">
        <v>34701031.579999998</v>
      </c>
      <c r="X101" s="98">
        <v>67429866.790000007</v>
      </c>
      <c r="Y101" s="205">
        <v>85415001</v>
      </c>
      <c r="Z101" s="205">
        <v>99217608</v>
      </c>
      <c r="AA101" s="205">
        <v>119587407.59</v>
      </c>
      <c r="AB101" s="205">
        <v>83179662.810000002</v>
      </c>
      <c r="AC101" s="205">
        <v>61285579.329999998</v>
      </c>
      <c r="AD101" s="205">
        <v>44664352.280000001</v>
      </c>
      <c r="AE101" s="205">
        <v>34629407</v>
      </c>
      <c r="AF101" s="205">
        <v>31896390.18</v>
      </c>
      <c r="AG101" s="205">
        <v>28117615</v>
      </c>
      <c r="AH101" s="205">
        <v>28517318</v>
      </c>
      <c r="AI101" s="205">
        <v>37147003</v>
      </c>
      <c r="AJ101" s="98">
        <v>75359315</v>
      </c>
      <c r="AK101" s="297">
        <v>102947364</v>
      </c>
      <c r="AL101" s="297">
        <v>134138502</v>
      </c>
      <c r="AM101" s="297">
        <v>138387589</v>
      </c>
      <c r="AN101" s="297">
        <v>99097647</v>
      </c>
      <c r="AO101" s="297">
        <v>81265866</v>
      </c>
      <c r="AP101" s="297">
        <v>57078308</v>
      </c>
      <c r="AQ101" s="63">
        <v>41676064</v>
      </c>
      <c r="AR101" s="297">
        <v>41605197</v>
      </c>
      <c r="AS101" s="297">
        <v>35453864</v>
      </c>
      <c r="AT101" s="297">
        <v>39320232</v>
      </c>
      <c r="AU101" s="297">
        <v>48839009</v>
      </c>
      <c r="AV101" s="315">
        <v>85647570</v>
      </c>
      <c r="AW101" s="297">
        <v>125956210</v>
      </c>
      <c r="AX101" s="297">
        <v>129908572</v>
      </c>
      <c r="AY101" s="297">
        <v>140325540</v>
      </c>
      <c r="AZ101" s="63">
        <v>98567688</v>
      </c>
      <c r="BA101" s="297">
        <v>85360643</v>
      </c>
      <c r="BB101" s="297">
        <v>50665779</v>
      </c>
      <c r="BC101" s="63">
        <v>35568709</v>
      </c>
      <c r="BD101" s="297">
        <v>35803211</v>
      </c>
      <c r="BE101" s="297"/>
      <c r="BF101" s="297"/>
      <c r="BG101" s="297"/>
      <c r="BH101" s="315"/>
      <c r="BI101" s="34">
        <f t="shared" ref="BI101:BR105" si="398">O101-C101</f>
        <v>-6373502.3599999994</v>
      </c>
      <c r="BJ101" s="99">
        <f t="shared" si="398"/>
        <v>-11956452</v>
      </c>
      <c r="BK101" s="99">
        <f t="shared" si="398"/>
        <v>603708.1099999994</v>
      </c>
      <c r="BL101" s="99">
        <f t="shared" si="398"/>
        <v>357145.75</v>
      </c>
      <c r="BM101" s="99">
        <f t="shared" si="398"/>
        <v>-3844734.1399999969</v>
      </c>
      <c r="BN101" s="99">
        <f t="shared" si="398"/>
        <v>-2137589.879999999</v>
      </c>
      <c r="BO101" s="99">
        <f t="shared" si="398"/>
        <v>-868488.87999999896</v>
      </c>
      <c r="BP101" s="99">
        <f t="shared" si="398"/>
        <v>-3106436.7399999984</v>
      </c>
      <c r="BQ101" s="99">
        <f t="shared" si="398"/>
        <v>885154.92000000179</v>
      </c>
      <c r="BR101" s="411">
        <f t="shared" si="398"/>
        <v>-4511452.5099999905</v>
      </c>
      <c r="BS101" s="434">
        <f t="shared" ref="BS101:CB105" si="399">Y101-M101</f>
        <v>-8081743.6899999976</v>
      </c>
      <c r="BT101" s="99">
        <f t="shared" si="399"/>
        <v>9835143.9899999946</v>
      </c>
      <c r="BU101" s="99">
        <f t="shared" si="399"/>
        <v>24292893.400000006</v>
      </c>
      <c r="BV101" s="99">
        <f t="shared" si="399"/>
        <v>8077519.0700000077</v>
      </c>
      <c r="BW101" s="99">
        <f t="shared" si="399"/>
        <v>-6027553.7199999988</v>
      </c>
      <c r="BX101" s="248">
        <f t="shared" si="399"/>
        <v>1007024.2899999991</v>
      </c>
      <c r="BY101" s="248">
        <f t="shared" si="399"/>
        <v>2413759.379999999</v>
      </c>
      <c r="BZ101" s="248">
        <f t="shared" si="399"/>
        <v>3150628.3299999982</v>
      </c>
      <c r="CA101" s="248">
        <f t="shared" si="399"/>
        <v>687903.75</v>
      </c>
      <c r="CB101" s="248">
        <f t="shared" si="399"/>
        <v>462975</v>
      </c>
      <c r="CC101" s="248">
        <f t="shared" ref="CC101:CL105" si="400">AI101-W101</f>
        <v>2445971.4200000018</v>
      </c>
      <c r="CD101" s="391">
        <f t="shared" si="400"/>
        <v>7929448.2099999934</v>
      </c>
      <c r="CE101" s="360">
        <f t="shared" si="400"/>
        <v>17532363</v>
      </c>
      <c r="CF101" s="261">
        <f t="shared" si="400"/>
        <v>34920894</v>
      </c>
      <c r="CG101" s="261">
        <f t="shared" si="400"/>
        <v>18800181.409999996</v>
      </c>
      <c r="CH101" s="261">
        <f t="shared" si="400"/>
        <v>15917984.189999998</v>
      </c>
      <c r="CI101" s="261">
        <f t="shared" si="400"/>
        <v>19980286.670000002</v>
      </c>
      <c r="CJ101" s="261">
        <f t="shared" si="400"/>
        <v>12413955.719999999</v>
      </c>
      <c r="CK101" s="261">
        <f t="shared" si="400"/>
        <v>7046657</v>
      </c>
      <c r="CL101" s="261">
        <f t="shared" si="400"/>
        <v>9708806.8200000003</v>
      </c>
      <c r="CM101" s="261">
        <f t="shared" ref="CM101:CX105" si="401">AS101-AG101</f>
        <v>7336249</v>
      </c>
      <c r="CN101" s="261">
        <f t="shared" si="401"/>
        <v>10802914</v>
      </c>
      <c r="CO101" s="261">
        <f t="shared" si="401"/>
        <v>11692006</v>
      </c>
      <c r="CP101" s="391">
        <f t="shared" si="401"/>
        <v>10288255</v>
      </c>
      <c r="CQ101" s="391">
        <f t="shared" si="401"/>
        <v>23008846</v>
      </c>
      <c r="CR101" s="391">
        <f t="shared" si="401"/>
        <v>-4229930</v>
      </c>
      <c r="CS101" s="391">
        <f t="shared" si="401"/>
        <v>1937951</v>
      </c>
      <c r="CT101" s="391">
        <f t="shared" si="401"/>
        <v>-529959</v>
      </c>
      <c r="CU101" s="391">
        <f t="shared" si="401"/>
        <v>4094777</v>
      </c>
      <c r="CV101" s="391">
        <f t="shared" si="401"/>
        <v>-6412529</v>
      </c>
      <c r="CW101" s="391">
        <f t="shared" si="401"/>
        <v>-6107355</v>
      </c>
      <c r="CX101" s="391">
        <f t="shared" si="401"/>
        <v>-5801986</v>
      </c>
      <c r="CY101" s="347"/>
      <c r="CZ101" s="63">
        <f>IF(ISERROR(GETPIVOTDATA("VALUE",'CRS WK pvt'!$I$2,"DT_FILE",CZ$8,"CD_CO",CZ$6,"TRIM_CAT",TRIM(B101),"TRIM_LINE",A100))=TRUE,0,GETPIVOTDATA("VALUE",'CRS WK pvt'!$I$2,"DT_FILE",CZ$8,"CD_CO",CZ$6,"TRIM_CAT",TRIM(B101),"TRIM_LINE",A100))</f>
        <v>35803211</v>
      </c>
    </row>
    <row r="102" spans="1:104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5">
        <v>1722441.22</v>
      </c>
      <c r="V102" s="205">
        <v>1600571</v>
      </c>
      <c r="W102" s="205">
        <v>1692789.13</v>
      </c>
      <c r="X102" s="98">
        <v>2725212.09</v>
      </c>
      <c r="Y102" s="205">
        <v>4265538</v>
      </c>
      <c r="Z102" s="205">
        <v>5704563</v>
      </c>
      <c r="AA102" s="205">
        <v>7474180.96</v>
      </c>
      <c r="AB102" s="205">
        <v>4651969.6100000003</v>
      </c>
      <c r="AC102" s="205">
        <v>5411576.5700000003</v>
      </c>
      <c r="AD102" s="205">
        <v>4023648.13</v>
      </c>
      <c r="AE102" s="205">
        <v>3016108</v>
      </c>
      <c r="AF102" s="205">
        <v>3018210.5</v>
      </c>
      <c r="AG102" s="205">
        <v>2523553</v>
      </c>
      <c r="AH102" s="205">
        <v>2157252</v>
      </c>
      <c r="AI102" s="205">
        <v>4180425</v>
      </c>
      <c r="AJ102" s="98">
        <v>6386696</v>
      </c>
      <c r="AK102" s="297">
        <v>5810209</v>
      </c>
      <c r="AL102" s="297">
        <v>7510329</v>
      </c>
      <c r="AM102" s="297">
        <v>9178439</v>
      </c>
      <c r="AN102" s="297">
        <v>6862843</v>
      </c>
      <c r="AO102" s="297">
        <v>6962135</v>
      </c>
      <c r="AP102" s="297">
        <v>5268344</v>
      </c>
      <c r="AQ102" s="63">
        <v>3412421</v>
      </c>
      <c r="AR102" s="297">
        <v>3853133</v>
      </c>
      <c r="AS102" s="297">
        <v>2895788</v>
      </c>
      <c r="AT102" s="297">
        <v>3045318</v>
      </c>
      <c r="AU102" s="297">
        <v>3331317</v>
      </c>
      <c r="AV102" s="315">
        <v>4418471</v>
      </c>
      <c r="AW102" s="297">
        <v>7689556</v>
      </c>
      <c r="AX102" s="297">
        <v>8548891</v>
      </c>
      <c r="AY102" s="297">
        <v>9701610</v>
      </c>
      <c r="AZ102" s="63">
        <v>7958388</v>
      </c>
      <c r="BA102" s="297">
        <v>8819830</v>
      </c>
      <c r="BB102" s="297">
        <v>5206786</v>
      </c>
      <c r="BC102" s="63">
        <v>4277769</v>
      </c>
      <c r="BD102" s="297">
        <v>4292534</v>
      </c>
      <c r="BE102" s="297"/>
      <c r="BF102" s="297"/>
      <c r="BG102" s="297"/>
      <c r="BH102" s="315"/>
      <c r="BI102" s="34">
        <f t="shared" si="398"/>
        <v>-706894.71999999974</v>
      </c>
      <c r="BJ102" s="99">
        <f t="shared" si="398"/>
        <v>-1524534.1200000006</v>
      </c>
      <c r="BK102" s="99">
        <f t="shared" si="398"/>
        <v>43499.879999999888</v>
      </c>
      <c r="BL102" s="99">
        <f t="shared" si="398"/>
        <v>-1151121.9299999997</v>
      </c>
      <c r="BM102" s="99">
        <f t="shared" si="398"/>
        <v>-59785.759999999776</v>
      </c>
      <c r="BN102" s="99">
        <f t="shared" si="398"/>
        <v>-63948.800000000047</v>
      </c>
      <c r="BO102" s="99">
        <f t="shared" si="398"/>
        <v>-124449.55000000005</v>
      </c>
      <c r="BP102" s="99">
        <f t="shared" si="398"/>
        <v>-381194.3600000001</v>
      </c>
      <c r="BQ102" s="99">
        <f t="shared" si="398"/>
        <v>-108990.33000000007</v>
      </c>
      <c r="BR102" s="411">
        <f t="shared" si="398"/>
        <v>141826.25999999978</v>
      </c>
      <c r="BS102" s="434">
        <f t="shared" si="399"/>
        <v>-401285.87999999989</v>
      </c>
      <c r="BT102" s="99">
        <f t="shared" si="399"/>
        <v>167991.53000000026</v>
      </c>
      <c r="BU102" s="99">
        <f t="shared" si="399"/>
        <v>2740430.8899999997</v>
      </c>
      <c r="BV102" s="99">
        <f t="shared" si="399"/>
        <v>833889.08000000054</v>
      </c>
      <c r="BW102" s="99">
        <f t="shared" si="399"/>
        <v>1341187.5300000003</v>
      </c>
      <c r="BX102" s="248">
        <f t="shared" si="399"/>
        <v>1251369.9299999997</v>
      </c>
      <c r="BY102" s="248">
        <f t="shared" si="399"/>
        <v>770088.79999999981</v>
      </c>
      <c r="BZ102" s="248">
        <f t="shared" si="399"/>
        <v>1123399.7</v>
      </c>
      <c r="CA102" s="248">
        <f t="shared" si="399"/>
        <v>801111.78</v>
      </c>
      <c r="CB102" s="248">
        <f t="shared" si="399"/>
        <v>556681</v>
      </c>
      <c r="CC102" s="248">
        <f t="shared" si="400"/>
        <v>2487635.87</v>
      </c>
      <c r="CD102" s="391">
        <f t="shared" si="400"/>
        <v>3661483.91</v>
      </c>
      <c r="CE102" s="360">
        <f t="shared" si="400"/>
        <v>1544671</v>
      </c>
      <c r="CF102" s="261">
        <f t="shared" si="400"/>
        <v>1805766</v>
      </c>
      <c r="CG102" s="261">
        <f t="shared" si="400"/>
        <v>1704258.04</v>
      </c>
      <c r="CH102" s="261">
        <f t="shared" si="400"/>
        <v>2210873.3899999997</v>
      </c>
      <c r="CI102" s="261">
        <f t="shared" si="400"/>
        <v>1550558.4299999997</v>
      </c>
      <c r="CJ102" s="261">
        <f t="shared" si="400"/>
        <v>1244695.8700000001</v>
      </c>
      <c r="CK102" s="261">
        <f t="shared" si="400"/>
        <v>396313</v>
      </c>
      <c r="CL102" s="261">
        <f t="shared" si="400"/>
        <v>834922.5</v>
      </c>
      <c r="CM102" s="261">
        <f t="shared" si="401"/>
        <v>372235</v>
      </c>
      <c r="CN102" s="261">
        <f t="shared" si="401"/>
        <v>888066</v>
      </c>
      <c r="CO102" s="261">
        <f t="shared" si="401"/>
        <v>-849108</v>
      </c>
      <c r="CP102" s="391">
        <f t="shared" si="401"/>
        <v>-1968225</v>
      </c>
      <c r="CQ102" s="391">
        <f t="shared" si="401"/>
        <v>1879347</v>
      </c>
      <c r="CR102" s="391">
        <f t="shared" si="401"/>
        <v>1038562</v>
      </c>
      <c r="CS102" s="391">
        <f t="shared" si="401"/>
        <v>523171</v>
      </c>
      <c r="CT102" s="391">
        <f t="shared" si="401"/>
        <v>1095545</v>
      </c>
      <c r="CU102" s="391">
        <f t="shared" si="401"/>
        <v>1857695</v>
      </c>
      <c r="CV102" s="391">
        <f t="shared" si="401"/>
        <v>-61558</v>
      </c>
      <c r="CW102" s="391">
        <f t="shared" si="401"/>
        <v>865348</v>
      </c>
      <c r="CX102" s="391">
        <f t="shared" si="401"/>
        <v>439401</v>
      </c>
      <c r="CY102" s="347"/>
      <c r="CZ102" s="63">
        <f>IF(ISERROR(GETPIVOTDATA("VALUE",'CRS WK pvt'!$I$2,"DT_FILE",CZ$8,"CD_CO",CZ$6,"TRIM_CAT",TRIM(B102),"TRIM_LINE",A100))=TRUE,0,GETPIVOTDATA("VALUE",'CRS WK pvt'!$I$2,"DT_FILE",CZ$8,"CD_CO",CZ$6,"TRIM_CAT",TRIM(B102),"TRIM_LINE",A100))</f>
        <v>4292534</v>
      </c>
    </row>
    <row r="103" spans="1:104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5">
        <v>2513034.29</v>
      </c>
      <c r="V103" s="205">
        <v>2440038</v>
      </c>
      <c r="W103" s="205">
        <v>3129945.06</v>
      </c>
      <c r="X103" s="98">
        <v>6147314.4000000004</v>
      </c>
      <c r="Y103" s="205">
        <v>8785946</v>
      </c>
      <c r="Z103" s="205">
        <v>11340189</v>
      </c>
      <c r="AA103" s="205">
        <v>15528013.77</v>
      </c>
      <c r="AB103" s="205">
        <v>10148477.109999999</v>
      </c>
      <c r="AC103" s="205">
        <v>6915971.6500000004</v>
      </c>
      <c r="AD103" s="205">
        <v>4405970.1399999997</v>
      </c>
      <c r="AE103" s="205">
        <v>3436652</v>
      </c>
      <c r="AF103" s="205">
        <v>3221851.18</v>
      </c>
      <c r="AG103" s="205">
        <v>2848495</v>
      </c>
      <c r="AH103" s="205">
        <v>2635578</v>
      </c>
      <c r="AI103" s="205">
        <v>3635574</v>
      </c>
      <c r="AJ103" s="98">
        <v>6787969</v>
      </c>
      <c r="AK103" s="297">
        <v>10429619</v>
      </c>
      <c r="AL103" s="297">
        <v>16741000</v>
      </c>
      <c r="AM103" s="297">
        <v>17779706</v>
      </c>
      <c r="AN103" s="297">
        <v>13448224</v>
      </c>
      <c r="AO103" s="297">
        <v>10152702</v>
      </c>
      <c r="AP103" s="297">
        <v>6220872</v>
      </c>
      <c r="AQ103" s="63">
        <v>4526949</v>
      </c>
      <c r="AR103" s="297">
        <v>4217419</v>
      </c>
      <c r="AS103" s="297">
        <v>3294631</v>
      </c>
      <c r="AT103" s="297">
        <v>4016441</v>
      </c>
      <c r="AU103" s="297">
        <v>5287302</v>
      </c>
      <c r="AV103" s="315">
        <v>8578144</v>
      </c>
      <c r="AW103" s="297">
        <v>15219380</v>
      </c>
      <c r="AX103" s="297">
        <v>16206634</v>
      </c>
      <c r="AY103" s="297">
        <v>18003165</v>
      </c>
      <c r="AZ103" s="63">
        <v>12179515</v>
      </c>
      <c r="BA103" s="297">
        <v>9222727</v>
      </c>
      <c r="BB103" s="297">
        <v>5688863</v>
      </c>
      <c r="BC103" s="63">
        <v>3692983</v>
      </c>
      <c r="BD103" s="297">
        <v>3317206</v>
      </c>
      <c r="BE103" s="297"/>
      <c r="BF103" s="297"/>
      <c r="BG103" s="297"/>
      <c r="BH103" s="315"/>
      <c r="BI103" s="34">
        <f t="shared" si="398"/>
        <v>-1809263.4499999993</v>
      </c>
      <c r="BJ103" s="99">
        <f t="shared" si="398"/>
        <v>-4153950.6099999994</v>
      </c>
      <c r="BK103" s="99">
        <f t="shared" si="398"/>
        <v>-1773436.7999999998</v>
      </c>
      <c r="BL103" s="99">
        <f t="shared" si="398"/>
        <v>231097.33999999985</v>
      </c>
      <c r="BM103" s="99">
        <f t="shared" si="398"/>
        <v>-230749.45000000019</v>
      </c>
      <c r="BN103" s="99">
        <f t="shared" si="398"/>
        <v>-462568.54000000004</v>
      </c>
      <c r="BO103" s="99">
        <f t="shared" si="398"/>
        <v>-302505.95000000019</v>
      </c>
      <c r="BP103" s="99">
        <f t="shared" si="398"/>
        <v>-656267.74000000022</v>
      </c>
      <c r="BQ103" s="99">
        <f t="shared" si="398"/>
        <v>-255503.29000000004</v>
      </c>
      <c r="BR103" s="411">
        <f t="shared" si="398"/>
        <v>-862864.58999999985</v>
      </c>
      <c r="BS103" s="434">
        <f t="shared" si="399"/>
        <v>-3404135.4000000004</v>
      </c>
      <c r="BT103" s="99">
        <f t="shared" si="399"/>
        <v>905929.78999999911</v>
      </c>
      <c r="BU103" s="99">
        <f t="shared" si="399"/>
        <v>3942594.4499999993</v>
      </c>
      <c r="BV103" s="99">
        <f t="shared" si="399"/>
        <v>2701430.7899999991</v>
      </c>
      <c r="BW103" s="99">
        <f t="shared" si="399"/>
        <v>-385514.05999999959</v>
      </c>
      <c r="BX103" s="248">
        <f t="shared" si="399"/>
        <v>-694370.19000000041</v>
      </c>
      <c r="BY103" s="248">
        <f t="shared" si="399"/>
        <v>-81195.819999999832</v>
      </c>
      <c r="BZ103" s="248">
        <f t="shared" si="399"/>
        <v>624574.26000000024</v>
      </c>
      <c r="CA103" s="248">
        <f t="shared" si="399"/>
        <v>335460.70999999996</v>
      </c>
      <c r="CB103" s="248">
        <f t="shared" si="399"/>
        <v>195540</v>
      </c>
      <c r="CC103" s="248">
        <f t="shared" si="400"/>
        <v>505628.93999999994</v>
      </c>
      <c r="CD103" s="391">
        <f t="shared" si="400"/>
        <v>640654.59999999963</v>
      </c>
      <c r="CE103" s="360">
        <f t="shared" si="400"/>
        <v>1643673</v>
      </c>
      <c r="CF103" s="261">
        <f t="shared" si="400"/>
        <v>5400811</v>
      </c>
      <c r="CG103" s="261">
        <f t="shared" si="400"/>
        <v>2251692.2300000004</v>
      </c>
      <c r="CH103" s="261">
        <f t="shared" si="400"/>
        <v>3299746.8900000006</v>
      </c>
      <c r="CI103" s="261">
        <f t="shared" si="400"/>
        <v>3236730.3499999996</v>
      </c>
      <c r="CJ103" s="261">
        <f t="shared" si="400"/>
        <v>1814901.8600000003</v>
      </c>
      <c r="CK103" s="261">
        <f t="shared" si="400"/>
        <v>1090297</v>
      </c>
      <c r="CL103" s="261">
        <f t="shared" si="400"/>
        <v>995567.81999999983</v>
      </c>
      <c r="CM103" s="261">
        <f t="shared" si="401"/>
        <v>446136</v>
      </c>
      <c r="CN103" s="261">
        <f t="shared" si="401"/>
        <v>1380863</v>
      </c>
      <c r="CO103" s="261">
        <f t="shared" si="401"/>
        <v>1651728</v>
      </c>
      <c r="CP103" s="391">
        <f t="shared" si="401"/>
        <v>1790175</v>
      </c>
      <c r="CQ103" s="391">
        <f t="shared" si="401"/>
        <v>4789761</v>
      </c>
      <c r="CR103" s="391">
        <f t="shared" si="401"/>
        <v>-534366</v>
      </c>
      <c r="CS103" s="391">
        <f t="shared" si="401"/>
        <v>223459</v>
      </c>
      <c r="CT103" s="391">
        <f t="shared" si="401"/>
        <v>-1268709</v>
      </c>
      <c r="CU103" s="391">
        <f t="shared" si="401"/>
        <v>-929975</v>
      </c>
      <c r="CV103" s="391">
        <f t="shared" si="401"/>
        <v>-532009</v>
      </c>
      <c r="CW103" s="391">
        <f t="shared" si="401"/>
        <v>-833966</v>
      </c>
      <c r="CX103" s="391">
        <f t="shared" si="401"/>
        <v>-900213</v>
      </c>
      <c r="CY103" s="347"/>
      <c r="CZ103" s="63">
        <f>IF(ISERROR(GETPIVOTDATA("VALUE",'CRS WK pvt'!$I$2,"DT_FILE",CZ$8,"CD_CO",CZ$6,"TRIM_CAT",TRIM(B103),"TRIM_LINE",A100))=TRUE,0,GETPIVOTDATA("VALUE",'CRS WK pvt'!$I$2,"DT_FILE",CZ$8,"CD_CO",CZ$6,"TRIM_CAT",TRIM(B103),"TRIM_LINE",A100))</f>
        <v>3317206</v>
      </c>
    </row>
    <row r="104" spans="1:104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5">
        <v>2470294.84</v>
      </c>
      <c r="V104" s="205">
        <v>2483308</v>
      </c>
      <c r="W104" s="205">
        <v>3357675.66</v>
      </c>
      <c r="X104" s="98">
        <v>6458146.5</v>
      </c>
      <c r="Y104" s="205">
        <v>8831219</v>
      </c>
      <c r="Z104" s="205">
        <v>11312571</v>
      </c>
      <c r="AA104" s="205">
        <v>16474129.060000001</v>
      </c>
      <c r="AB104" s="205">
        <v>10502583.66</v>
      </c>
      <c r="AC104" s="205">
        <v>7549319.6799999997</v>
      </c>
      <c r="AD104" s="205">
        <v>4873520.8099999996</v>
      </c>
      <c r="AE104" s="205">
        <v>3763508</v>
      </c>
      <c r="AF104" s="205">
        <v>3337729.5</v>
      </c>
      <c r="AG104" s="205">
        <v>2927295</v>
      </c>
      <c r="AH104" s="205">
        <v>2619743</v>
      </c>
      <c r="AI104" s="205">
        <v>3713673</v>
      </c>
      <c r="AJ104" s="98">
        <v>6900643</v>
      </c>
      <c r="AK104" s="297">
        <v>10624362</v>
      </c>
      <c r="AL104" s="297">
        <v>17157556</v>
      </c>
      <c r="AM104" s="297">
        <v>18222980</v>
      </c>
      <c r="AN104" s="297">
        <v>13840601</v>
      </c>
      <c r="AO104" s="297">
        <v>10023198</v>
      </c>
      <c r="AP104" s="297">
        <v>7024349</v>
      </c>
      <c r="AQ104" s="63">
        <v>4927696</v>
      </c>
      <c r="AR104" s="297">
        <v>4371977</v>
      </c>
      <c r="AS104" s="297">
        <v>3400066</v>
      </c>
      <c r="AT104" s="297">
        <v>4355372</v>
      </c>
      <c r="AU104" s="297">
        <v>6102548</v>
      </c>
      <c r="AV104" s="315">
        <v>9082015</v>
      </c>
      <c r="AW104" s="297">
        <v>16072348</v>
      </c>
      <c r="AX104" s="297">
        <v>16974814</v>
      </c>
      <c r="AY104" s="297">
        <v>18556859</v>
      </c>
      <c r="AZ104" s="63">
        <v>12334749</v>
      </c>
      <c r="BA104" s="297">
        <v>10251971</v>
      </c>
      <c r="BB104" s="297">
        <v>6314903</v>
      </c>
      <c r="BC104" s="63">
        <v>4164444</v>
      </c>
      <c r="BD104" s="297">
        <v>3366280</v>
      </c>
      <c r="BE104" s="297"/>
      <c r="BF104" s="297"/>
      <c r="BG104" s="297"/>
      <c r="BH104" s="315"/>
      <c r="BI104" s="34">
        <f t="shared" si="398"/>
        <v>-1582975.0500000007</v>
      </c>
      <c r="BJ104" s="99">
        <f t="shared" si="398"/>
        <v>-4913437.1899999995</v>
      </c>
      <c r="BK104" s="99">
        <f t="shared" si="398"/>
        <v>-2006247.42</v>
      </c>
      <c r="BL104" s="99">
        <f t="shared" si="398"/>
        <v>175360.36000000034</v>
      </c>
      <c r="BM104" s="99">
        <f t="shared" si="398"/>
        <v>-481978.48</v>
      </c>
      <c r="BN104" s="99">
        <f t="shared" si="398"/>
        <v>-810232.21</v>
      </c>
      <c r="BO104" s="99">
        <f t="shared" si="398"/>
        <v>-761424.37000000011</v>
      </c>
      <c r="BP104" s="99">
        <f t="shared" si="398"/>
        <v>-960905.33000000007</v>
      </c>
      <c r="BQ104" s="99">
        <f t="shared" si="398"/>
        <v>-170126.90999999968</v>
      </c>
      <c r="BR104" s="411">
        <f t="shared" si="398"/>
        <v>-720116.23000000045</v>
      </c>
      <c r="BS104" s="434">
        <f t="shared" si="399"/>
        <v>-4095230.3000000007</v>
      </c>
      <c r="BT104" s="99">
        <f t="shared" si="399"/>
        <v>822396.91000000015</v>
      </c>
      <c r="BU104" s="99">
        <f t="shared" si="399"/>
        <v>3898447.4400000013</v>
      </c>
      <c r="BV104" s="99">
        <f t="shared" si="399"/>
        <v>2927600.6500000004</v>
      </c>
      <c r="BW104" s="99">
        <f t="shared" si="399"/>
        <v>-370907.66999999993</v>
      </c>
      <c r="BX104" s="248">
        <f t="shared" si="399"/>
        <v>-584377.61000000034</v>
      </c>
      <c r="BY104" s="248">
        <f t="shared" si="399"/>
        <v>106529.4700000002</v>
      </c>
      <c r="BZ104" s="248">
        <f t="shared" si="399"/>
        <v>893168.75999999978</v>
      </c>
      <c r="CA104" s="248">
        <f t="shared" si="399"/>
        <v>457000.16000000015</v>
      </c>
      <c r="CB104" s="248">
        <f t="shared" si="399"/>
        <v>136435</v>
      </c>
      <c r="CC104" s="248">
        <f t="shared" si="400"/>
        <v>355997.33999999985</v>
      </c>
      <c r="CD104" s="391">
        <f t="shared" si="400"/>
        <v>442496.5</v>
      </c>
      <c r="CE104" s="360">
        <f t="shared" si="400"/>
        <v>1793143</v>
      </c>
      <c r="CF104" s="261">
        <f t="shared" si="400"/>
        <v>5844985</v>
      </c>
      <c r="CG104" s="261">
        <f t="shared" si="400"/>
        <v>1748850.9399999995</v>
      </c>
      <c r="CH104" s="261">
        <f t="shared" si="400"/>
        <v>3338017.34</v>
      </c>
      <c r="CI104" s="261">
        <f t="shared" si="400"/>
        <v>2473878.3200000003</v>
      </c>
      <c r="CJ104" s="261">
        <f t="shared" si="400"/>
        <v>2150828.1900000004</v>
      </c>
      <c r="CK104" s="261">
        <f t="shared" si="400"/>
        <v>1164188</v>
      </c>
      <c r="CL104" s="261">
        <f t="shared" si="400"/>
        <v>1034247.5</v>
      </c>
      <c r="CM104" s="261">
        <f t="shared" si="401"/>
        <v>472771</v>
      </c>
      <c r="CN104" s="261">
        <f t="shared" si="401"/>
        <v>1735629</v>
      </c>
      <c r="CO104" s="261">
        <f t="shared" si="401"/>
        <v>2388875</v>
      </c>
      <c r="CP104" s="391">
        <f t="shared" si="401"/>
        <v>2181372</v>
      </c>
      <c r="CQ104" s="391">
        <f t="shared" si="401"/>
        <v>5447986</v>
      </c>
      <c r="CR104" s="391">
        <f t="shared" si="401"/>
        <v>-182742</v>
      </c>
      <c r="CS104" s="391">
        <f t="shared" si="401"/>
        <v>333879</v>
      </c>
      <c r="CT104" s="391">
        <f t="shared" si="401"/>
        <v>-1505852</v>
      </c>
      <c r="CU104" s="391">
        <f t="shared" si="401"/>
        <v>228773</v>
      </c>
      <c r="CV104" s="391">
        <f t="shared" si="401"/>
        <v>-709446</v>
      </c>
      <c r="CW104" s="391">
        <f t="shared" si="401"/>
        <v>-763252</v>
      </c>
      <c r="CX104" s="391">
        <f t="shared" si="401"/>
        <v>-1005697</v>
      </c>
      <c r="CY104" s="347"/>
      <c r="CZ104" s="63">
        <f>IF(ISERROR(GETPIVOTDATA("VALUE",'CRS WK pvt'!$I$2,"DT_FILE",CZ$8,"CD_CO",CZ$6,"TRIM_CAT",TRIM(B104),"TRIM_LINE",A100))=TRUE,0,GETPIVOTDATA("VALUE",'CRS WK pvt'!$I$2,"DT_FILE",CZ$8,"CD_CO",CZ$6,"TRIM_CAT",TRIM(B104),"TRIM_LINE",A100))</f>
        <v>3366280</v>
      </c>
    </row>
    <row r="105" spans="1:104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5">
        <v>9353732.0899999999</v>
      </c>
      <c r="V105" s="205">
        <v>9779089</v>
      </c>
      <c r="W105" s="205">
        <v>13042654.33</v>
      </c>
      <c r="X105" s="98">
        <v>20512692.969999999</v>
      </c>
      <c r="Y105" s="205">
        <v>29732564</v>
      </c>
      <c r="Z105" s="205">
        <v>36492960</v>
      </c>
      <c r="AA105" s="205">
        <v>51304579.939999998</v>
      </c>
      <c r="AB105" s="205">
        <v>36080386.18</v>
      </c>
      <c r="AC105" s="205">
        <v>31350231.890000001</v>
      </c>
      <c r="AD105" s="205">
        <v>18463730.350000001</v>
      </c>
      <c r="AE105" s="205">
        <v>13211558</v>
      </c>
      <c r="AF105" s="205">
        <v>13570171.300000001</v>
      </c>
      <c r="AG105" s="205">
        <v>9857806</v>
      </c>
      <c r="AH105" s="205">
        <v>9141833</v>
      </c>
      <c r="AI105" s="205">
        <v>12918632</v>
      </c>
      <c r="AJ105" s="98">
        <v>21316969</v>
      </c>
      <c r="AK105" s="297">
        <v>31295524</v>
      </c>
      <c r="AL105" s="297">
        <v>51087364</v>
      </c>
      <c r="AM105" s="297">
        <v>59929968</v>
      </c>
      <c r="AN105" s="297">
        <v>47018550</v>
      </c>
      <c r="AO105" s="297">
        <v>37389192</v>
      </c>
      <c r="AP105" s="297">
        <v>24993272</v>
      </c>
      <c r="AQ105" s="63">
        <v>16564937</v>
      </c>
      <c r="AR105" s="297">
        <v>16432536</v>
      </c>
      <c r="AS105" s="297">
        <v>11527989</v>
      </c>
      <c r="AT105" s="297">
        <v>16536215</v>
      </c>
      <c r="AU105" s="297">
        <v>18865698</v>
      </c>
      <c r="AV105" s="315">
        <v>30947114</v>
      </c>
      <c r="AW105" s="297">
        <v>47940798</v>
      </c>
      <c r="AX105" s="297">
        <v>56113234</v>
      </c>
      <c r="AY105" s="297">
        <v>60372540</v>
      </c>
      <c r="AZ105" s="63">
        <v>44468204</v>
      </c>
      <c r="BA105" s="297">
        <v>40701784</v>
      </c>
      <c r="BB105" s="297">
        <v>25228488</v>
      </c>
      <c r="BC105" s="63">
        <v>17621811</v>
      </c>
      <c r="BD105" s="297">
        <v>13592932</v>
      </c>
      <c r="BE105" s="297"/>
      <c r="BF105" s="297"/>
      <c r="BG105" s="297"/>
      <c r="BH105" s="315"/>
      <c r="BI105" s="34">
        <f t="shared" si="398"/>
        <v>3320471.8699999973</v>
      </c>
      <c r="BJ105" s="99">
        <f t="shared" si="398"/>
        <v>-13218997.399999999</v>
      </c>
      <c r="BK105" s="99">
        <f t="shared" si="398"/>
        <v>-13652473.629999999</v>
      </c>
      <c r="BL105" s="99">
        <f t="shared" si="398"/>
        <v>4021149.2699999996</v>
      </c>
      <c r="BM105" s="99">
        <f t="shared" si="398"/>
        <v>-2279511.9299999997</v>
      </c>
      <c r="BN105" s="99">
        <f t="shared" si="398"/>
        <v>-1685774.4700000007</v>
      </c>
      <c r="BO105" s="99">
        <f t="shared" si="398"/>
        <v>-4426290.08</v>
      </c>
      <c r="BP105" s="99">
        <f t="shared" si="398"/>
        <v>-3577260.0199999996</v>
      </c>
      <c r="BQ105" s="99">
        <f t="shared" si="398"/>
        <v>1576046.2799999993</v>
      </c>
      <c r="BR105" s="411">
        <f t="shared" si="398"/>
        <v>-1612286.5500000007</v>
      </c>
      <c r="BS105" s="434">
        <f t="shared" si="399"/>
        <v>-13640705.75</v>
      </c>
      <c r="BT105" s="99">
        <f t="shared" si="399"/>
        <v>5236280.25</v>
      </c>
      <c r="BU105" s="99">
        <f t="shared" si="399"/>
        <v>8462595.0700000003</v>
      </c>
      <c r="BV105" s="99">
        <f t="shared" si="399"/>
        <v>6750625.0799999982</v>
      </c>
      <c r="BW105" s="99">
        <f t="shared" si="399"/>
        <v>4175289.1999999993</v>
      </c>
      <c r="BX105" s="248">
        <f t="shared" si="399"/>
        <v>-5028349.8099999987</v>
      </c>
      <c r="BY105" s="248">
        <f t="shared" si="399"/>
        <v>136075.84999999963</v>
      </c>
      <c r="BZ105" s="248">
        <f t="shared" si="399"/>
        <v>3489805.2100000009</v>
      </c>
      <c r="CA105" s="248">
        <f t="shared" si="399"/>
        <v>504073.91000000015</v>
      </c>
      <c r="CB105" s="248">
        <f t="shared" si="399"/>
        <v>-637256</v>
      </c>
      <c r="CC105" s="248">
        <f t="shared" si="400"/>
        <v>-124022.33000000007</v>
      </c>
      <c r="CD105" s="391">
        <f t="shared" si="400"/>
        <v>804276.03000000119</v>
      </c>
      <c r="CE105" s="360">
        <f t="shared" si="400"/>
        <v>1562960</v>
      </c>
      <c r="CF105" s="261">
        <f t="shared" si="400"/>
        <v>14594404</v>
      </c>
      <c r="CG105" s="261">
        <f t="shared" si="400"/>
        <v>8625388.0600000024</v>
      </c>
      <c r="CH105" s="261">
        <f t="shared" si="400"/>
        <v>10938163.82</v>
      </c>
      <c r="CI105" s="261">
        <f t="shared" si="400"/>
        <v>6038960.1099999994</v>
      </c>
      <c r="CJ105" s="261">
        <f t="shared" si="400"/>
        <v>6529541.6499999985</v>
      </c>
      <c r="CK105" s="261">
        <f t="shared" si="400"/>
        <v>3353379</v>
      </c>
      <c r="CL105" s="261">
        <f t="shared" si="400"/>
        <v>2862364.6999999993</v>
      </c>
      <c r="CM105" s="261">
        <f t="shared" si="401"/>
        <v>1670183</v>
      </c>
      <c r="CN105" s="261">
        <f t="shared" si="401"/>
        <v>7394382</v>
      </c>
      <c r="CO105" s="261">
        <f t="shared" si="401"/>
        <v>5947066</v>
      </c>
      <c r="CP105" s="391">
        <f t="shared" si="401"/>
        <v>9630145</v>
      </c>
      <c r="CQ105" s="391">
        <f t="shared" si="401"/>
        <v>16645274</v>
      </c>
      <c r="CR105" s="391">
        <f t="shared" si="401"/>
        <v>5025870</v>
      </c>
      <c r="CS105" s="391">
        <f t="shared" si="401"/>
        <v>442572</v>
      </c>
      <c r="CT105" s="391">
        <f t="shared" si="401"/>
        <v>-2550346</v>
      </c>
      <c r="CU105" s="391">
        <f t="shared" si="401"/>
        <v>3312592</v>
      </c>
      <c r="CV105" s="391">
        <f t="shared" si="401"/>
        <v>235216</v>
      </c>
      <c r="CW105" s="391">
        <f t="shared" si="401"/>
        <v>1056874</v>
      </c>
      <c r="CX105" s="391">
        <f t="shared" si="401"/>
        <v>-2839604</v>
      </c>
      <c r="CY105" s="347"/>
      <c r="CZ105" s="63">
        <f>IF(ISERROR(GETPIVOTDATA("VALUE",'CRS WK pvt'!$I$2,"DT_FILE",CZ$8,"CD_CO",CZ$6,"TRIM_CAT",TRIM(B105),"TRIM_LINE",A100))=TRUE,0,GETPIVOTDATA("VALUE",'CRS WK pvt'!$I$2,"DT_FILE",CZ$8,"CD_CO",CZ$6,"TRIM_CAT",TRIM(B105),"TRIM_LINE",A100))</f>
        <v>13592932</v>
      </c>
    </row>
    <row r="106" spans="1:104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Z120" si="402">SUM(D101:D105)</f>
        <v>159039386.01999998</v>
      </c>
      <c r="E106" s="132">
        <f t="shared" si="402"/>
        <v>130565127.69999999</v>
      </c>
      <c r="F106" s="133">
        <f t="shared" si="402"/>
        <v>76846294.310000002</v>
      </c>
      <c r="G106" s="132">
        <f t="shared" si="402"/>
        <v>61608735.079999998</v>
      </c>
      <c r="H106" s="132">
        <f t="shared" si="402"/>
        <v>50922890.300000004</v>
      </c>
      <c r="I106" s="132">
        <f t="shared" si="402"/>
        <v>49972372.520000003</v>
      </c>
      <c r="J106" s="132">
        <f t="shared" si="402"/>
        <v>53039413.189999998</v>
      </c>
      <c r="K106" s="132">
        <f t="shared" si="402"/>
        <v>53997515.090000004</v>
      </c>
      <c r="L106" s="134">
        <f t="shared" si="402"/>
        <v>110838126.36999999</v>
      </c>
      <c r="M106" s="132">
        <f t="shared" si="402"/>
        <v>166653369.01999998</v>
      </c>
      <c r="N106" s="132">
        <f t="shared" si="402"/>
        <v>147100148.53</v>
      </c>
      <c r="O106" s="132">
        <f t="shared" si="402"/>
        <v>167031350.06999999</v>
      </c>
      <c r="P106" s="132">
        <f t="shared" si="402"/>
        <v>123272014.70000002</v>
      </c>
      <c r="Q106" s="132">
        <f t="shared" si="402"/>
        <v>113780177.83999999</v>
      </c>
      <c r="R106" s="132">
        <f t="shared" si="402"/>
        <v>80479925.100000009</v>
      </c>
      <c r="S106" s="132">
        <f t="shared" si="402"/>
        <v>54711975.32</v>
      </c>
      <c r="T106" s="132">
        <f t="shared" si="402"/>
        <v>45762776.400000006</v>
      </c>
      <c r="U106" s="132">
        <f t="shared" si="402"/>
        <v>43489213.689999998</v>
      </c>
      <c r="V106" s="132">
        <f t="shared" si="402"/>
        <v>44357349</v>
      </c>
      <c r="W106" s="132">
        <f t="shared" si="402"/>
        <v>55924095.760000005</v>
      </c>
      <c r="X106" s="134">
        <f t="shared" si="402"/>
        <v>103273232.75000001</v>
      </c>
      <c r="Y106" s="132">
        <f t="shared" si="402"/>
        <v>137030268</v>
      </c>
      <c r="Z106" s="132">
        <f t="shared" si="402"/>
        <v>164067891</v>
      </c>
      <c r="AA106" s="132">
        <f t="shared" si="402"/>
        <v>210368311.31999999</v>
      </c>
      <c r="AB106" s="132">
        <f t="shared" si="402"/>
        <v>144563079.37</v>
      </c>
      <c r="AC106" s="132">
        <f t="shared" si="402"/>
        <v>112512679.11999999</v>
      </c>
      <c r="AD106" s="132">
        <f t="shared" si="402"/>
        <v>76431221.710000008</v>
      </c>
      <c r="AE106" s="132">
        <f t="shared" si="402"/>
        <v>58057233</v>
      </c>
      <c r="AF106" s="132">
        <f t="shared" si="402"/>
        <v>55044352.659999996</v>
      </c>
      <c r="AG106" s="281">
        <v>46274764</v>
      </c>
      <c r="AH106" s="281">
        <v>45071724</v>
      </c>
      <c r="AI106" s="281">
        <v>61595307</v>
      </c>
      <c r="AJ106" s="134">
        <v>116751592</v>
      </c>
      <c r="AK106" s="298">
        <v>161107078</v>
      </c>
      <c r="AL106" s="298">
        <v>226634751</v>
      </c>
      <c r="AM106" s="298">
        <v>243498682</v>
      </c>
      <c r="AN106" s="298">
        <v>180267865</v>
      </c>
      <c r="AO106" s="298">
        <v>145793093</v>
      </c>
      <c r="AP106" s="298">
        <v>100585145</v>
      </c>
      <c r="AQ106" s="44">
        <v>71108067</v>
      </c>
      <c r="AR106" s="298">
        <v>70480262</v>
      </c>
      <c r="AS106" s="298">
        <v>56572338</v>
      </c>
      <c r="AT106" s="298">
        <v>67273578</v>
      </c>
      <c r="AU106" s="298">
        <v>82425874</v>
      </c>
      <c r="AV106" s="316">
        <v>138673314</v>
      </c>
      <c r="AW106" s="298">
        <v>212878292</v>
      </c>
      <c r="AX106" s="298">
        <v>227752145</v>
      </c>
      <c r="AY106" s="298">
        <v>246959714</v>
      </c>
      <c r="AZ106" s="44">
        <v>175508544</v>
      </c>
      <c r="BA106" s="298">
        <v>154356955</v>
      </c>
      <c r="BB106" s="298">
        <v>93104819</v>
      </c>
      <c r="BC106" s="44">
        <v>65325716</v>
      </c>
      <c r="BD106" s="298">
        <v>60372163</v>
      </c>
      <c r="BE106" s="298"/>
      <c r="BF106" s="298"/>
      <c r="BG106" s="298"/>
      <c r="BH106" s="316"/>
      <c r="BI106" s="133">
        <f t="shared" si="316"/>
        <v>-7152163.7100000009</v>
      </c>
      <c r="BJ106" s="135">
        <f t="shared" ref="BJ106:BK106" si="403">SUM(BJ101:BJ105)</f>
        <v>-35767371.32</v>
      </c>
      <c r="BK106" s="135">
        <f t="shared" si="403"/>
        <v>-16784949.859999999</v>
      </c>
      <c r="BL106" s="135">
        <f t="shared" ref="BL106:BM106" si="404">SUM(BL101:BL105)</f>
        <v>3633630.79</v>
      </c>
      <c r="BM106" s="135">
        <f t="shared" si="404"/>
        <v>-6896759.7599999961</v>
      </c>
      <c r="BN106" s="135">
        <f t="shared" ref="BN106:BV106" si="405">SUM(BN101:BN105)</f>
        <v>-5160113.8999999994</v>
      </c>
      <c r="BO106" s="135">
        <f t="shared" si="405"/>
        <v>-6483158.8299999991</v>
      </c>
      <c r="BP106" s="135">
        <f t="shared" si="405"/>
        <v>-8682064.1899999976</v>
      </c>
      <c r="BQ106" s="135">
        <f t="shared" si="405"/>
        <v>1926580.6700000013</v>
      </c>
      <c r="BR106" s="412">
        <f t="shared" si="405"/>
        <v>-7564893.6199999917</v>
      </c>
      <c r="BS106" s="435">
        <f t="shared" si="405"/>
        <v>-29623101.019999996</v>
      </c>
      <c r="BT106" s="135">
        <f t="shared" si="405"/>
        <v>16967742.469999995</v>
      </c>
      <c r="BU106" s="135">
        <f t="shared" si="405"/>
        <v>43336961.250000007</v>
      </c>
      <c r="BV106" s="135">
        <f t="shared" si="405"/>
        <v>21291064.670000006</v>
      </c>
      <c r="BW106" s="135">
        <f t="shared" ref="BW106:BX106" si="406">SUM(BW101:BW105)</f>
        <v>-1267498.7199999988</v>
      </c>
      <c r="BX106" s="249">
        <f t="shared" si="406"/>
        <v>-4048703.3900000006</v>
      </c>
      <c r="BY106" s="249">
        <f t="shared" ref="BY106:BZ106" si="407">SUM(BY101:BY105)</f>
        <v>3345257.6799999988</v>
      </c>
      <c r="BZ106" s="249">
        <f t="shared" si="407"/>
        <v>9281576.2599999998</v>
      </c>
      <c r="CA106" s="249">
        <f t="shared" ref="CA106:CB106" si="408">SUM(CA101:CA105)</f>
        <v>2785550.3100000005</v>
      </c>
      <c r="CB106" s="249">
        <f t="shared" si="408"/>
        <v>714375</v>
      </c>
      <c r="CC106" s="249">
        <f t="shared" ref="CC106:CE106" si="409">SUM(CC101:CC105)</f>
        <v>5671211.2400000021</v>
      </c>
      <c r="CD106" s="392">
        <f t="shared" si="409"/>
        <v>13478359.249999994</v>
      </c>
      <c r="CE106" s="361">
        <f t="shared" si="409"/>
        <v>24076810</v>
      </c>
      <c r="CF106" s="274">
        <f t="shared" ref="CF106" si="410">SUM(CF101:CF105)</f>
        <v>62566860</v>
      </c>
      <c r="CG106" s="274">
        <f t="shared" ref="CG106" si="411">SUM(CG101:CG105)</f>
        <v>33130370.68</v>
      </c>
      <c r="CH106" s="274">
        <f t="shared" ref="CH106" si="412">SUM(CH101:CH105)</f>
        <v>35704785.629999995</v>
      </c>
      <c r="CI106" s="274">
        <f t="shared" ref="CI106" si="413">SUM(CI101:CI105)</f>
        <v>33280413.880000003</v>
      </c>
      <c r="CJ106" s="274">
        <f t="shared" ref="CJ106" si="414">SUM(CJ101:CJ105)</f>
        <v>24153923.289999999</v>
      </c>
      <c r="CK106" s="274">
        <f t="shared" ref="CK106" si="415">SUM(CK101:CK105)</f>
        <v>13050834</v>
      </c>
      <c r="CL106" s="274">
        <f t="shared" ref="CL106" si="416">SUM(CL101:CL105)</f>
        <v>15435909.34</v>
      </c>
      <c r="CM106" s="274">
        <f t="shared" ref="CM106" si="417">SUM(CM101:CM105)</f>
        <v>10297574</v>
      </c>
      <c r="CN106" s="274">
        <f t="shared" ref="CN106" si="418">SUM(CN101:CN105)</f>
        <v>22201854</v>
      </c>
      <c r="CO106" s="274">
        <f t="shared" ref="CO106" si="419">SUM(CO101:CO105)</f>
        <v>20830567</v>
      </c>
      <c r="CP106" s="392">
        <f t="shared" ref="CP106" si="420">SUM(CP101:CP105)</f>
        <v>21921722</v>
      </c>
      <c r="CQ106" s="392">
        <f t="shared" ref="CQ106" si="421">SUM(CQ101:CQ105)</f>
        <v>51771214</v>
      </c>
      <c r="CR106" s="392">
        <f t="shared" ref="CR106" si="422">SUM(CR101:CR105)</f>
        <v>1117394</v>
      </c>
      <c r="CS106" s="392">
        <f t="shared" ref="CS106" si="423">SUM(CS101:CS105)</f>
        <v>3461032</v>
      </c>
      <c r="CT106" s="392">
        <f t="shared" ref="CT106:CU106" si="424">SUM(CT101:CT105)</f>
        <v>-4759321</v>
      </c>
      <c r="CU106" s="392">
        <f t="shared" si="424"/>
        <v>8563862</v>
      </c>
      <c r="CV106" s="392">
        <f t="shared" ref="CV106" si="425">SUM(CV101:CV105)</f>
        <v>-7480326</v>
      </c>
      <c r="CW106" s="392">
        <f t="shared" ref="CW106:CX106" si="426">SUM(CW101:CW105)</f>
        <v>-5782351</v>
      </c>
      <c r="CX106" s="392">
        <f t="shared" si="426"/>
        <v>-10108099</v>
      </c>
      <c r="CY106" s="348"/>
      <c r="CZ106" s="44">
        <f t="shared" si="402"/>
        <v>60372163</v>
      </c>
    </row>
    <row r="107" spans="1:104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85"/>
      <c r="CU107" s="385"/>
      <c r="CV107" s="385"/>
      <c r="CW107" s="385"/>
      <c r="CX107" s="385"/>
      <c r="CY107" s="345"/>
      <c r="CZ107" s="89"/>
    </row>
    <row r="108" spans="1:104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6">
        <v>497113</v>
      </c>
      <c r="V108" s="206">
        <v>490111</v>
      </c>
      <c r="W108" s="206">
        <v>483403</v>
      </c>
      <c r="X108" s="103">
        <v>531979</v>
      </c>
      <c r="Y108" s="206">
        <v>472742</v>
      </c>
      <c r="Z108" s="206">
        <v>493324</v>
      </c>
      <c r="AA108" s="206">
        <v>572258</v>
      </c>
      <c r="AB108" s="206">
        <v>501592</v>
      </c>
      <c r="AC108" s="206">
        <v>511022</v>
      </c>
      <c r="AD108" s="206">
        <v>523507</v>
      </c>
      <c r="AE108" s="206">
        <v>497670</v>
      </c>
      <c r="AF108" s="206">
        <v>505824</v>
      </c>
      <c r="AG108" s="206">
        <v>474856</v>
      </c>
      <c r="AH108" s="206">
        <v>488662</v>
      </c>
      <c r="AI108" s="206">
        <v>501240</v>
      </c>
      <c r="AJ108" s="103">
        <v>513834</v>
      </c>
      <c r="AK108" s="299">
        <v>513366</v>
      </c>
      <c r="AL108" s="299">
        <v>529320</v>
      </c>
      <c r="AM108" s="299">
        <v>573240</v>
      </c>
      <c r="AN108" s="299">
        <v>487068</v>
      </c>
      <c r="AO108" s="299">
        <v>504613</v>
      </c>
      <c r="AP108" s="299">
        <v>532034</v>
      </c>
      <c r="AQ108" s="63">
        <v>488972</v>
      </c>
      <c r="AR108" s="299">
        <v>522115</v>
      </c>
      <c r="AS108" s="299">
        <v>491652</v>
      </c>
      <c r="AT108" s="299">
        <v>495734</v>
      </c>
      <c r="AU108" s="299">
        <v>498607</v>
      </c>
      <c r="AV108" s="317">
        <v>497805</v>
      </c>
      <c r="AW108" s="299">
        <v>521868</v>
      </c>
      <c r="AX108" s="299">
        <v>499904</v>
      </c>
      <c r="AY108" s="299">
        <v>562350</v>
      </c>
      <c r="AZ108" s="63">
        <v>463507</v>
      </c>
      <c r="BA108" s="299">
        <v>569315</v>
      </c>
      <c r="BB108" s="299">
        <v>513519</v>
      </c>
      <c r="BC108" s="63">
        <v>459798</v>
      </c>
      <c r="BD108" s="299">
        <v>517632</v>
      </c>
      <c r="BE108" s="299"/>
      <c r="BF108" s="299"/>
      <c r="BG108" s="299"/>
      <c r="BH108" s="317"/>
      <c r="BI108" s="33">
        <f t="shared" ref="BI108:BR112" si="427">O108-C108</f>
        <v>83586</v>
      </c>
      <c r="BJ108" s="104">
        <f t="shared" si="427"/>
        <v>32464</v>
      </c>
      <c r="BK108" s="104">
        <f t="shared" si="427"/>
        <v>47471</v>
      </c>
      <c r="BL108" s="104">
        <f t="shared" si="427"/>
        <v>83526</v>
      </c>
      <c r="BM108" s="104">
        <f t="shared" si="427"/>
        <v>27243</v>
      </c>
      <c r="BN108" s="104">
        <f t="shared" si="427"/>
        <v>38012</v>
      </c>
      <c r="BO108" s="104">
        <f t="shared" si="427"/>
        <v>46678</v>
      </c>
      <c r="BP108" s="104">
        <f t="shared" si="427"/>
        <v>-23439</v>
      </c>
      <c r="BQ108" s="104">
        <f t="shared" si="427"/>
        <v>29833</v>
      </c>
      <c r="BR108" s="413">
        <f t="shared" si="427"/>
        <v>16198</v>
      </c>
      <c r="BS108" s="436">
        <f t="shared" ref="BS108:CB112" si="428">Y108-M108</f>
        <v>-51014</v>
      </c>
      <c r="BT108" s="104">
        <f t="shared" si="428"/>
        <v>3035</v>
      </c>
      <c r="BU108" s="104">
        <f t="shared" si="428"/>
        <v>22501</v>
      </c>
      <c r="BV108" s="104">
        <f t="shared" si="428"/>
        <v>-1230</v>
      </c>
      <c r="BW108" s="104">
        <f t="shared" si="428"/>
        <v>-15579</v>
      </c>
      <c r="BX108" s="250">
        <f t="shared" si="428"/>
        <v>7261</v>
      </c>
      <c r="BY108" s="250">
        <f t="shared" si="428"/>
        <v>-7116</v>
      </c>
      <c r="BZ108" s="250">
        <f t="shared" si="428"/>
        <v>10192</v>
      </c>
      <c r="CA108" s="250">
        <f t="shared" si="428"/>
        <v>-22257</v>
      </c>
      <c r="CB108" s="250">
        <f t="shared" si="428"/>
        <v>-1449</v>
      </c>
      <c r="CC108" s="250">
        <f t="shared" ref="CC108:CL112" si="429">AI108-W108</f>
        <v>17837</v>
      </c>
      <c r="CD108" s="393">
        <f t="shared" si="429"/>
        <v>-18145</v>
      </c>
      <c r="CE108" s="362">
        <f t="shared" si="429"/>
        <v>40624</v>
      </c>
      <c r="CF108" s="275">
        <f t="shared" si="429"/>
        <v>35996</v>
      </c>
      <c r="CG108" s="275">
        <f t="shared" si="429"/>
        <v>982</v>
      </c>
      <c r="CH108" s="275">
        <f t="shared" si="429"/>
        <v>-14524</v>
      </c>
      <c r="CI108" s="275">
        <f t="shared" si="429"/>
        <v>-6409</v>
      </c>
      <c r="CJ108" s="275">
        <f t="shared" si="429"/>
        <v>8527</v>
      </c>
      <c r="CK108" s="275">
        <f t="shared" si="429"/>
        <v>-8698</v>
      </c>
      <c r="CL108" s="275">
        <f t="shared" si="429"/>
        <v>16291</v>
      </c>
      <c r="CM108" s="275">
        <f t="shared" ref="CM108:CX112" si="430">AS108-AG108</f>
        <v>16796</v>
      </c>
      <c r="CN108" s="275">
        <f t="shared" si="430"/>
        <v>7072</v>
      </c>
      <c r="CO108" s="275">
        <f t="shared" si="430"/>
        <v>-2633</v>
      </c>
      <c r="CP108" s="393">
        <f t="shared" si="430"/>
        <v>-16029</v>
      </c>
      <c r="CQ108" s="393">
        <f t="shared" si="430"/>
        <v>8502</v>
      </c>
      <c r="CR108" s="393">
        <f t="shared" si="430"/>
        <v>-29416</v>
      </c>
      <c r="CS108" s="393">
        <f t="shared" si="430"/>
        <v>-10890</v>
      </c>
      <c r="CT108" s="393">
        <f t="shared" si="430"/>
        <v>-23561</v>
      </c>
      <c r="CU108" s="393">
        <f t="shared" si="430"/>
        <v>64702</v>
      </c>
      <c r="CV108" s="393">
        <f t="shared" si="430"/>
        <v>-18515</v>
      </c>
      <c r="CW108" s="393">
        <f t="shared" si="430"/>
        <v>-29174</v>
      </c>
      <c r="CX108" s="393">
        <f t="shared" si="430"/>
        <v>-4483</v>
      </c>
      <c r="CY108" s="345"/>
      <c r="CZ108" s="63">
        <f>IF(ISERROR(GETPIVOTDATA("VALUE",'CRS WK pvt'!$I$2,"DT_FILE",CZ$8,"CD_CO",CZ$6,"TRIM_CAT",TRIM(B108),"TRIM_LINE",A107))=TRUE,0,GETPIVOTDATA("VALUE",'CRS WK pvt'!$I$2,"DT_FILE",CZ$8,"CD_CO",CZ$6,"TRIM_CAT",TRIM(B108),"TRIM_LINE",A107))</f>
        <v>517632</v>
      </c>
    </row>
    <row r="109" spans="1:104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6">
        <v>28631</v>
      </c>
      <c r="V109" s="206">
        <v>27908</v>
      </c>
      <c r="W109" s="206">
        <v>27950</v>
      </c>
      <c r="X109" s="103">
        <v>30814</v>
      </c>
      <c r="Y109" s="206">
        <v>34212</v>
      </c>
      <c r="Z109" s="206">
        <v>37490</v>
      </c>
      <c r="AA109" s="206">
        <v>47434</v>
      </c>
      <c r="AB109" s="206">
        <v>34947</v>
      </c>
      <c r="AC109" s="206">
        <v>43611</v>
      </c>
      <c r="AD109" s="206">
        <v>38184</v>
      </c>
      <c r="AE109" s="206">
        <v>32833</v>
      </c>
      <c r="AF109" s="206">
        <v>34237</v>
      </c>
      <c r="AG109" s="206">
        <v>32067</v>
      </c>
      <c r="AH109" s="206">
        <v>32189</v>
      </c>
      <c r="AI109" s="206">
        <v>37725</v>
      </c>
      <c r="AJ109" s="103">
        <v>40869</v>
      </c>
      <c r="AK109" s="299">
        <v>38819</v>
      </c>
      <c r="AL109" s="299">
        <v>40774</v>
      </c>
      <c r="AM109" s="299">
        <v>48838</v>
      </c>
      <c r="AN109" s="299">
        <v>39236</v>
      </c>
      <c r="AO109" s="299">
        <v>47609</v>
      </c>
      <c r="AP109" s="299">
        <v>39848</v>
      </c>
      <c r="AQ109" s="63">
        <v>32912</v>
      </c>
      <c r="AR109" s="299">
        <v>36804</v>
      </c>
      <c r="AS109" s="299">
        <v>33514</v>
      </c>
      <c r="AT109" s="299">
        <v>34616</v>
      </c>
      <c r="AU109" s="299">
        <v>37184</v>
      </c>
      <c r="AV109" s="317">
        <v>35540</v>
      </c>
      <c r="AW109" s="299">
        <v>44033</v>
      </c>
      <c r="AX109" s="299">
        <v>43814</v>
      </c>
      <c r="AY109" s="299">
        <v>49785</v>
      </c>
      <c r="AZ109" s="63">
        <v>43448</v>
      </c>
      <c r="BA109" s="299">
        <v>58609</v>
      </c>
      <c r="BB109" s="299">
        <v>41173</v>
      </c>
      <c r="BC109" s="63">
        <v>36684</v>
      </c>
      <c r="BD109" s="299">
        <v>41210</v>
      </c>
      <c r="BE109" s="299"/>
      <c r="BF109" s="299"/>
      <c r="BG109" s="299"/>
      <c r="BH109" s="317"/>
      <c r="BI109" s="33">
        <f t="shared" si="427"/>
        <v>887</v>
      </c>
      <c r="BJ109" s="104">
        <f t="shared" si="427"/>
        <v>-3293</v>
      </c>
      <c r="BK109" s="104">
        <f t="shared" si="427"/>
        <v>5815</v>
      </c>
      <c r="BL109" s="104">
        <f t="shared" si="427"/>
        <v>-7271</v>
      </c>
      <c r="BM109" s="104">
        <f t="shared" si="427"/>
        <v>706</v>
      </c>
      <c r="BN109" s="104">
        <f t="shared" si="427"/>
        <v>1404</v>
      </c>
      <c r="BO109" s="104">
        <f t="shared" si="427"/>
        <v>2100</v>
      </c>
      <c r="BP109" s="104">
        <f t="shared" si="427"/>
        <v>-1229</v>
      </c>
      <c r="BQ109" s="104">
        <f t="shared" si="427"/>
        <v>2312</v>
      </c>
      <c r="BR109" s="413">
        <f t="shared" si="427"/>
        <v>3644</v>
      </c>
      <c r="BS109" s="436">
        <f t="shared" si="428"/>
        <v>-336</v>
      </c>
      <c r="BT109" s="104">
        <f t="shared" si="428"/>
        <v>1179</v>
      </c>
      <c r="BU109" s="104">
        <f t="shared" si="428"/>
        <v>12925</v>
      </c>
      <c r="BV109" s="104">
        <f t="shared" si="428"/>
        <v>2714</v>
      </c>
      <c r="BW109" s="104">
        <f t="shared" si="428"/>
        <v>4832</v>
      </c>
      <c r="BX109" s="250">
        <f t="shared" si="428"/>
        <v>9434</v>
      </c>
      <c r="BY109" s="250">
        <f t="shared" si="428"/>
        <v>4249</v>
      </c>
      <c r="BZ109" s="250">
        <f t="shared" si="428"/>
        <v>6487</v>
      </c>
      <c r="CA109" s="250">
        <f t="shared" si="428"/>
        <v>3436</v>
      </c>
      <c r="CB109" s="250">
        <f t="shared" si="428"/>
        <v>4281</v>
      </c>
      <c r="CC109" s="250">
        <f t="shared" si="429"/>
        <v>9775</v>
      </c>
      <c r="CD109" s="393">
        <f t="shared" si="429"/>
        <v>10055</v>
      </c>
      <c r="CE109" s="362">
        <f t="shared" si="429"/>
        <v>4607</v>
      </c>
      <c r="CF109" s="275">
        <f t="shared" si="429"/>
        <v>3284</v>
      </c>
      <c r="CG109" s="275">
        <f t="shared" si="429"/>
        <v>1404</v>
      </c>
      <c r="CH109" s="275">
        <f t="shared" si="429"/>
        <v>4289</v>
      </c>
      <c r="CI109" s="275">
        <f t="shared" si="429"/>
        <v>3998</v>
      </c>
      <c r="CJ109" s="275">
        <f t="shared" si="429"/>
        <v>1664</v>
      </c>
      <c r="CK109" s="275">
        <f t="shared" si="429"/>
        <v>79</v>
      </c>
      <c r="CL109" s="275">
        <f t="shared" si="429"/>
        <v>2567</v>
      </c>
      <c r="CM109" s="275">
        <f t="shared" si="430"/>
        <v>1447</v>
      </c>
      <c r="CN109" s="275">
        <f t="shared" si="430"/>
        <v>2427</v>
      </c>
      <c r="CO109" s="275">
        <f t="shared" si="430"/>
        <v>-541</v>
      </c>
      <c r="CP109" s="393">
        <f t="shared" si="430"/>
        <v>-5329</v>
      </c>
      <c r="CQ109" s="393">
        <f t="shared" si="430"/>
        <v>5214</v>
      </c>
      <c r="CR109" s="393">
        <f t="shared" si="430"/>
        <v>3040</v>
      </c>
      <c r="CS109" s="393">
        <f t="shared" si="430"/>
        <v>947</v>
      </c>
      <c r="CT109" s="393">
        <f t="shared" si="430"/>
        <v>4212</v>
      </c>
      <c r="CU109" s="393">
        <f t="shared" si="430"/>
        <v>11000</v>
      </c>
      <c r="CV109" s="393">
        <f t="shared" si="430"/>
        <v>1325</v>
      </c>
      <c r="CW109" s="393">
        <f t="shared" si="430"/>
        <v>3772</v>
      </c>
      <c r="CX109" s="393">
        <f t="shared" si="430"/>
        <v>4406</v>
      </c>
      <c r="CY109" s="345"/>
      <c r="CZ109" s="63">
        <f>IF(ISERROR(GETPIVOTDATA("VALUE",'CRS WK pvt'!$I$2,"DT_FILE",CZ$8,"CD_CO",CZ$6,"TRIM_CAT",TRIM(B109),"TRIM_LINE",A107))=TRUE,0,GETPIVOTDATA("VALUE",'CRS WK pvt'!$I$2,"DT_FILE",CZ$8,"CD_CO",CZ$6,"TRIM_CAT",TRIM(B109),"TRIM_LINE",A107))</f>
        <v>41210</v>
      </c>
    </row>
    <row r="110" spans="1:104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6">
        <v>31359</v>
      </c>
      <c r="V110" s="206">
        <v>29516</v>
      </c>
      <c r="W110" s="206">
        <v>29558</v>
      </c>
      <c r="X110" s="103">
        <v>32223</v>
      </c>
      <c r="Y110" s="206">
        <v>28555</v>
      </c>
      <c r="Z110" s="206">
        <v>30451</v>
      </c>
      <c r="AA110" s="206">
        <v>38870</v>
      </c>
      <c r="AB110" s="206">
        <v>31296</v>
      </c>
      <c r="AC110" s="206">
        <v>31949</v>
      </c>
      <c r="AD110" s="206">
        <v>31165</v>
      </c>
      <c r="AE110" s="206">
        <v>31106</v>
      </c>
      <c r="AF110" s="206">
        <v>32223</v>
      </c>
      <c r="AG110" s="206">
        <v>29724</v>
      </c>
      <c r="AH110" s="206">
        <v>26814</v>
      </c>
      <c r="AI110" s="206">
        <v>31851</v>
      </c>
      <c r="AJ110" s="103">
        <v>30488</v>
      </c>
      <c r="AK110" s="299">
        <v>30013</v>
      </c>
      <c r="AL110" s="299">
        <v>35188</v>
      </c>
      <c r="AM110" s="299">
        <v>35941</v>
      </c>
      <c r="AN110" s="299">
        <v>31491</v>
      </c>
      <c r="AO110" s="299">
        <v>30764</v>
      </c>
      <c r="AP110" s="299">
        <v>31189</v>
      </c>
      <c r="AQ110" s="63">
        <v>30638</v>
      </c>
      <c r="AR110" s="299">
        <v>31528</v>
      </c>
      <c r="AS110" s="299">
        <v>28607</v>
      </c>
      <c r="AT110" s="299">
        <v>31079</v>
      </c>
      <c r="AU110" s="299">
        <v>30129</v>
      </c>
      <c r="AV110" s="317">
        <v>29497</v>
      </c>
      <c r="AW110" s="299">
        <v>33749</v>
      </c>
      <c r="AX110" s="299">
        <v>31597</v>
      </c>
      <c r="AY110" s="299">
        <v>35876</v>
      </c>
      <c r="AZ110" s="63">
        <v>29100</v>
      </c>
      <c r="BA110" s="299">
        <v>33298</v>
      </c>
      <c r="BB110" s="299">
        <v>32476</v>
      </c>
      <c r="BC110" s="63">
        <v>29528</v>
      </c>
      <c r="BD110" s="299">
        <v>31607</v>
      </c>
      <c r="BE110" s="299"/>
      <c r="BF110" s="299"/>
      <c r="BG110" s="299"/>
      <c r="BH110" s="317"/>
      <c r="BI110" s="33">
        <f t="shared" si="427"/>
        <v>3449</v>
      </c>
      <c r="BJ110" s="104">
        <f t="shared" si="427"/>
        <v>-3794</v>
      </c>
      <c r="BK110" s="104">
        <f t="shared" si="427"/>
        <v>-2821</v>
      </c>
      <c r="BL110" s="104">
        <f t="shared" si="427"/>
        <v>3942</v>
      </c>
      <c r="BM110" s="104">
        <f t="shared" si="427"/>
        <v>1958</v>
      </c>
      <c r="BN110" s="104">
        <f t="shared" si="427"/>
        <v>83</v>
      </c>
      <c r="BO110" s="104">
        <f t="shared" si="427"/>
        <v>3212</v>
      </c>
      <c r="BP110" s="104">
        <f t="shared" si="427"/>
        <v>-2563</v>
      </c>
      <c r="BQ110" s="104">
        <f t="shared" si="427"/>
        <v>1943</v>
      </c>
      <c r="BR110" s="413">
        <f t="shared" si="427"/>
        <v>1388</v>
      </c>
      <c r="BS110" s="436">
        <f t="shared" si="428"/>
        <v>-6956</v>
      </c>
      <c r="BT110" s="104">
        <f t="shared" si="428"/>
        <v>1397</v>
      </c>
      <c r="BU110" s="104">
        <f t="shared" si="428"/>
        <v>4841</v>
      </c>
      <c r="BV110" s="104">
        <f t="shared" si="428"/>
        <v>4105</v>
      </c>
      <c r="BW110" s="104">
        <f t="shared" si="428"/>
        <v>1087</v>
      </c>
      <c r="BX110" s="250">
        <f t="shared" si="428"/>
        <v>-866</v>
      </c>
      <c r="BY110" s="250">
        <f t="shared" si="428"/>
        <v>-1657</v>
      </c>
      <c r="BZ110" s="250">
        <f t="shared" si="428"/>
        <v>2180</v>
      </c>
      <c r="CA110" s="250">
        <f t="shared" si="428"/>
        <v>-1635</v>
      </c>
      <c r="CB110" s="250">
        <f t="shared" si="428"/>
        <v>-2702</v>
      </c>
      <c r="CC110" s="250">
        <f t="shared" si="429"/>
        <v>2293</v>
      </c>
      <c r="CD110" s="393">
        <f t="shared" si="429"/>
        <v>-1735</v>
      </c>
      <c r="CE110" s="362">
        <f t="shared" si="429"/>
        <v>1458</v>
      </c>
      <c r="CF110" s="275">
        <f t="shared" si="429"/>
        <v>4737</v>
      </c>
      <c r="CG110" s="275">
        <f t="shared" si="429"/>
        <v>-2929</v>
      </c>
      <c r="CH110" s="275">
        <f t="shared" si="429"/>
        <v>195</v>
      </c>
      <c r="CI110" s="275">
        <f t="shared" si="429"/>
        <v>-1185</v>
      </c>
      <c r="CJ110" s="275">
        <f t="shared" si="429"/>
        <v>24</v>
      </c>
      <c r="CK110" s="275">
        <f t="shared" si="429"/>
        <v>-468</v>
      </c>
      <c r="CL110" s="275">
        <f t="shared" si="429"/>
        <v>-695</v>
      </c>
      <c r="CM110" s="275">
        <f t="shared" si="430"/>
        <v>-1117</v>
      </c>
      <c r="CN110" s="275">
        <f t="shared" si="430"/>
        <v>4265</v>
      </c>
      <c r="CO110" s="275">
        <f t="shared" si="430"/>
        <v>-1722</v>
      </c>
      <c r="CP110" s="393">
        <f t="shared" si="430"/>
        <v>-991</v>
      </c>
      <c r="CQ110" s="393">
        <f t="shared" si="430"/>
        <v>3736</v>
      </c>
      <c r="CR110" s="393">
        <f t="shared" si="430"/>
        <v>-3591</v>
      </c>
      <c r="CS110" s="393">
        <f t="shared" si="430"/>
        <v>-65</v>
      </c>
      <c r="CT110" s="393">
        <f t="shared" si="430"/>
        <v>-2391</v>
      </c>
      <c r="CU110" s="393">
        <f t="shared" si="430"/>
        <v>2534</v>
      </c>
      <c r="CV110" s="393">
        <f t="shared" si="430"/>
        <v>1287</v>
      </c>
      <c r="CW110" s="393">
        <f t="shared" si="430"/>
        <v>-1110</v>
      </c>
      <c r="CX110" s="393">
        <f t="shared" si="430"/>
        <v>79</v>
      </c>
      <c r="CY110" s="345"/>
      <c r="CZ110" s="63">
        <f>IF(ISERROR(GETPIVOTDATA("VALUE",'CRS WK pvt'!$I$2,"DT_FILE",CZ$8,"CD_CO",CZ$6,"TRIM_CAT",TRIM(B110),"TRIM_LINE",A107))=TRUE,0,GETPIVOTDATA("VALUE",'CRS WK pvt'!$I$2,"DT_FILE",CZ$8,"CD_CO",CZ$6,"TRIM_CAT",TRIM(B110),"TRIM_LINE",A107))</f>
        <v>31607</v>
      </c>
    </row>
    <row r="111" spans="1:104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6">
        <v>11773</v>
      </c>
      <c r="V111" s="206">
        <v>10849</v>
      </c>
      <c r="W111" s="206">
        <v>10954</v>
      </c>
      <c r="X111" s="103">
        <v>11606</v>
      </c>
      <c r="Y111" s="206">
        <v>10436</v>
      </c>
      <c r="Z111" s="206">
        <v>10960</v>
      </c>
      <c r="AA111" s="206">
        <v>14774</v>
      </c>
      <c r="AB111" s="206">
        <v>11649</v>
      </c>
      <c r="AC111" s="206">
        <v>11851</v>
      </c>
      <c r="AD111" s="206">
        <v>11718</v>
      </c>
      <c r="AE111" s="206">
        <v>11525</v>
      </c>
      <c r="AF111" s="206">
        <v>12174</v>
      </c>
      <c r="AG111" s="206">
        <v>11258</v>
      </c>
      <c r="AH111" s="206">
        <v>9493</v>
      </c>
      <c r="AI111" s="206">
        <v>11903</v>
      </c>
      <c r="AJ111" s="103">
        <v>11071</v>
      </c>
      <c r="AK111" s="299">
        <v>11031</v>
      </c>
      <c r="AL111" s="299">
        <v>13497</v>
      </c>
      <c r="AM111" s="299">
        <v>13564</v>
      </c>
      <c r="AN111" s="299">
        <v>11981</v>
      </c>
      <c r="AO111" s="299">
        <v>11163</v>
      </c>
      <c r="AP111" s="299">
        <v>11839</v>
      </c>
      <c r="AQ111" s="63">
        <v>11605</v>
      </c>
      <c r="AR111" s="299">
        <v>11986</v>
      </c>
      <c r="AS111" s="299">
        <v>10744</v>
      </c>
      <c r="AT111" s="299">
        <v>11746</v>
      </c>
      <c r="AU111" s="299">
        <v>11580</v>
      </c>
      <c r="AV111" s="317">
        <v>10957</v>
      </c>
      <c r="AW111" s="299">
        <v>12955</v>
      </c>
      <c r="AX111" s="299">
        <v>11856</v>
      </c>
      <c r="AY111" s="299">
        <v>13642</v>
      </c>
      <c r="AZ111" s="63">
        <v>10665</v>
      </c>
      <c r="BA111" s="299">
        <v>12602</v>
      </c>
      <c r="BB111" s="299">
        <v>12233</v>
      </c>
      <c r="BC111" s="63">
        <v>11442</v>
      </c>
      <c r="BD111" s="299">
        <v>11850</v>
      </c>
      <c r="BE111" s="299"/>
      <c r="BF111" s="299"/>
      <c r="BG111" s="299"/>
      <c r="BH111" s="317"/>
      <c r="BI111" s="33">
        <f t="shared" si="427"/>
        <v>1319</v>
      </c>
      <c r="BJ111" s="104">
        <f t="shared" si="427"/>
        <v>-2301</v>
      </c>
      <c r="BK111" s="104">
        <f t="shared" si="427"/>
        <v>-1719</v>
      </c>
      <c r="BL111" s="104">
        <f t="shared" si="427"/>
        <v>1308</v>
      </c>
      <c r="BM111" s="104">
        <f t="shared" si="427"/>
        <v>549</v>
      </c>
      <c r="BN111" s="104">
        <f t="shared" si="427"/>
        <v>-499</v>
      </c>
      <c r="BO111" s="104">
        <f t="shared" si="427"/>
        <v>972</v>
      </c>
      <c r="BP111" s="104">
        <f t="shared" si="427"/>
        <v>-1618</v>
      </c>
      <c r="BQ111" s="104">
        <f t="shared" si="427"/>
        <v>873</v>
      </c>
      <c r="BR111" s="413">
        <f t="shared" si="427"/>
        <v>349</v>
      </c>
      <c r="BS111" s="436">
        <f t="shared" si="428"/>
        <v>-3359</v>
      </c>
      <c r="BT111" s="104">
        <f t="shared" si="428"/>
        <v>270</v>
      </c>
      <c r="BU111" s="104">
        <f t="shared" si="428"/>
        <v>1826</v>
      </c>
      <c r="BV111" s="104">
        <f t="shared" si="428"/>
        <v>1951</v>
      </c>
      <c r="BW111" s="104">
        <f t="shared" si="428"/>
        <v>386</v>
      </c>
      <c r="BX111" s="250">
        <f t="shared" si="428"/>
        <v>-189</v>
      </c>
      <c r="BY111" s="250">
        <f t="shared" si="428"/>
        <v>-882</v>
      </c>
      <c r="BZ111" s="250">
        <f t="shared" si="428"/>
        <v>1120</v>
      </c>
      <c r="CA111" s="250">
        <f t="shared" si="428"/>
        <v>-515</v>
      </c>
      <c r="CB111" s="250">
        <f t="shared" si="428"/>
        <v>-1356</v>
      </c>
      <c r="CC111" s="250">
        <f t="shared" si="429"/>
        <v>949</v>
      </c>
      <c r="CD111" s="393">
        <f t="shared" si="429"/>
        <v>-535</v>
      </c>
      <c r="CE111" s="362">
        <f t="shared" si="429"/>
        <v>595</v>
      </c>
      <c r="CF111" s="275">
        <f t="shared" si="429"/>
        <v>2537</v>
      </c>
      <c r="CG111" s="275">
        <f t="shared" si="429"/>
        <v>-1210</v>
      </c>
      <c r="CH111" s="275">
        <f t="shared" si="429"/>
        <v>332</v>
      </c>
      <c r="CI111" s="275">
        <f t="shared" si="429"/>
        <v>-688</v>
      </c>
      <c r="CJ111" s="275">
        <f t="shared" si="429"/>
        <v>121</v>
      </c>
      <c r="CK111" s="275">
        <f t="shared" si="429"/>
        <v>80</v>
      </c>
      <c r="CL111" s="275">
        <f t="shared" si="429"/>
        <v>-188</v>
      </c>
      <c r="CM111" s="275">
        <f t="shared" si="430"/>
        <v>-514</v>
      </c>
      <c r="CN111" s="275">
        <f t="shared" si="430"/>
        <v>2253</v>
      </c>
      <c r="CO111" s="275">
        <f t="shared" si="430"/>
        <v>-323</v>
      </c>
      <c r="CP111" s="393">
        <f t="shared" si="430"/>
        <v>-114</v>
      </c>
      <c r="CQ111" s="393">
        <f t="shared" si="430"/>
        <v>1924</v>
      </c>
      <c r="CR111" s="393">
        <f t="shared" si="430"/>
        <v>-1641</v>
      </c>
      <c r="CS111" s="393">
        <f t="shared" si="430"/>
        <v>78</v>
      </c>
      <c r="CT111" s="393">
        <f t="shared" si="430"/>
        <v>-1316</v>
      </c>
      <c r="CU111" s="393">
        <f t="shared" si="430"/>
        <v>1439</v>
      </c>
      <c r="CV111" s="393">
        <f t="shared" si="430"/>
        <v>394</v>
      </c>
      <c r="CW111" s="393">
        <f t="shared" si="430"/>
        <v>-163</v>
      </c>
      <c r="CX111" s="393">
        <f t="shared" si="430"/>
        <v>-136</v>
      </c>
      <c r="CY111" s="345"/>
      <c r="CZ111" s="63">
        <f>IF(ISERROR(GETPIVOTDATA("VALUE",'CRS WK pvt'!$I$2,"DT_FILE",CZ$8,"CD_CO",CZ$6,"TRIM_CAT",TRIM(B111),"TRIM_LINE",A107))=TRUE,0,GETPIVOTDATA("VALUE",'CRS WK pvt'!$I$2,"DT_FILE",CZ$8,"CD_CO",CZ$6,"TRIM_CAT",TRIM(B111),"TRIM_LINE",A107))</f>
        <v>11850</v>
      </c>
    </row>
    <row r="112" spans="1:104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6">
        <v>9024</v>
      </c>
      <c r="V112" s="206">
        <v>8316</v>
      </c>
      <c r="W112" s="206">
        <v>8482</v>
      </c>
      <c r="X112" s="103">
        <v>8684</v>
      </c>
      <c r="Y112" s="206">
        <v>8101</v>
      </c>
      <c r="Z112" s="206">
        <v>8539</v>
      </c>
      <c r="AA112" s="206">
        <v>11568</v>
      </c>
      <c r="AB112" s="206">
        <v>9058</v>
      </c>
      <c r="AC112" s="206">
        <v>9128</v>
      </c>
      <c r="AD112" s="206">
        <v>9003</v>
      </c>
      <c r="AE112" s="206">
        <v>8814</v>
      </c>
      <c r="AF112" s="206">
        <v>9539</v>
      </c>
      <c r="AG112" s="206">
        <v>8815</v>
      </c>
      <c r="AH112" s="206">
        <v>6791</v>
      </c>
      <c r="AI112" s="206">
        <v>9054</v>
      </c>
      <c r="AJ112" s="103">
        <v>8394</v>
      </c>
      <c r="AK112" s="299">
        <v>8274</v>
      </c>
      <c r="AL112" s="299">
        <v>10468</v>
      </c>
      <c r="AM112" s="299">
        <v>10923</v>
      </c>
      <c r="AN112" s="299">
        <v>9684</v>
      </c>
      <c r="AO112" s="299">
        <v>8497</v>
      </c>
      <c r="AP112" s="299">
        <v>9030</v>
      </c>
      <c r="AQ112" s="63">
        <v>8938</v>
      </c>
      <c r="AR112" s="299">
        <v>9149</v>
      </c>
      <c r="AS112" s="299">
        <v>8212</v>
      </c>
      <c r="AT112" s="299">
        <v>9162</v>
      </c>
      <c r="AU112" s="299">
        <v>9092</v>
      </c>
      <c r="AV112" s="317">
        <v>8344</v>
      </c>
      <c r="AW112" s="299">
        <v>9946</v>
      </c>
      <c r="AX112" s="299">
        <v>9923</v>
      </c>
      <c r="AY112" s="299">
        <v>10639</v>
      </c>
      <c r="AZ112" s="63">
        <v>8294</v>
      </c>
      <c r="BA112" s="299">
        <v>9919</v>
      </c>
      <c r="BB112" s="299">
        <v>9968</v>
      </c>
      <c r="BC112" s="63">
        <v>9181</v>
      </c>
      <c r="BD112" s="299">
        <v>9033</v>
      </c>
      <c r="BE112" s="299"/>
      <c r="BF112" s="299"/>
      <c r="BG112" s="299"/>
      <c r="BH112" s="317"/>
      <c r="BI112" s="33">
        <f t="shared" si="427"/>
        <v>1570</v>
      </c>
      <c r="BJ112" s="104">
        <f t="shared" si="427"/>
        <v>-2421</v>
      </c>
      <c r="BK112" s="104">
        <f t="shared" si="427"/>
        <v>-1909</v>
      </c>
      <c r="BL112" s="104">
        <f t="shared" si="427"/>
        <v>1283</v>
      </c>
      <c r="BM112" s="104">
        <f t="shared" si="427"/>
        <v>655</v>
      </c>
      <c r="BN112" s="104">
        <f t="shared" si="427"/>
        <v>-588</v>
      </c>
      <c r="BO112" s="104">
        <f t="shared" si="427"/>
        <v>233</v>
      </c>
      <c r="BP112" s="104">
        <f t="shared" si="427"/>
        <v>-1343</v>
      </c>
      <c r="BQ112" s="104">
        <f t="shared" si="427"/>
        <v>882</v>
      </c>
      <c r="BR112" s="413">
        <f t="shared" si="427"/>
        <v>283</v>
      </c>
      <c r="BS112" s="436">
        <f t="shared" si="428"/>
        <v>-2587</v>
      </c>
      <c r="BT112" s="104">
        <f t="shared" si="428"/>
        <v>695</v>
      </c>
      <c r="BU112" s="104">
        <f t="shared" si="428"/>
        <v>1524</v>
      </c>
      <c r="BV112" s="104">
        <f t="shared" si="428"/>
        <v>1940</v>
      </c>
      <c r="BW112" s="104">
        <f t="shared" si="428"/>
        <v>874</v>
      </c>
      <c r="BX112" s="250">
        <f t="shared" si="428"/>
        <v>-311</v>
      </c>
      <c r="BY112" s="250">
        <f t="shared" si="428"/>
        <v>-827</v>
      </c>
      <c r="BZ112" s="250">
        <f t="shared" si="428"/>
        <v>1414</v>
      </c>
      <c r="CA112" s="250">
        <f t="shared" si="428"/>
        <v>-209</v>
      </c>
      <c r="CB112" s="250">
        <f t="shared" si="428"/>
        <v>-1525</v>
      </c>
      <c r="CC112" s="250">
        <f t="shared" si="429"/>
        <v>572</v>
      </c>
      <c r="CD112" s="393">
        <f t="shared" si="429"/>
        <v>-290</v>
      </c>
      <c r="CE112" s="362">
        <f t="shared" si="429"/>
        <v>173</v>
      </c>
      <c r="CF112" s="275">
        <f t="shared" si="429"/>
        <v>1929</v>
      </c>
      <c r="CG112" s="275">
        <f t="shared" si="429"/>
        <v>-645</v>
      </c>
      <c r="CH112" s="275">
        <f t="shared" si="429"/>
        <v>626</v>
      </c>
      <c r="CI112" s="275">
        <f t="shared" si="429"/>
        <v>-631</v>
      </c>
      <c r="CJ112" s="275">
        <f t="shared" si="429"/>
        <v>27</v>
      </c>
      <c r="CK112" s="275">
        <f t="shared" si="429"/>
        <v>124</v>
      </c>
      <c r="CL112" s="275">
        <f t="shared" si="429"/>
        <v>-390</v>
      </c>
      <c r="CM112" s="275">
        <f t="shared" si="430"/>
        <v>-603</v>
      </c>
      <c r="CN112" s="275">
        <f t="shared" si="430"/>
        <v>2371</v>
      </c>
      <c r="CO112" s="275">
        <f t="shared" si="430"/>
        <v>38</v>
      </c>
      <c r="CP112" s="393">
        <f t="shared" si="430"/>
        <v>-50</v>
      </c>
      <c r="CQ112" s="393">
        <f t="shared" si="430"/>
        <v>1672</v>
      </c>
      <c r="CR112" s="393">
        <f t="shared" si="430"/>
        <v>-545</v>
      </c>
      <c r="CS112" s="393">
        <f t="shared" si="430"/>
        <v>-284</v>
      </c>
      <c r="CT112" s="393">
        <f t="shared" si="430"/>
        <v>-1390</v>
      </c>
      <c r="CU112" s="393">
        <f t="shared" si="430"/>
        <v>1422</v>
      </c>
      <c r="CV112" s="393">
        <f t="shared" si="430"/>
        <v>938</v>
      </c>
      <c r="CW112" s="393">
        <f t="shared" si="430"/>
        <v>243</v>
      </c>
      <c r="CX112" s="393">
        <f t="shared" si="430"/>
        <v>-116</v>
      </c>
      <c r="CY112" s="345"/>
      <c r="CZ112" s="63">
        <f>IF(ISERROR(GETPIVOTDATA("VALUE",'CRS WK pvt'!$I$2,"DT_FILE",CZ$8,"CD_CO",CZ$6,"TRIM_CAT",TRIM(B112),"TRIM_LINE",A107))=TRUE,0,GETPIVOTDATA("VALUE",'CRS WK pvt'!$I$2,"DT_FILE",CZ$8,"CD_CO",CZ$6,"TRIM_CAT",TRIM(B112),"TRIM_LINE",A107))</f>
        <v>9033</v>
      </c>
    </row>
    <row r="113" spans="1:104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431">SUM(D108:D112)</f>
        <v>558407</v>
      </c>
      <c r="E113" s="68">
        <f t="shared" si="431"/>
        <v>569124</v>
      </c>
      <c r="F113" s="70">
        <f t="shared" si="431"/>
        <v>515460</v>
      </c>
      <c r="G113" s="68">
        <f t="shared" si="431"/>
        <v>557070</v>
      </c>
      <c r="H113" s="68">
        <f t="shared" si="431"/>
        <v>534192</v>
      </c>
      <c r="I113" s="68">
        <f t="shared" si="431"/>
        <v>524705</v>
      </c>
      <c r="J113" s="68">
        <f t="shared" si="431"/>
        <v>596892</v>
      </c>
      <c r="K113" s="68">
        <f t="shared" si="431"/>
        <v>524504</v>
      </c>
      <c r="L113" s="69">
        <f t="shared" si="431"/>
        <v>593444</v>
      </c>
      <c r="M113" s="68">
        <f t="shared" si="431"/>
        <v>618298</v>
      </c>
      <c r="N113" s="68">
        <f t="shared" si="431"/>
        <v>574188</v>
      </c>
      <c r="O113" s="68">
        <f t="shared" si="431"/>
        <v>641287</v>
      </c>
      <c r="P113" s="68">
        <f t="shared" si="431"/>
        <v>579062</v>
      </c>
      <c r="Q113" s="68">
        <f t="shared" si="431"/>
        <v>615961</v>
      </c>
      <c r="R113" s="68">
        <f t="shared" si="431"/>
        <v>598248</v>
      </c>
      <c r="S113" s="68">
        <f t="shared" si="431"/>
        <v>588181</v>
      </c>
      <c r="T113" s="68">
        <f t="shared" si="431"/>
        <v>572604</v>
      </c>
      <c r="U113" s="68">
        <f t="shared" si="431"/>
        <v>577900</v>
      </c>
      <c r="V113" s="68">
        <f t="shared" si="431"/>
        <v>566700</v>
      </c>
      <c r="W113" s="68">
        <f t="shared" si="431"/>
        <v>560347</v>
      </c>
      <c r="X113" s="69">
        <f t="shared" si="431"/>
        <v>615306</v>
      </c>
      <c r="Y113" s="68">
        <f t="shared" si="431"/>
        <v>554046</v>
      </c>
      <c r="Z113" s="68">
        <f t="shared" si="431"/>
        <v>580764</v>
      </c>
      <c r="AA113" s="68">
        <f t="shared" si="431"/>
        <v>684904</v>
      </c>
      <c r="AB113" s="68">
        <f t="shared" si="431"/>
        <v>588542</v>
      </c>
      <c r="AC113" s="68">
        <f t="shared" si="431"/>
        <v>607561</v>
      </c>
      <c r="AD113" s="68">
        <f t="shared" si="431"/>
        <v>613577</v>
      </c>
      <c r="AE113" s="68">
        <f t="shared" si="431"/>
        <v>581948</v>
      </c>
      <c r="AF113" s="68">
        <f t="shared" si="431"/>
        <v>593997</v>
      </c>
      <c r="AG113" s="195">
        <v>556720</v>
      </c>
      <c r="AH113" s="195">
        <v>563949</v>
      </c>
      <c r="AI113" s="195">
        <v>591773</v>
      </c>
      <c r="AJ113" s="69">
        <v>604656</v>
      </c>
      <c r="AK113" s="288">
        <v>601503</v>
      </c>
      <c r="AL113" s="288">
        <v>629247</v>
      </c>
      <c r="AM113" s="288">
        <v>682506</v>
      </c>
      <c r="AN113" s="288">
        <v>579460</v>
      </c>
      <c r="AO113" s="288">
        <v>602646</v>
      </c>
      <c r="AP113" s="288">
        <v>623940</v>
      </c>
      <c r="AQ113" s="70">
        <v>573065</v>
      </c>
      <c r="AR113" s="288">
        <v>611582</v>
      </c>
      <c r="AS113" s="288">
        <v>572729</v>
      </c>
      <c r="AT113" s="288">
        <v>582337</v>
      </c>
      <c r="AU113" s="288">
        <v>586592</v>
      </c>
      <c r="AV113" s="305">
        <v>582143</v>
      </c>
      <c r="AW113" s="288">
        <v>622551</v>
      </c>
      <c r="AX113" s="288">
        <v>597094</v>
      </c>
      <c r="AY113" s="288">
        <v>672292</v>
      </c>
      <c r="AZ113" s="70">
        <v>555014</v>
      </c>
      <c r="BA113" s="288">
        <v>683743</v>
      </c>
      <c r="BB113" s="288">
        <v>609369</v>
      </c>
      <c r="BC113" s="70">
        <v>546633</v>
      </c>
      <c r="BD113" s="288">
        <v>611332</v>
      </c>
      <c r="BE113" s="288"/>
      <c r="BF113" s="288"/>
      <c r="BG113" s="288"/>
      <c r="BH113" s="305"/>
      <c r="BI113" s="70">
        <f t="shared" si="431"/>
        <v>90811</v>
      </c>
      <c r="BJ113" s="71">
        <f t="shared" ref="BJ113:BK113" si="432">SUM(BJ108:BJ112)</f>
        <v>20655</v>
      </c>
      <c r="BK113" s="71">
        <f t="shared" si="432"/>
        <v>46837</v>
      </c>
      <c r="BL113" s="71">
        <f t="shared" ref="BL113:BM113" si="433">SUM(BL108:BL112)</f>
        <v>82788</v>
      </c>
      <c r="BM113" s="71">
        <f t="shared" si="433"/>
        <v>31111</v>
      </c>
      <c r="BN113" s="71">
        <f t="shared" ref="BN113:BV113" si="434">SUM(BN108:BN112)</f>
        <v>38412</v>
      </c>
      <c r="BO113" s="71">
        <f t="shared" si="434"/>
        <v>53195</v>
      </c>
      <c r="BP113" s="71">
        <f t="shared" si="434"/>
        <v>-30192</v>
      </c>
      <c r="BQ113" s="71">
        <f t="shared" si="434"/>
        <v>35843</v>
      </c>
      <c r="BR113" s="401">
        <f t="shared" si="434"/>
        <v>21862</v>
      </c>
      <c r="BS113" s="424">
        <f t="shared" si="434"/>
        <v>-64252</v>
      </c>
      <c r="BT113" s="71">
        <f t="shared" si="434"/>
        <v>6576</v>
      </c>
      <c r="BU113" s="71">
        <f t="shared" si="434"/>
        <v>43617</v>
      </c>
      <c r="BV113" s="71">
        <f t="shared" si="434"/>
        <v>9480</v>
      </c>
      <c r="BW113" s="71">
        <f t="shared" ref="BW113:BX113" si="435">SUM(BW108:BW112)</f>
        <v>-8400</v>
      </c>
      <c r="BX113" s="238">
        <f t="shared" si="435"/>
        <v>15329</v>
      </c>
      <c r="BY113" s="238">
        <f t="shared" ref="BY113:BZ113" si="436">SUM(BY108:BY112)</f>
        <v>-6233</v>
      </c>
      <c r="BZ113" s="238">
        <f t="shared" si="436"/>
        <v>21393</v>
      </c>
      <c r="CA113" s="238">
        <f t="shared" ref="CA113:CB113" si="437">SUM(CA108:CA112)</f>
        <v>-21180</v>
      </c>
      <c r="CB113" s="238">
        <f t="shared" si="437"/>
        <v>-2751</v>
      </c>
      <c r="CC113" s="238">
        <f t="shared" ref="CC113:CE113" si="438">SUM(CC108:CC112)</f>
        <v>31426</v>
      </c>
      <c r="CD113" s="381">
        <f t="shared" si="438"/>
        <v>-10650</v>
      </c>
      <c r="CE113" s="350">
        <f t="shared" si="438"/>
        <v>47457</v>
      </c>
      <c r="CF113" s="264">
        <f t="shared" ref="CF113" si="439">SUM(CF108:CF112)</f>
        <v>48483</v>
      </c>
      <c r="CG113" s="264">
        <f t="shared" ref="CG113" si="440">SUM(CG108:CG112)</f>
        <v>-2398</v>
      </c>
      <c r="CH113" s="264">
        <f t="shared" ref="CH113" si="441">SUM(CH108:CH112)</f>
        <v>-9082</v>
      </c>
      <c r="CI113" s="264">
        <f t="shared" ref="CI113" si="442">SUM(CI108:CI112)</f>
        <v>-4915</v>
      </c>
      <c r="CJ113" s="264">
        <f t="shared" ref="CJ113" si="443">SUM(CJ108:CJ112)</f>
        <v>10363</v>
      </c>
      <c r="CK113" s="264">
        <f t="shared" ref="CK113" si="444">SUM(CK108:CK112)</f>
        <v>-8883</v>
      </c>
      <c r="CL113" s="264">
        <f t="shared" ref="CL113" si="445">SUM(CL108:CL112)</f>
        <v>17585</v>
      </c>
      <c r="CM113" s="264">
        <f t="shared" ref="CM113" si="446">SUM(CM108:CM112)</f>
        <v>16009</v>
      </c>
      <c r="CN113" s="264">
        <f t="shared" ref="CN113" si="447">SUM(CN108:CN112)</f>
        <v>18388</v>
      </c>
      <c r="CO113" s="264">
        <f t="shared" ref="CO113" si="448">SUM(CO108:CO112)</f>
        <v>-5181</v>
      </c>
      <c r="CP113" s="381">
        <f t="shared" ref="CP113" si="449">SUM(CP108:CP112)</f>
        <v>-22513</v>
      </c>
      <c r="CQ113" s="381">
        <f t="shared" ref="CQ113" si="450">SUM(CQ108:CQ112)</f>
        <v>21048</v>
      </c>
      <c r="CR113" s="381">
        <f t="shared" ref="CR113" si="451">SUM(CR108:CR112)</f>
        <v>-32153</v>
      </c>
      <c r="CS113" s="381">
        <f t="shared" ref="CS113" si="452">SUM(CS108:CS112)</f>
        <v>-10214</v>
      </c>
      <c r="CT113" s="381">
        <f t="shared" ref="CT113:CU113" si="453">SUM(CT108:CT112)</f>
        <v>-24446</v>
      </c>
      <c r="CU113" s="381">
        <f t="shared" si="453"/>
        <v>81097</v>
      </c>
      <c r="CV113" s="381">
        <f t="shared" ref="CV113" si="454">SUM(CV108:CV112)</f>
        <v>-14571</v>
      </c>
      <c r="CW113" s="381">
        <f t="shared" ref="CW113:CX113" si="455">SUM(CW108:CW112)</f>
        <v>-26432</v>
      </c>
      <c r="CX113" s="381">
        <f t="shared" si="455"/>
        <v>-250</v>
      </c>
      <c r="CY113" s="346"/>
      <c r="CZ113" s="70">
        <f t="shared" si="402"/>
        <v>611332</v>
      </c>
    </row>
    <row r="114" spans="1:104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86"/>
      <c r="CU114" s="386"/>
      <c r="CV114" s="386"/>
      <c r="CW114" s="386"/>
      <c r="CX114" s="386"/>
      <c r="CY114" s="347"/>
      <c r="CZ114" s="94"/>
    </row>
    <row r="115" spans="1:104" s="37" customFormat="1" x14ac:dyDescent="0.3">
      <c r="A115" s="146"/>
      <c r="B115" s="38" t="s">
        <v>37</v>
      </c>
      <c r="C115" s="96">
        <f t="shared" ref="C115:W115" si="456">C94-C101</f>
        <v>14898675.980000004</v>
      </c>
      <c r="D115" s="97">
        <f t="shared" si="456"/>
        <v>-12355534.849999994</v>
      </c>
      <c r="E115" s="97">
        <f t="shared" si="456"/>
        <v>-23590938.219999991</v>
      </c>
      <c r="F115" s="34">
        <f t="shared" si="456"/>
        <v>-21125924.050000004</v>
      </c>
      <c r="G115" s="97">
        <f t="shared" si="456"/>
        <v>-19656138.399999999</v>
      </c>
      <c r="H115" s="97">
        <f t="shared" si="456"/>
        <v>-15315991.040000001</v>
      </c>
      <c r="I115" s="97">
        <f t="shared" si="456"/>
        <v>-13462514.279999999</v>
      </c>
      <c r="J115" s="97">
        <f t="shared" si="456"/>
        <v>-7483940.629999999</v>
      </c>
      <c r="K115" s="97">
        <f t="shared" si="456"/>
        <v>11584632.439999998</v>
      </c>
      <c r="L115" s="98">
        <f t="shared" si="456"/>
        <v>40740124.959999993</v>
      </c>
      <c r="M115" s="97">
        <f t="shared" si="456"/>
        <v>27421604.760000005</v>
      </c>
      <c r="N115" s="97">
        <f t="shared" si="456"/>
        <v>17323055.939999998</v>
      </c>
      <c r="O115" s="97">
        <f t="shared" si="456"/>
        <v>2990359.1799999923</v>
      </c>
      <c r="P115" s="97">
        <f t="shared" si="456"/>
        <v>3581349.5100000054</v>
      </c>
      <c r="Q115" s="97">
        <f t="shared" si="456"/>
        <v>-13055882.209999993</v>
      </c>
      <c r="R115" s="97">
        <f t="shared" si="456"/>
        <v>-21250578.330000002</v>
      </c>
      <c r="S115" s="97">
        <f t="shared" si="456"/>
        <v>-13927014.860000003</v>
      </c>
      <c r="T115" s="97">
        <f t="shared" si="456"/>
        <v>-13941680.300000001</v>
      </c>
      <c r="U115" s="97">
        <f t="shared" si="456"/>
        <v>-11027760.720000001</v>
      </c>
      <c r="V115" s="97">
        <f t="shared" si="456"/>
        <v>-7522285</v>
      </c>
      <c r="W115" s="97">
        <f t="shared" si="456"/>
        <v>9987441.1099999994</v>
      </c>
      <c r="X115" s="98">
        <f t="shared" ref="X115:AB115" si="457">X94-X101</f>
        <v>34725989.789999992</v>
      </c>
      <c r="Y115" s="97">
        <f t="shared" si="457"/>
        <v>39255703</v>
      </c>
      <c r="Z115" s="97">
        <f t="shared" si="457"/>
        <v>34017566</v>
      </c>
      <c r="AA115" s="97">
        <f t="shared" si="457"/>
        <v>7041055.7399999946</v>
      </c>
      <c r="AB115" s="97">
        <f t="shared" si="457"/>
        <v>-4021774.4900000095</v>
      </c>
      <c r="AC115" s="97">
        <f t="shared" ref="AC115:AD115" si="458">AC94-AC101</f>
        <v>-20872104.909999996</v>
      </c>
      <c r="AD115" s="97">
        <f t="shared" si="458"/>
        <v>-20002007.309999999</v>
      </c>
      <c r="AE115" s="97">
        <f t="shared" ref="AE115:AF115" si="459">AE94-AE101</f>
        <v>-16132005</v>
      </c>
      <c r="AF115" s="97">
        <f t="shared" si="459"/>
        <v>-14513201.18</v>
      </c>
      <c r="AG115" s="205">
        <v>-10280593</v>
      </c>
      <c r="AH115" s="205">
        <v>-7926849</v>
      </c>
      <c r="AI115" s="205">
        <v>14363437</v>
      </c>
      <c r="AJ115" s="98">
        <v>47873758</v>
      </c>
      <c r="AK115" s="297">
        <v>53282063</v>
      </c>
      <c r="AL115" s="297">
        <v>20484720</v>
      </c>
      <c r="AM115" s="297">
        <v>17108412</v>
      </c>
      <c r="AN115" s="297">
        <v>-1691953</v>
      </c>
      <c r="AO115" s="297">
        <v>-24909894</v>
      </c>
      <c r="AP115" s="297">
        <v>-25725666</v>
      </c>
      <c r="AQ115" s="34">
        <v>-16503664</v>
      </c>
      <c r="AR115" s="297">
        <v>-19433800</v>
      </c>
      <c r="AS115" s="297">
        <v>-12406409</v>
      </c>
      <c r="AT115" s="297">
        <v>-6126008</v>
      </c>
      <c r="AU115" s="297">
        <v>7880639</v>
      </c>
      <c r="AV115" s="315">
        <v>60570967</v>
      </c>
      <c r="AW115" s="297">
        <v>35955627</v>
      </c>
      <c r="AX115" s="297">
        <v>25814185</v>
      </c>
      <c r="AY115" s="297">
        <v>13304317</v>
      </c>
      <c r="AZ115" s="34">
        <v>-14059348</v>
      </c>
      <c r="BA115" s="297">
        <v>-29756900</v>
      </c>
      <c r="BB115" s="297">
        <v>-21772361</v>
      </c>
      <c r="BC115" s="34">
        <v>-17364724</v>
      </c>
      <c r="BD115" s="297">
        <v>-16073103</v>
      </c>
      <c r="BE115" s="297"/>
      <c r="BF115" s="297"/>
      <c r="BG115" s="297"/>
      <c r="BH115" s="315"/>
      <c r="BI115" s="34">
        <f t="shared" ref="BI115:BR119" si="460">O115-C115</f>
        <v>-11908316.800000012</v>
      </c>
      <c r="BJ115" s="99">
        <f t="shared" si="460"/>
        <v>15936884.359999999</v>
      </c>
      <c r="BK115" s="99">
        <f t="shared" si="460"/>
        <v>10535056.009999998</v>
      </c>
      <c r="BL115" s="99">
        <f t="shared" si="460"/>
        <v>-124654.27999999747</v>
      </c>
      <c r="BM115" s="99">
        <f t="shared" si="460"/>
        <v>5729123.5399999954</v>
      </c>
      <c r="BN115" s="99">
        <f t="shared" si="460"/>
        <v>1374310.7400000002</v>
      </c>
      <c r="BO115" s="99">
        <f t="shared" si="460"/>
        <v>2434753.5599999987</v>
      </c>
      <c r="BP115" s="99">
        <f t="shared" si="460"/>
        <v>-38344.370000001043</v>
      </c>
      <c r="BQ115" s="99">
        <f t="shared" si="460"/>
        <v>-1597191.3299999982</v>
      </c>
      <c r="BR115" s="411">
        <f t="shared" si="460"/>
        <v>-6014135.1700000018</v>
      </c>
      <c r="BS115" s="434">
        <f t="shared" ref="BS115:CB119" si="461">Y115-M115</f>
        <v>11834098.239999995</v>
      </c>
      <c r="BT115" s="99">
        <f t="shared" si="461"/>
        <v>16694510.060000002</v>
      </c>
      <c r="BU115" s="99">
        <f t="shared" si="461"/>
        <v>4050696.5600000024</v>
      </c>
      <c r="BV115" s="99">
        <f t="shared" si="461"/>
        <v>-7603124.0000000149</v>
      </c>
      <c r="BW115" s="99">
        <f t="shared" si="461"/>
        <v>-7816222.700000003</v>
      </c>
      <c r="BX115" s="248">
        <f t="shared" si="461"/>
        <v>1248571.0200000033</v>
      </c>
      <c r="BY115" s="248">
        <f t="shared" si="461"/>
        <v>-2204990.1399999969</v>
      </c>
      <c r="BZ115" s="248">
        <f t="shared" si="461"/>
        <v>-571520.87999999896</v>
      </c>
      <c r="CA115" s="248">
        <f t="shared" si="461"/>
        <v>747167.72000000067</v>
      </c>
      <c r="CB115" s="248">
        <f t="shared" si="461"/>
        <v>-404564</v>
      </c>
      <c r="CC115" s="248">
        <f t="shared" ref="CC115:CL119" si="462">AI115-W115</f>
        <v>4375995.8900000006</v>
      </c>
      <c r="CD115" s="391">
        <f t="shared" si="462"/>
        <v>13147768.210000008</v>
      </c>
      <c r="CE115" s="360">
        <f t="shared" si="462"/>
        <v>14026360</v>
      </c>
      <c r="CF115" s="261">
        <f t="shared" si="462"/>
        <v>-13532846</v>
      </c>
      <c r="CG115" s="261">
        <f t="shared" si="462"/>
        <v>10067356.260000005</v>
      </c>
      <c r="CH115" s="261">
        <f t="shared" si="462"/>
        <v>2329821.4900000095</v>
      </c>
      <c r="CI115" s="261">
        <f t="shared" si="462"/>
        <v>-4037789.0900000036</v>
      </c>
      <c r="CJ115" s="261">
        <f t="shared" si="462"/>
        <v>-5723658.6900000013</v>
      </c>
      <c r="CK115" s="261">
        <f t="shared" si="462"/>
        <v>-371659</v>
      </c>
      <c r="CL115" s="261">
        <f t="shared" si="462"/>
        <v>-4920598.82</v>
      </c>
      <c r="CM115" s="261">
        <f t="shared" ref="CM115:CX119" si="463">AS115-AG115</f>
        <v>-2125816</v>
      </c>
      <c r="CN115" s="261">
        <f t="shared" si="463"/>
        <v>1800841</v>
      </c>
      <c r="CO115" s="261">
        <f t="shared" si="463"/>
        <v>-6482798</v>
      </c>
      <c r="CP115" s="391">
        <f t="shared" si="463"/>
        <v>12697209</v>
      </c>
      <c r="CQ115" s="391">
        <f t="shared" si="463"/>
        <v>-17326436</v>
      </c>
      <c r="CR115" s="391">
        <f t="shared" si="463"/>
        <v>5329465</v>
      </c>
      <c r="CS115" s="391">
        <f t="shared" si="463"/>
        <v>-3804095</v>
      </c>
      <c r="CT115" s="391">
        <f t="shared" si="463"/>
        <v>-12367395</v>
      </c>
      <c r="CU115" s="391">
        <f t="shared" si="463"/>
        <v>-4847006</v>
      </c>
      <c r="CV115" s="391">
        <f t="shared" si="463"/>
        <v>3953305</v>
      </c>
      <c r="CW115" s="391">
        <f t="shared" si="463"/>
        <v>-861060</v>
      </c>
      <c r="CX115" s="391">
        <f t="shared" si="463"/>
        <v>3360697</v>
      </c>
      <c r="CY115" s="347"/>
      <c r="CZ115" s="34">
        <f>CZ94-CZ101</f>
        <v>-16073103</v>
      </c>
    </row>
    <row r="116" spans="1:104" s="37" customFormat="1" x14ac:dyDescent="0.3">
      <c r="A116" s="146"/>
      <c r="B116" s="38" t="s">
        <v>38</v>
      </c>
      <c r="C116" s="96">
        <f t="shared" ref="C116:W116" si="464">C95-C102</f>
        <v>5696309.1600000011</v>
      </c>
      <c r="D116" s="97">
        <f t="shared" si="464"/>
        <v>2509870.29</v>
      </c>
      <c r="E116" s="97">
        <f t="shared" si="464"/>
        <v>950065.77999999933</v>
      </c>
      <c r="F116" s="34">
        <f t="shared" si="464"/>
        <v>-1580889.1799999997</v>
      </c>
      <c r="G116" s="97">
        <f t="shared" si="464"/>
        <v>-726024.62999999989</v>
      </c>
      <c r="H116" s="97">
        <f t="shared" si="464"/>
        <v>-495264.77</v>
      </c>
      <c r="I116" s="97">
        <f t="shared" si="464"/>
        <v>-526557.39999999991</v>
      </c>
      <c r="J116" s="97">
        <f t="shared" si="464"/>
        <v>129900.61999999988</v>
      </c>
      <c r="K116" s="97">
        <f t="shared" si="464"/>
        <v>1985551.67</v>
      </c>
      <c r="L116" s="98">
        <f t="shared" si="464"/>
        <v>6853913.540000001</v>
      </c>
      <c r="M116" s="97">
        <f t="shared" si="464"/>
        <v>5378503.6100000003</v>
      </c>
      <c r="N116" s="97">
        <f t="shared" si="464"/>
        <v>3785006.3099999996</v>
      </c>
      <c r="O116" s="97">
        <f t="shared" si="464"/>
        <v>4044844.9099999983</v>
      </c>
      <c r="P116" s="97">
        <f t="shared" si="464"/>
        <v>3617660.5100000002</v>
      </c>
      <c r="Q116" s="97">
        <f t="shared" si="464"/>
        <v>745064.76999999955</v>
      </c>
      <c r="R116" s="97">
        <f t="shared" si="464"/>
        <v>-433522.79000000004</v>
      </c>
      <c r="S116" s="97">
        <f t="shared" si="464"/>
        <v>-258160.94000000018</v>
      </c>
      <c r="T116" s="97">
        <f t="shared" si="464"/>
        <v>-519416.82999999984</v>
      </c>
      <c r="U116" s="97">
        <f t="shared" si="464"/>
        <v>-231495.1399999999</v>
      </c>
      <c r="V116" s="97">
        <f t="shared" si="464"/>
        <v>284488</v>
      </c>
      <c r="W116" s="97">
        <f t="shared" si="464"/>
        <v>2506415.54</v>
      </c>
      <c r="X116" s="98">
        <f t="shared" ref="X116:AB116" si="465">X95-X102</f>
        <v>6593330.7699999996</v>
      </c>
      <c r="Y116" s="97">
        <f t="shared" si="465"/>
        <v>8488352</v>
      </c>
      <c r="Z116" s="97">
        <f t="shared" si="465"/>
        <v>7082387</v>
      </c>
      <c r="AA116" s="97">
        <f t="shared" si="465"/>
        <v>5395291.1000000006</v>
      </c>
      <c r="AB116" s="97">
        <f t="shared" si="465"/>
        <v>4855077.4799999995</v>
      </c>
      <c r="AC116" s="97">
        <f t="shared" ref="AC116:AD116" si="466">AC95-AC102</f>
        <v>-641306.8900000006</v>
      </c>
      <c r="AD116" s="97">
        <f t="shared" si="466"/>
        <v>-599870.82999999961</v>
      </c>
      <c r="AE116" s="97">
        <f t="shared" ref="AE116:AF116" si="467">AE95-AE102</f>
        <v>-147604</v>
      </c>
      <c r="AF116" s="97">
        <f t="shared" si="467"/>
        <v>-1070622.1500000001</v>
      </c>
      <c r="AG116" s="205">
        <v>-630655</v>
      </c>
      <c r="AH116" s="205">
        <v>62521</v>
      </c>
      <c r="AI116" s="205">
        <v>1102421</v>
      </c>
      <c r="AJ116" s="98">
        <v>6734982</v>
      </c>
      <c r="AK116" s="297">
        <v>10187776</v>
      </c>
      <c r="AL116" s="297">
        <v>9288179</v>
      </c>
      <c r="AM116" s="297">
        <v>8514935</v>
      </c>
      <c r="AN116" s="297">
        <v>5527807</v>
      </c>
      <c r="AO116" s="297">
        <v>1096388</v>
      </c>
      <c r="AP116" s="297">
        <v>-404342</v>
      </c>
      <c r="AQ116" s="34">
        <v>221165</v>
      </c>
      <c r="AR116" s="297">
        <v>-1129453</v>
      </c>
      <c r="AS116" s="297">
        <v>-286596</v>
      </c>
      <c r="AT116" s="297">
        <v>855751</v>
      </c>
      <c r="AU116" s="297">
        <v>3905109</v>
      </c>
      <c r="AV116" s="315">
        <v>13494471</v>
      </c>
      <c r="AW116" s="297">
        <v>11590500</v>
      </c>
      <c r="AX116" s="297">
        <v>10678476</v>
      </c>
      <c r="AY116" s="297">
        <v>9673983</v>
      </c>
      <c r="AZ116" s="34">
        <v>4985318</v>
      </c>
      <c r="BA116" s="297">
        <v>463605</v>
      </c>
      <c r="BB116" s="297">
        <v>367388</v>
      </c>
      <c r="BC116" s="34">
        <v>-1577837</v>
      </c>
      <c r="BD116" s="297">
        <v>-1352579</v>
      </c>
      <c r="BE116" s="297"/>
      <c r="BF116" s="297"/>
      <c r="BG116" s="297"/>
      <c r="BH116" s="315"/>
      <c r="BI116" s="34">
        <f t="shared" si="460"/>
        <v>-1651464.2500000028</v>
      </c>
      <c r="BJ116" s="99">
        <f t="shared" si="460"/>
        <v>1107790.2200000002</v>
      </c>
      <c r="BK116" s="99">
        <f t="shared" si="460"/>
        <v>-205001.00999999978</v>
      </c>
      <c r="BL116" s="99">
        <f t="shared" si="460"/>
        <v>1147366.3899999997</v>
      </c>
      <c r="BM116" s="99">
        <f t="shared" si="460"/>
        <v>467863.68999999971</v>
      </c>
      <c r="BN116" s="99">
        <f t="shared" si="460"/>
        <v>-24152.059999999823</v>
      </c>
      <c r="BO116" s="99">
        <f t="shared" si="460"/>
        <v>295062.26</v>
      </c>
      <c r="BP116" s="99">
        <f t="shared" si="460"/>
        <v>154587.38000000012</v>
      </c>
      <c r="BQ116" s="99">
        <f t="shared" si="460"/>
        <v>520863.87000000011</v>
      </c>
      <c r="BR116" s="411">
        <f t="shared" si="460"/>
        <v>-260582.77000000142</v>
      </c>
      <c r="BS116" s="434">
        <f t="shared" si="461"/>
        <v>3109848.3899999997</v>
      </c>
      <c r="BT116" s="99">
        <f t="shared" si="461"/>
        <v>3297380.6900000004</v>
      </c>
      <c r="BU116" s="99">
        <f t="shared" si="461"/>
        <v>1350446.1900000023</v>
      </c>
      <c r="BV116" s="99">
        <f t="shared" si="461"/>
        <v>1237416.9699999993</v>
      </c>
      <c r="BW116" s="99">
        <f t="shared" si="461"/>
        <v>-1386371.6600000001</v>
      </c>
      <c r="BX116" s="248">
        <f t="shared" si="461"/>
        <v>-166348.03999999957</v>
      </c>
      <c r="BY116" s="248">
        <f t="shared" si="461"/>
        <v>110556.94000000018</v>
      </c>
      <c r="BZ116" s="248">
        <f t="shared" si="461"/>
        <v>-551205.3200000003</v>
      </c>
      <c r="CA116" s="248">
        <f t="shared" si="461"/>
        <v>-399159.8600000001</v>
      </c>
      <c r="CB116" s="248">
        <f t="shared" si="461"/>
        <v>-221967</v>
      </c>
      <c r="CC116" s="248">
        <f t="shared" si="462"/>
        <v>-1403994.54</v>
      </c>
      <c r="CD116" s="391">
        <f t="shared" si="462"/>
        <v>141651.23000000045</v>
      </c>
      <c r="CE116" s="360">
        <f t="shared" si="462"/>
        <v>1699424</v>
      </c>
      <c r="CF116" s="261">
        <f t="shared" si="462"/>
        <v>2205792</v>
      </c>
      <c r="CG116" s="261">
        <f t="shared" si="462"/>
        <v>3119643.8999999994</v>
      </c>
      <c r="CH116" s="261">
        <f t="shared" si="462"/>
        <v>672729.52000000048</v>
      </c>
      <c r="CI116" s="261">
        <f t="shared" si="462"/>
        <v>1737694.8900000006</v>
      </c>
      <c r="CJ116" s="261">
        <f t="shared" si="462"/>
        <v>195528.82999999961</v>
      </c>
      <c r="CK116" s="261">
        <f t="shared" si="462"/>
        <v>368769</v>
      </c>
      <c r="CL116" s="261">
        <f t="shared" si="462"/>
        <v>-58830.84999999986</v>
      </c>
      <c r="CM116" s="261">
        <f t="shared" si="463"/>
        <v>344059</v>
      </c>
      <c r="CN116" s="261">
        <f t="shared" si="463"/>
        <v>793230</v>
      </c>
      <c r="CO116" s="261">
        <f t="shared" si="463"/>
        <v>2802688</v>
      </c>
      <c r="CP116" s="391">
        <f t="shared" si="463"/>
        <v>6759489</v>
      </c>
      <c r="CQ116" s="391">
        <f t="shared" si="463"/>
        <v>1402724</v>
      </c>
      <c r="CR116" s="391">
        <f t="shared" si="463"/>
        <v>1390297</v>
      </c>
      <c r="CS116" s="391">
        <f t="shared" si="463"/>
        <v>1159048</v>
      </c>
      <c r="CT116" s="391">
        <f t="shared" si="463"/>
        <v>-542489</v>
      </c>
      <c r="CU116" s="391">
        <f t="shared" si="463"/>
        <v>-632783</v>
      </c>
      <c r="CV116" s="391">
        <f t="shared" si="463"/>
        <v>771730</v>
      </c>
      <c r="CW116" s="391">
        <f t="shared" si="463"/>
        <v>-1799002</v>
      </c>
      <c r="CX116" s="391">
        <f t="shared" si="463"/>
        <v>-223126</v>
      </c>
      <c r="CY116" s="347"/>
      <c r="CZ116" s="34">
        <f>CZ95-CZ102</f>
        <v>-1352579</v>
      </c>
    </row>
    <row r="117" spans="1:104" s="37" customFormat="1" x14ac:dyDescent="0.3">
      <c r="A117" s="146"/>
      <c r="B117" s="38" t="s">
        <v>39</v>
      </c>
      <c r="C117" s="96">
        <f t="shared" ref="C117:O119" si="468">C96-C103</f>
        <v>-172518.72000000067</v>
      </c>
      <c r="D117" s="97">
        <f t="shared" si="468"/>
        <v>-2755852.1100000013</v>
      </c>
      <c r="E117" s="97">
        <f t="shared" si="468"/>
        <v>-3571982.8099999996</v>
      </c>
      <c r="F117" s="34">
        <f t="shared" si="468"/>
        <v>-1448112.0900000003</v>
      </c>
      <c r="G117" s="97">
        <f t="shared" si="468"/>
        <v>-1181415.77</v>
      </c>
      <c r="H117" s="97">
        <f t="shared" si="468"/>
        <v>-524812.02</v>
      </c>
      <c r="I117" s="97">
        <f t="shared" si="468"/>
        <v>-449813.12000000011</v>
      </c>
      <c r="J117" s="97">
        <f t="shared" si="468"/>
        <v>228747.56999999983</v>
      </c>
      <c r="K117" s="97">
        <f t="shared" si="468"/>
        <v>1676812.35</v>
      </c>
      <c r="L117" s="98">
        <f t="shared" si="468"/>
        <v>4859090.09</v>
      </c>
      <c r="M117" s="97">
        <f t="shared" si="468"/>
        <v>926176.95999999903</v>
      </c>
      <c r="N117" s="97">
        <f t="shared" si="468"/>
        <v>921339.11999999918</v>
      </c>
      <c r="O117" s="97">
        <f t="shared" si="468"/>
        <v>-965536.40000000037</v>
      </c>
      <c r="P117" s="97">
        <f t="shared" ref="P117:R117" si="469">P96-P103</f>
        <v>148175.5700000003</v>
      </c>
      <c r="Q117" s="97">
        <f t="shared" si="469"/>
        <v>-1996198.9400000004</v>
      </c>
      <c r="R117" s="97">
        <f t="shared" si="469"/>
        <v>-2305071</v>
      </c>
      <c r="S117" s="97">
        <f t="shared" ref="S117:T117" si="470">S96-S103</f>
        <v>-1081193.6499999999</v>
      </c>
      <c r="T117" s="97">
        <f t="shared" si="470"/>
        <v>-454827.09999999963</v>
      </c>
      <c r="U117" s="97">
        <f t="shared" ref="U117:V117" si="471">U96-U103</f>
        <v>-151890.40000000037</v>
      </c>
      <c r="V117" s="97">
        <f t="shared" si="471"/>
        <v>437532</v>
      </c>
      <c r="W117" s="97">
        <f t="shared" ref="W117:AB117" si="472">W96-W103</f>
        <v>1749085.3300000005</v>
      </c>
      <c r="X117" s="98">
        <f t="shared" si="472"/>
        <v>4372313.5500000007</v>
      </c>
      <c r="Y117" s="97">
        <f t="shared" si="472"/>
        <v>4109135</v>
      </c>
      <c r="Z117" s="97">
        <f t="shared" si="472"/>
        <v>2094042</v>
      </c>
      <c r="AA117" s="97">
        <f t="shared" si="472"/>
        <v>-1804053.75</v>
      </c>
      <c r="AB117" s="97">
        <f t="shared" si="472"/>
        <v>-1793106.2299999995</v>
      </c>
      <c r="AC117" s="97">
        <f t="shared" ref="AC117:AD117" si="473">AC96-AC103</f>
        <v>-2244838.3100000005</v>
      </c>
      <c r="AD117" s="97">
        <f t="shared" si="473"/>
        <v>-1060404.0699999998</v>
      </c>
      <c r="AE117" s="97">
        <f t="shared" ref="AE117:AF117" si="474">AE96-AE103</f>
        <v>-874459</v>
      </c>
      <c r="AF117" s="97">
        <f t="shared" si="474"/>
        <v>-691249.23</v>
      </c>
      <c r="AG117" s="205">
        <v>-176722</v>
      </c>
      <c r="AH117" s="205">
        <v>274830</v>
      </c>
      <c r="AI117" s="205">
        <v>2143151</v>
      </c>
      <c r="AJ117" s="98">
        <v>5782133</v>
      </c>
      <c r="AK117" s="297">
        <v>6184983</v>
      </c>
      <c r="AL117" s="297">
        <v>216892</v>
      </c>
      <c r="AM117" s="297">
        <v>-1013602</v>
      </c>
      <c r="AN117" s="297">
        <v>-2816740</v>
      </c>
      <c r="AO117" s="297">
        <v>-3775737</v>
      </c>
      <c r="AP117" s="297">
        <v>-1932418</v>
      </c>
      <c r="AQ117" s="34">
        <v>-1001324</v>
      </c>
      <c r="AR117" s="297">
        <v>-862666</v>
      </c>
      <c r="AS117" s="297">
        <v>78129</v>
      </c>
      <c r="AT117" s="297">
        <v>331186</v>
      </c>
      <c r="AU117" s="297">
        <v>1500526</v>
      </c>
      <c r="AV117" s="315">
        <v>6707276</v>
      </c>
      <c r="AW117" s="297">
        <v>2346031</v>
      </c>
      <c r="AX117" s="297">
        <v>1204478</v>
      </c>
      <c r="AY117" s="297">
        <v>-1311446</v>
      </c>
      <c r="AZ117" s="34">
        <v>-2875828</v>
      </c>
      <c r="BA117" s="297">
        <v>-2598856</v>
      </c>
      <c r="BB117" s="297">
        <v>-1801912</v>
      </c>
      <c r="BC117" s="34">
        <v>-1217048</v>
      </c>
      <c r="BD117" s="297">
        <v>-392849</v>
      </c>
      <c r="BE117" s="297"/>
      <c r="BF117" s="297"/>
      <c r="BG117" s="297"/>
      <c r="BH117" s="315"/>
      <c r="BI117" s="34">
        <f t="shared" si="460"/>
        <v>-793017.6799999997</v>
      </c>
      <c r="BJ117" s="99">
        <f t="shared" si="460"/>
        <v>2904027.6800000016</v>
      </c>
      <c r="BK117" s="99">
        <f t="shared" si="460"/>
        <v>1575783.8699999992</v>
      </c>
      <c r="BL117" s="99">
        <f t="shared" si="460"/>
        <v>-856958.90999999968</v>
      </c>
      <c r="BM117" s="99">
        <f t="shared" si="460"/>
        <v>100222.12000000011</v>
      </c>
      <c r="BN117" s="99">
        <f t="shared" si="460"/>
        <v>69984.920000000391</v>
      </c>
      <c r="BO117" s="99">
        <f t="shared" si="460"/>
        <v>297922.71999999974</v>
      </c>
      <c r="BP117" s="99">
        <f t="shared" si="460"/>
        <v>208784.43000000017</v>
      </c>
      <c r="BQ117" s="99">
        <f t="shared" si="460"/>
        <v>72272.980000000447</v>
      </c>
      <c r="BR117" s="411">
        <f t="shared" si="460"/>
        <v>-486776.53999999911</v>
      </c>
      <c r="BS117" s="434">
        <f t="shared" si="461"/>
        <v>3182958.040000001</v>
      </c>
      <c r="BT117" s="99">
        <f t="shared" si="461"/>
        <v>1172702.8800000008</v>
      </c>
      <c r="BU117" s="99">
        <f t="shared" si="461"/>
        <v>-838517.34999999963</v>
      </c>
      <c r="BV117" s="99">
        <f t="shared" si="461"/>
        <v>-1941281.7999999998</v>
      </c>
      <c r="BW117" s="99">
        <f t="shared" si="461"/>
        <v>-248639.37000000011</v>
      </c>
      <c r="BX117" s="248">
        <f t="shared" si="461"/>
        <v>1244666.9300000002</v>
      </c>
      <c r="BY117" s="248">
        <f t="shared" si="461"/>
        <v>206734.64999999991</v>
      </c>
      <c r="BZ117" s="248">
        <f t="shared" si="461"/>
        <v>-236422.13000000035</v>
      </c>
      <c r="CA117" s="248">
        <f t="shared" si="461"/>
        <v>-24831.599999999627</v>
      </c>
      <c r="CB117" s="248">
        <f t="shared" si="461"/>
        <v>-162702</v>
      </c>
      <c r="CC117" s="248">
        <f t="shared" si="462"/>
        <v>394065.66999999946</v>
      </c>
      <c r="CD117" s="391">
        <f t="shared" si="462"/>
        <v>1409819.4499999993</v>
      </c>
      <c r="CE117" s="360">
        <f t="shared" si="462"/>
        <v>2075848</v>
      </c>
      <c r="CF117" s="261">
        <f t="shared" si="462"/>
        <v>-1877150</v>
      </c>
      <c r="CG117" s="261">
        <f t="shared" si="462"/>
        <v>790451.75</v>
      </c>
      <c r="CH117" s="261">
        <f t="shared" si="462"/>
        <v>-1023633.7700000005</v>
      </c>
      <c r="CI117" s="261">
        <f t="shared" si="462"/>
        <v>-1530898.6899999995</v>
      </c>
      <c r="CJ117" s="261">
        <f t="shared" si="462"/>
        <v>-872013.93000000017</v>
      </c>
      <c r="CK117" s="261">
        <f t="shared" si="462"/>
        <v>-126865</v>
      </c>
      <c r="CL117" s="261">
        <f t="shared" si="462"/>
        <v>-171416.77000000002</v>
      </c>
      <c r="CM117" s="261">
        <f t="shared" si="463"/>
        <v>254851</v>
      </c>
      <c r="CN117" s="261">
        <f t="shared" si="463"/>
        <v>56356</v>
      </c>
      <c r="CO117" s="261">
        <f t="shared" si="463"/>
        <v>-642625</v>
      </c>
      <c r="CP117" s="391">
        <f t="shared" si="463"/>
        <v>925143</v>
      </c>
      <c r="CQ117" s="391">
        <f t="shared" si="463"/>
        <v>-3838952</v>
      </c>
      <c r="CR117" s="391">
        <f t="shared" si="463"/>
        <v>987586</v>
      </c>
      <c r="CS117" s="391">
        <f t="shared" si="463"/>
        <v>-297844</v>
      </c>
      <c r="CT117" s="391">
        <f t="shared" si="463"/>
        <v>-59088</v>
      </c>
      <c r="CU117" s="391">
        <f t="shared" si="463"/>
        <v>1176881</v>
      </c>
      <c r="CV117" s="391">
        <f t="shared" si="463"/>
        <v>130506</v>
      </c>
      <c r="CW117" s="391">
        <f t="shared" si="463"/>
        <v>-215724</v>
      </c>
      <c r="CX117" s="391">
        <f t="shared" si="463"/>
        <v>469817</v>
      </c>
      <c r="CY117" s="347"/>
      <c r="CZ117" s="34">
        <f t="shared" ref="CZ117:CZ119" si="475">CZ96-CZ103</f>
        <v>-392849</v>
      </c>
    </row>
    <row r="118" spans="1:104" s="37" customFormat="1" x14ac:dyDescent="0.3">
      <c r="A118" s="146"/>
      <c r="B118" s="38" t="s">
        <v>40</v>
      </c>
      <c r="C118" s="96">
        <f t="shared" si="468"/>
        <v>-330715.47000000067</v>
      </c>
      <c r="D118" s="97">
        <f t="shared" si="468"/>
        <v>-2818924.1499999985</v>
      </c>
      <c r="E118" s="97">
        <f t="shared" si="468"/>
        <v>-3365257.5199999996</v>
      </c>
      <c r="F118" s="34">
        <f t="shared" si="468"/>
        <v>-1488081.3199999998</v>
      </c>
      <c r="G118" s="97">
        <f t="shared" si="468"/>
        <v>-1028064.5899999999</v>
      </c>
      <c r="H118" s="97">
        <f t="shared" si="468"/>
        <v>-412137.98</v>
      </c>
      <c r="I118" s="97">
        <f t="shared" si="468"/>
        <v>-569804.29</v>
      </c>
      <c r="J118" s="97">
        <f t="shared" si="468"/>
        <v>327268.41000000015</v>
      </c>
      <c r="K118" s="97">
        <f t="shared" si="468"/>
        <v>2420890.5299999998</v>
      </c>
      <c r="L118" s="98">
        <f t="shared" si="468"/>
        <v>4654058.4600000009</v>
      </c>
      <c r="M118" s="97">
        <f t="shared" si="468"/>
        <v>5271.5600000005215</v>
      </c>
      <c r="N118" s="97">
        <f t="shared" si="468"/>
        <v>924147.8900000006</v>
      </c>
      <c r="O118" s="97">
        <f t="shared" si="468"/>
        <v>-1512766.3899999987</v>
      </c>
      <c r="P118" s="97">
        <f t="shared" ref="P118:R118" si="476">P97-P104</f>
        <v>515987.5</v>
      </c>
      <c r="Q118" s="97">
        <f t="shared" si="476"/>
        <v>-1757220.0599999996</v>
      </c>
      <c r="R118" s="97">
        <f t="shared" si="476"/>
        <v>-2247690.5699999998</v>
      </c>
      <c r="S118" s="97">
        <f t="shared" ref="S118:T118" si="477">S97-S104</f>
        <v>-1082317.7799999998</v>
      </c>
      <c r="T118" s="97">
        <f t="shared" si="477"/>
        <v>-211179.89000000013</v>
      </c>
      <c r="U118" s="97">
        <f t="shared" ref="U118:V118" si="478">U97-U104</f>
        <v>13608.090000000317</v>
      </c>
      <c r="V118" s="97">
        <f t="shared" si="478"/>
        <v>794884</v>
      </c>
      <c r="W118" s="97">
        <f t="shared" ref="W118:AB118" si="479">W97-W104</f>
        <v>1694689.9400000004</v>
      </c>
      <c r="X118" s="98">
        <f t="shared" si="479"/>
        <v>4365137.0299999993</v>
      </c>
      <c r="Y118" s="97">
        <f t="shared" si="479"/>
        <v>4253461</v>
      </c>
      <c r="Z118" s="97">
        <f t="shared" si="479"/>
        <v>2531592</v>
      </c>
      <c r="AA118" s="97">
        <f t="shared" si="479"/>
        <v>-2614394.0500000007</v>
      </c>
      <c r="AB118" s="97">
        <f t="shared" si="479"/>
        <v>-1446841.379999999</v>
      </c>
      <c r="AC118" s="97">
        <f t="shared" ref="AC118:AD118" si="480">AC97-AC104</f>
        <v>-2194570.8499999996</v>
      </c>
      <c r="AD118" s="97">
        <f t="shared" si="480"/>
        <v>-1329015.1399999997</v>
      </c>
      <c r="AE118" s="97">
        <f t="shared" ref="AE118:AF118" si="481">AE97-AE104</f>
        <v>-944383</v>
      </c>
      <c r="AF118" s="97">
        <f t="shared" si="481"/>
        <v>-372660.20000000019</v>
      </c>
      <c r="AG118" s="205">
        <v>-123367</v>
      </c>
      <c r="AH118" s="205">
        <v>715898</v>
      </c>
      <c r="AI118" s="205">
        <v>2355668</v>
      </c>
      <c r="AJ118" s="98">
        <v>5864107</v>
      </c>
      <c r="AK118" s="297">
        <v>5626595</v>
      </c>
      <c r="AL118" s="297">
        <v>-405874</v>
      </c>
      <c r="AM118" s="297">
        <v>-1497559</v>
      </c>
      <c r="AN118" s="297">
        <v>-2490520</v>
      </c>
      <c r="AO118" s="297">
        <v>-2600657</v>
      </c>
      <c r="AP118" s="297">
        <v>-2023271</v>
      </c>
      <c r="AQ118" s="34">
        <v>-668347</v>
      </c>
      <c r="AR118" s="297">
        <v>-810894</v>
      </c>
      <c r="AS118" s="297">
        <v>265218</v>
      </c>
      <c r="AT118" s="297">
        <v>700293</v>
      </c>
      <c r="AU118" s="297">
        <v>1246087</v>
      </c>
      <c r="AV118" s="315">
        <v>6340554</v>
      </c>
      <c r="AW118" s="297">
        <v>1864727</v>
      </c>
      <c r="AX118" s="297">
        <v>362317</v>
      </c>
      <c r="AY118" s="297">
        <v>-1600321</v>
      </c>
      <c r="AZ118" s="34">
        <v>-1533463</v>
      </c>
      <c r="BA118" s="297">
        <v>-2888272</v>
      </c>
      <c r="BB118" s="297">
        <v>-1968043</v>
      </c>
      <c r="BC118" s="34">
        <v>-1315567</v>
      </c>
      <c r="BD118" s="297">
        <v>-305172</v>
      </c>
      <c r="BE118" s="297"/>
      <c r="BF118" s="297"/>
      <c r="BG118" s="297"/>
      <c r="BH118" s="315"/>
      <c r="BI118" s="34">
        <f t="shared" si="460"/>
        <v>-1182050.9199999981</v>
      </c>
      <c r="BJ118" s="99">
        <f t="shared" si="460"/>
        <v>3334911.6499999985</v>
      </c>
      <c r="BK118" s="99">
        <f t="shared" si="460"/>
        <v>1608037.46</v>
      </c>
      <c r="BL118" s="99">
        <f t="shared" si="460"/>
        <v>-759609.25</v>
      </c>
      <c r="BM118" s="99">
        <f t="shared" si="460"/>
        <v>-54253.189999999944</v>
      </c>
      <c r="BN118" s="99">
        <f t="shared" si="460"/>
        <v>200958.08999999985</v>
      </c>
      <c r="BO118" s="99">
        <f t="shared" si="460"/>
        <v>583412.38000000035</v>
      </c>
      <c r="BP118" s="99">
        <f t="shared" si="460"/>
        <v>467615.58999999985</v>
      </c>
      <c r="BQ118" s="99">
        <f t="shared" si="460"/>
        <v>-726200.58999999939</v>
      </c>
      <c r="BR118" s="411">
        <f t="shared" si="460"/>
        <v>-288921.43000000156</v>
      </c>
      <c r="BS118" s="434">
        <f t="shared" si="461"/>
        <v>4248189.4399999995</v>
      </c>
      <c r="BT118" s="99">
        <f t="shared" si="461"/>
        <v>1607444.1099999994</v>
      </c>
      <c r="BU118" s="99">
        <f t="shared" si="461"/>
        <v>-1101627.660000002</v>
      </c>
      <c r="BV118" s="99">
        <f t="shared" si="461"/>
        <v>-1962828.879999999</v>
      </c>
      <c r="BW118" s="99">
        <f t="shared" si="461"/>
        <v>-437350.79000000004</v>
      </c>
      <c r="BX118" s="248">
        <f t="shared" si="461"/>
        <v>918675.43000000017</v>
      </c>
      <c r="BY118" s="248">
        <f t="shared" si="461"/>
        <v>137934.7799999998</v>
      </c>
      <c r="BZ118" s="248">
        <f t="shared" si="461"/>
        <v>-161480.31000000006</v>
      </c>
      <c r="CA118" s="248">
        <f t="shared" si="461"/>
        <v>-136975.09000000032</v>
      </c>
      <c r="CB118" s="248">
        <f t="shared" si="461"/>
        <v>-78986</v>
      </c>
      <c r="CC118" s="248">
        <f t="shared" si="462"/>
        <v>660978.05999999959</v>
      </c>
      <c r="CD118" s="391">
        <f t="shared" si="462"/>
        <v>1498969.9700000007</v>
      </c>
      <c r="CE118" s="360">
        <f t="shared" si="462"/>
        <v>1373134</v>
      </c>
      <c r="CF118" s="261">
        <f t="shared" si="462"/>
        <v>-2937466</v>
      </c>
      <c r="CG118" s="261">
        <f t="shared" si="462"/>
        <v>1116835.0500000007</v>
      </c>
      <c r="CH118" s="261">
        <f t="shared" si="462"/>
        <v>-1043678.620000001</v>
      </c>
      <c r="CI118" s="261">
        <f t="shared" si="462"/>
        <v>-406086.15000000037</v>
      </c>
      <c r="CJ118" s="261">
        <f t="shared" si="462"/>
        <v>-694255.86000000034</v>
      </c>
      <c r="CK118" s="261">
        <f t="shared" si="462"/>
        <v>276036</v>
      </c>
      <c r="CL118" s="261">
        <f t="shared" si="462"/>
        <v>-438233.79999999981</v>
      </c>
      <c r="CM118" s="261">
        <f t="shared" si="463"/>
        <v>388585</v>
      </c>
      <c r="CN118" s="261">
        <f t="shared" si="463"/>
        <v>-15605</v>
      </c>
      <c r="CO118" s="261">
        <f t="shared" si="463"/>
        <v>-1109581</v>
      </c>
      <c r="CP118" s="391">
        <f t="shared" si="463"/>
        <v>476447</v>
      </c>
      <c r="CQ118" s="391">
        <f t="shared" si="463"/>
        <v>-3761868</v>
      </c>
      <c r="CR118" s="391">
        <f t="shared" si="463"/>
        <v>768191</v>
      </c>
      <c r="CS118" s="391">
        <f t="shared" si="463"/>
        <v>-102762</v>
      </c>
      <c r="CT118" s="391">
        <f t="shared" si="463"/>
        <v>957057</v>
      </c>
      <c r="CU118" s="391">
        <f t="shared" si="463"/>
        <v>-287615</v>
      </c>
      <c r="CV118" s="391">
        <f t="shared" si="463"/>
        <v>55228</v>
      </c>
      <c r="CW118" s="391">
        <f t="shared" si="463"/>
        <v>-647220</v>
      </c>
      <c r="CX118" s="391">
        <f t="shared" si="463"/>
        <v>505722</v>
      </c>
      <c r="CY118" s="347"/>
      <c r="CZ118" s="34">
        <f t="shared" si="475"/>
        <v>-305172</v>
      </c>
    </row>
    <row r="119" spans="1:104" s="37" customFormat="1" x14ac:dyDescent="0.3">
      <c r="A119" s="146"/>
      <c r="B119" s="38" t="s">
        <v>41</v>
      </c>
      <c r="C119" s="96">
        <f t="shared" si="468"/>
        <v>2841019.7099999934</v>
      </c>
      <c r="D119" s="97">
        <f t="shared" si="468"/>
        <v>2355538.9099999964</v>
      </c>
      <c r="E119" s="97">
        <f t="shared" si="468"/>
        <v>-14603152.75</v>
      </c>
      <c r="F119" s="34">
        <f t="shared" si="468"/>
        <v>-4794332.1000000015</v>
      </c>
      <c r="G119" s="97">
        <f t="shared" si="468"/>
        <v>-5249768.3100000005</v>
      </c>
      <c r="H119" s="97">
        <f t="shared" si="468"/>
        <v>412709.02999999933</v>
      </c>
      <c r="I119" s="97">
        <f t="shared" si="468"/>
        <v>-1775454.0899999999</v>
      </c>
      <c r="J119" s="97">
        <f t="shared" si="468"/>
        <v>1198481.4700000007</v>
      </c>
      <c r="K119" s="97">
        <f t="shared" si="468"/>
        <v>5357634.4499999993</v>
      </c>
      <c r="L119" s="98">
        <f t="shared" si="468"/>
        <v>14218981.310000006</v>
      </c>
      <c r="M119" s="97">
        <f t="shared" si="468"/>
        <v>-4276286.8599999994</v>
      </c>
      <c r="N119" s="97">
        <f t="shared" si="468"/>
        <v>4596423.6000000015</v>
      </c>
      <c r="O119" s="97">
        <f t="shared" si="468"/>
        <v>-6459360.6599999964</v>
      </c>
      <c r="P119" s="97">
        <f t="shared" ref="P119:R119" si="482">P98-P105</f>
        <v>1527331.0399999991</v>
      </c>
      <c r="Q119" s="97">
        <f t="shared" si="482"/>
        <v>-3134720.3999999985</v>
      </c>
      <c r="R119" s="97">
        <f t="shared" si="482"/>
        <v>-10933992.67</v>
      </c>
      <c r="S119" s="97">
        <f t="shared" ref="S119:T119" si="483">S98-S105</f>
        <v>-2973247.76</v>
      </c>
      <c r="T119" s="97">
        <f t="shared" si="483"/>
        <v>1074607.8600000013</v>
      </c>
      <c r="U119" s="97">
        <f t="shared" ref="U119:V119" si="484">U98-U105</f>
        <v>-362402.08000000007</v>
      </c>
      <c r="V119" s="97">
        <f t="shared" si="484"/>
        <v>1201984</v>
      </c>
      <c r="W119" s="97">
        <f t="shared" ref="W119:AB119" si="485">W98-W105</f>
        <v>3344934.3699999992</v>
      </c>
      <c r="X119" s="98">
        <f t="shared" si="485"/>
        <v>11533881.440000001</v>
      </c>
      <c r="Y119" s="97">
        <f t="shared" si="485"/>
        <v>9994132</v>
      </c>
      <c r="Z119" s="97">
        <f t="shared" si="485"/>
        <v>5738745</v>
      </c>
      <c r="AA119" s="97">
        <f t="shared" si="485"/>
        <v>-11804952.140000001</v>
      </c>
      <c r="AB119" s="97">
        <f t="shared" si="485"/>
        <v>-5060611.32</v>
      </c>
      <c r="AC119" s="97">
        <f t="shared" ref="AC119:AD119" si="486">AC98-AC105</f>
        <v>-10316835.890000001</v>
      </c>
      <c r="AD119" s="97">
        <f t="shared" si="486"/>
        <v>10084741.599999998</v>
      </c>
      <c r="AE119" s="97">
        <f t="shared" ref="AE119:AF119" si="487">AE98-AE105</f>
        <v>-3467014</v>
      </c>
      <c r="AF119" s="97">
        <f t="shared" si="487"/>
        <v>-34424.019999999553</v>
      </c>
      <c r="AG119" s="205">
        <v>1455184</v>
      </c>
      <c r="AH119" s="205">
        <v>8668857</v>
      </c>
      <c r="AI119" s="205">
        <v>5492690</v>
      </c>
      <c r="AJ119" s="98">
        <v>18402420</v>
      </c>
      <c r="AK119" s="297">
        <v>17131973</v>
      </c>
      <c r="AL119" s="297">
        <v>-4283781</v>
      </c>
      <c r="AM119" s="297">
        <v>-10954144</v>
      </c>
      <c r="AN119" s="297">
        <v>-8930427</v>
      </c>
      <c r="AO119" s="297">
        <v>-10255120</v>
      </c>
      <c r="AP119" s="297">
        <v>-8383184</v>
      </c>
      <c r="AQ119" s="34">
        <v>-2735389</v>
      </c>
      <c r="AR119" s="297">
        <v>-4061290</v>
      </c>
      <c r="AS119" s="297">
        <v>1260168</v>
      </c>
      <c r="AT119" s="297">
        <v>-684544</v>
      </c>
      <c r="AU119" s="297">
        <v>4937114</v>
      </c>
      <c r="AV119" s="315">
        <v>16368689</v>
      </c>
      <c r="AW119" s="297">
        <v>3941469</v>
      </c>
      <c r="AX119" s="297">
        <v>-3085948</v>
      </c>
      <c r="AY119" s="297">
        <v>-8145465</v>
      </c>
      <c r="AZ119" s="34">
        <v>-7653899</v>
      </c>
      <c r="BA119" s="297">
        <v>-12776378</v>
      </c>
      <c r="BB119" s="297">
        <v>-7399068</v>
      </c>
      <c r="BC119" s="34">
        <v>-6590488</v>
      </c>
      <c r="BD119" s="297">
        <v>-297362</v>
      </c>
      <c r="BE119" s="297"/>
      <c r="BF119" s="297"/>
      <c r="BG119" s="297"/>
      <c r="BH119" s="315"/>
      <c r="BI119" s="34">
        <f t="shared" si="460"/>
        <v>-9300380.3699999899</v>
      </c>
      <c r="BJ119" s="99">
        <f t="shared" si="460"/>
        <v>-828207.86999999732</v>
      </c>
      <c r="BK119" s="99">
        <f t="shared" si="460"/>
        <v>11468432.350000001</v>
      </c>
      <c r="BL119" s="99">
        <f t="shared" si="460"/>
        <v>-6139660.5699999984</v>
      </c>
      <c r="BM119" s="99">
        <f t="shared" si="460"/>
        <v>2276520.5500000007</v>
      </c>
      <c r="BN119" s="99">
        <f t="shared" si="460"/>
        <v>661898.83000000194</v>
      </c>
      <c r="BO119" s="99">
        <f t="shared" si="460"/>
        <v>1413052.0099999998</v>
      </c>
      <c r="BP119" s="99">
        <f t="shared" si="460"/>
        <v>3502.5299999993294</v>
      </c>
      <c r="BQ119" s="99">
        <f t="shared" si="460"/>
        <v>-2012700.08</v>
      </c>
      <c r="BR119" s="411">
        <f t="shared" si="460"/>
        <v>-2685099.8700000048</v>
      </c>
      <c r="BS119" s="434">
        <f t="shared" si="461"/>
        <v>14270418.859999999</v>
      </c>
      <c r="BT119" s="99">
        <f t="shared" si="461"/>
        <v>1142321.3999999985</v>
      </c>
      <c r="BU119" s="99">
        <f t="shared" si="461"/>
        <v>-5345591.4800000042</v>
      </c>
      <c r="BV119" s="99">
        <f t="shared" si="461"/>
        <v>-6587942.3599999994</v>
      </c>
      <c r="BW119" s="99">
        <f t="shared" si="461"/>
        <v>-7182115.4900000021</v>
      </c>
      <c r="BX119" s="248">
        <f t="shared" si="461"/>
        <v>21018734.269999996</v>
      </c>
      <c r="BY119" s="248">
        <f t="shared" si="461"/>
        <v>-493766.24000000022</v>
      </c>
      <c r="BZ119" s="248">
        <f t="shared" si="461"/>
        <v>-1109031.8800000008</v>
      </c>
      <c r="CA119" s="248">
        <f t="shared" si="461"/>
        <v>1817586.08</v>
      </c>
      <c r="CB119" s="248">
        <f t="shared" si="461"/>
        <v>7466873</v>
      </c>
      <c r="CC119" s="248">
        <f t="shared" si="462"/>
        <v>2147755.6300000008</v>
      </c>
      <c r="CD119" s="391">
        <f t="shared" si="462"/>
        <v>6868538.5599999987</v>
      </c>
      <c r="CE119" s="360">
        <f t="shared" si="462"/>
        <v>7137841</v>
      </c>
      <c r="CF119" s="261">
        <f t="shared" si="462"/>
        <v>-10022526</v>
      </c>
      <c r="CG119" s="261">
        <f t="shared" si="462"/>
        <v>850808.1400000006</v>
      </c>
      <c r="CH119" s="261">
        <f t="shared" si="462"/>
        <v>-3869815.6799999997</v>
      </c>
      <c r="CI119" s="261">
        <f t="shared" si="462"/>
        <v>61715.890000000596</v>
      </c>
      <c r="CJ119" s="261">
        <f t="shared" si="462"/>
        <v>-18467925.599999998</v>
      </c>
      <c r="CK119" s="261">
        <f t="shared" si="462"/>
        <v>731625</v>
      </c>
      <c r="CL119" s="261">
        <f t="shared" si="462"/>
        <v>-4026865.9800000004</v>
      </c>
      <c r="CM119" s="261">
        <f t="shared" si="463"/>
        <v>-195016</v>
      </c>
      <c r="CN119" s="261">
        <f t="shared" si="463"/>
        <v>-9353401</v>
      </c>
      <c r="CO119" s="261">
        <f t="shared" si="463"/>
        <v>-555576</v>
      </c>
      <c r="CP119" s="391">
        <f t="shared" si="463"/>
        <v>-2033731</v>
      </c>
      <c r="CQ119" s="391">
        <f t="shared" si="463"/>
        <v>-13190504</v>
      </c>
      <c r="CR119" s="391">
        <f t="shared" si="463"/>
        <v>1197833</v>
      </c>
      <c r="CS119" s="391">
        <f t="shared" si="463"/>
        <v>2808679</v>
      </c>
      <c r="CT119" s="391">
        <f t="shared" si="463"/>
        <v>1276528</v>
      </c>
      <c r="CU119" s="391">
        <f t="shared" si="463"/>
        <v>-2521258</v>
      </c>
      <c r="CV119" s="391">
        <f t="shared" si="463"/>
        <v>984116</v>
      </c>
      <c r="CW119" s="391">
        <f t="shared" si="463"/>
        <v>-3855099</v>
      </c>
      <c r="CX119" s="391">
        <f t="shared" si="463"/>
        <v>3763928</v>
      </c>
      <c r="CY119" s="347"/>
      <c r="CZ119" s="34">
        <f t="shared" si="475"/>
        <v>-297362</v>
      </c>
    </row>
    <row r="120" spans="1:104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88">SUM(D115:D119)</f>
        <v>-13064901.909999998</v>
      </c>
      <c r="E120" s="127">
        <f t="shared" si="488"/>
        <v>-44181265.519999988</v>
      </c>
      <c r="F120" s="35">
        <f t="shared" si="488"/>
        <v>-30437338.740000006</v>
      </c>
      <c r="G120" s="127">
        <f t="shared" si="488"/>
        <v>-27841411.699999996</v>
      </c>
      <c r="H120" s="127">
        <f t="shared" si="488"/>
        <v>-16335496.780000001</v>
      </c>
      <c r="I120" s="127">
        <f t="shared" si="488"/>
        <v>-16784143.18</v>
      </c>
      <c r="J120" s="127">
        <f t="shared" si="488"/>
        <v>-5599542.5599999987</v>
      </c>
      <c r="K120" s="127">
        <f t="shared" si="488"/>
        <v>23025521.439999998</v>
      </c>
      <c r="L120" s="128">
        <f t="shared" si="488"/>
        <v>71326168.359999999</v>
      </c>
      <c r="M120" s="127">
        <f t="shared" si="488"/>
        <v>29455270.030000009</v>
      </c>
      <c r="N120" s="127">
        <f t="shared" si="488"/>
        <v>27549972.859999999</v>
      </c>
      <c r="O120" s="127">
        <f t="shared" si="488"/>
        <v>-1902459.360000005</v>
      </c>
      <c r="P120" s="127">
        <f t="shared" si="488"/>
        <v>9390504.1300000045</v>
      </c>
      <c r="Q120" s="127">
        <f t="shared" si="488"/>
        <v>-19198956.839999992</v>
      </c>
      <c r="R120" s="127">
        <f t="shared" si="488"/>
        <v>-37170855.359999999</v>
      </c>
      <c r="S120" s="127">
        <f t="shared" si="488"/>
        <v>-19321934.990000002</v>
      </c>
      <c r="T120" s="127">
        <f t="shared" si="488"/>
        <v>-14052496.26</v>
      </c>
      <c r="U120" s="127">
        <f t="shared" si="488"/>
        <v>-11759940.250000002</v>
      </c>
      <c r="V120" s="127">
        <f t="shared" ref="V120:W120" si="489">SUM(V115:V119)</f>
        <v>-4803397</v>
      </c>
      <c r="W120" s="127">
        <f t="shared" si="489"/>
        <v>19282566.289999999</v>
      </c>
      <c r="X120" s="128">
        <f t="shared" ref="X120:AB120" si="490">SUM(X115:X119)</f>
        <v>61590652.579999983</v>
      </c>
      <c r="Y120" s="127">
        <f t="shared" si="490"/>
        <v>66100783</v>
      </c>
      <c r="Z120" s="127">
        <f t="shared" si="490"/>
        <v>51464332</v>
      </c>
      <c r="AA120" s="127">
        <f t="shared" si="490"/>
        <v>-3787053.1000000052</v>
      </c>
      <c r="AB120" s="127">
        <f t="shared" si="490"/>
        <v>-7467255.9400000088</v>
      </c>
      <c r="AC120" s="127">
        <f t="shared" ref="AC120:AD120" si="491">SUM(AC115:AC119)</f>
        <v>-36269656.850000001</v>
      </c>
      <c r="AD120" s="127">
        <f t="shared" si="491"/>
        <v>-12906555.75</v>
      </c>
      <c r="AE120" s="127">
        <f t="shared" ref="AE120:AF120" si="492">SUM(AE115:AE119)</f>
        <v>-21565465</v>
      </c>
      <c r="AF120" s="127">
        <f t="shared" si="492"/>
        <v>-16682156.780000001</v>
      </c>
      <c r="AG120" s="204">
        <v>-9756153</v>
      </c>
      <c r="AH120" s="204">
        <v>1795257</v>
      </c>
      <c r="AI120" s="204">
        <v>25457367</v>
      </c>
      <c r="AJ120" s="128">
        <v>84657400</v>
      </c>
      <c r="AK120" s="215">
        <v>92413390</v>
      </c>
      <c r="AL120" s="215">
        <v>25300136</v>
      </c>
      <c r="AM120" s="215">
        <v>12158042</v>
      </c>
      <c r="AN120" s="215">
        <v>-10401833</v>
      </c>
      <c r="AO120" s="215">
        <v>-40445020</v>
      </c>
      <c r="AP120" s="215">
        <v>-38468881</v>
      </c>
      <c r="AQ120" s="35">
        <v>-20687559</v>
      </c>
      <c r="AR120" s="215">
        <v>-26298103</v>
      </c>
      <c r="AS120" s="215">
        <v>-11089490</v>
      </c>
      <c r="AT120" s="215">
        <v>-4923322</v>
      </c>
      <c r="AU120" s="215">
        <v>19469475</v>
      </c>
      <c r="AV120" s="314">
        <v>103481957</v>
      </c>
      <c r="AW120" s="215">
        <v>55698354</v>
      </c>
      <c r="AX120" s="215">
        <v>34973508</v>
      </c>
      <c r="AY120" s="215">
        <v>11921068</v>
      </c>
      <c r="AZ120" s="35">
        <v>-21137220</v>
      </c>
      <c r="BA120" s="215">
        <v>-47556801</v>
      </c>
      <c r="BB120" s="215">
        <v>-32573996</v>
      </c>
      <c r="BC120" s="35">
        <v>-28065664</v>
      </c>
      <c r="BD120" s="215">
        <v>-18421065</v>
      </c>
      <c r="BE120" s="215"/>
      <c r="BF120" s="215"/>
      <c r="BG120" s="215"/>
      <c r="BH120" s="314"/>
      <c r="BI120" s="35">
        <f t="shared" si="431"/>
        <v>-24835230.020000003</v>
      </c>
      <c r="BJ120" s="129">
        <f t="shared" ref="BJ120:BK120" si="493">SUM(BJ115:BJ119)</f>
        <v>22455406.039999999</v>
      </c>
      <c r="BK120" s="129">
        <f t="shared" si="493"/>
        <v>24982308.68</v>
      </c>
      <c r="BL120" s="129">
        <f t="shared" ref="BL120:BM120" si="494">SUM(BL115:BL119)</f>
        <v>-6733516.6199999955</v>
      </c>
      <c r="BM120" s="129">
        <f t="shared" si="494"/>
        <v>8519476.7099999953</v>
      </c>
      <c r="BN120" s="129">
        <f t="shared" ref="BN120:BV120" si="495">SUM(BN115:BN119)</f>
        <v>2283000.5200000023</v>
      </c>
      <c r="BO120" s="129">
        <f t="shared" si="495"/>
        <v>5024202.9299999978</v>
      </c>
      <c r="BP120" s="129">
        <f t="shared" si="495"/>
        <v>796145.55999999843</v>
      </c>
      <c r="BQ120" s="129">
        <f t="shared" si="495"/>
        <v>-3742955.1499999971</v>
      </c>
      <c r="BR120" s="410">
        <f t="shared" si="495"/>
        <v>-9735515.7800000086</v>
      </c>
      <c r="BS120" s="433">
        <f t="shared" si="495"/>
        <v>36645512.969999991</v>
      </c>
      <c r="BT120" s="129">
        <f t="shared" si="495"/>
        <v>23914359.140000001</v>
      </c>
      <c r="BU120" s="129">
        <f t="shared" si="495"/>
        <v>-1884593.7400000012</v>
      </c>
      <c r="BV120" s="129">
        <f t="shared" si="495"/>
        <v>-16857760.070000015</v>
      </c>
      <c r="BW120" s="129">
        <f t="shared" ref="BW120:BX120" si="496">SUM(BW115:BW119)</f>
        <v>-17070700.010000005</v>
      </c>
      <c r="BX120" s="247">
        <f t="shared" si="496"/>
        <v>24264299.609999999</v>
      </c>
      <c r="BY120" s="247">
        <f t="shared" ref="BY120:BZ120" si="497">SUM(BY115:BY119)</f>
        <v>-2243530.009999997</v>
      </c>
      <c r="BZ120" s="247">
        <f t="shared" si="497"/>
        <v>-2629660.5200000005</v>
      </c>
      <c r="CA120" s="247">
        <f t="shared" ref="CA120:CB120" si="498">SUM(CA115:CA119)</f>
        <v>2003787.2500000007</v>
      </c>
      <c r="CB120" s="247">
        <f t="shared" si="498"/>
        <v>6598654</v>
      </c>
      <c r="CC120" s="247">
        <f t="shared" ref="CC120:CE120" si="499">SUM(CC115:CC119)</f>
        <v>6174800.7100000009</v>
      </c>
      <c r="CD120" s="390">
        <f t="shared" si="499"/>
        <v>23066747.420000009</v>
      </c>
      <c r="CE120" s="359">
        <f t="shared" si="499"/>
        <v>26312607</v>
      </c>
      <c r="CF120" s="273">
        <f t="shared" ref="CF120" si="500">SUM(CF115:CF119)</f>
        <v>-26164196</v>
      </c>
      <c r="CG120" s="273">
        <f t="shared" ref="CG120" si="501">SUM(CG115:CG119)</f>
        <v>15945095.100000005</v>
      </c>
      <c r="CH120" s="273">
        <f t="shared" ref="CH120" si="502">SUM(CH115:CH119)</f>
        <v>-2934577.0599999912</v>
      </c>
      <c r="CI120" s="273">
        <f t="shared" ref="CI120" si="503">SUM(CI115:CI119)</f>
        <v>-4175363.1500000022</v>
      </c>
      <c r="CJ120" s="273">
        <f t="shared" ref="CJ120" si="504">SUM(CJ115:CJ119)</f>
        <v>-25562325.25</v>
      </c>
      <c r="CK120" s="273">
        <f t="shared" ref="CK120" si="505">SUM(CK115:CK119)</f>
        <v>877906</v>
      </c>
      <c r="CL120" s="273">
        <f t="shared" ref="CL120" si="506">SUM(CL115:CL119)</f>
        <v>-9615946.2199999988</v>
      </c>
      <c r="CM120" s="273">
        <f t="shared" ref="CM120" si="507">SUM(CM115:CM119)</f>
        <v>-1333337</v>
      </c>
      <c r="CN120" s="273">
        <f t="shared" ref="CN120" si="508">SUM(CN115:CN119)</f>
        <v>-6718579</v>
      </c>
      <c r="CO120" s="273">
        <f t="shared" ref="CO120" si="509">SUM(CO115:CO119)</f>
        <v>-5987892</v>
      </c>
      <c r="CP120" s="390">
        <f t="shared" ref="CP120" si="510">SUM(CP115:CP119)</f>
        <v>18824557</v>
      </c>
      <c r="CQ120" s="390">
        <f t="shared" ref="CQ120" si="511">SUM(CQ115:CQ119)</f>
        <v>-36715036</v>
      </c>
      <c r="CR120" s="390">
        <f t="shared" ref="CR120" si="512">SUM(CR115:CR119)</f>
        <v>9673372</v>
      </c>
      <c r="CS120" s="390">
        <f t="shared" ref="CS120" si="513">SUM(CS115:CS119)</f>
        <v>-236974</v>
      </c>
      <c r="CT120" s="390">
        <f t="shared" ref="CT120:CU120" si="514">SUM(CT115:CT119)</f>
        <v>-10735387</v>
      </c>
      <c r="CU120" s="390">
        <f t="shared" si="514"/>
        <v>-7111781</v>
      </c>
      <c r="CV120" s="390">
        <f t="shared" ref="CV120" si="515">SUM(CV115:CV119)</f>
        <v>5894885</v>
      </c>
      <c r="CW120" s="390">
        <f t="shared" ref="CW120:CX120" si="516">SUM(CW115:CW119)</f>
        <v>-7378105</v>
      </c>
      <c r="CX120" s="390">
        <f t="shared" si="516"/>
        <v>7877038</v>
      </c>
      <c r="CY120" s="348"/>
      <c r="CZ120" s="35">
        <f t="shared" si="402"/>
        <v>-18421065</v>
      </c>
    </row>
    <row r="121" spans="1:104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82"/>
      <c r="CU121" s="382"/>
      <c r="CV121" s="382"/>
      <c r="CW121" s="382"/>
      <c r="CX121" s="382"/>
      <c r="CY121" s="345"/>
      <c r="CZ121" s="77"/>
    </row>
    <row r="122" spans="1:104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07">
        <v>25</v>
      </c>
      <c r="V122" s="207">
        <v>17</v>
      </c>
      <c r="W122" s="207">
        <v>17</v>
      </c>
      <c r="X122" s="106">
        <v>19</v>
      </c>
      <c r="Y122" s="207">
        <v>14</v>
      </c>
      <c r="Z122" s="207">
        <v>13</v>
      </c>
      <c r="AA122" s="207">
        <v>12</v>
      </c>
      <c r="AB122" s="207">
        <v>14</v>
      </c>
      <c r="AC122" s="207">
        <v>15</v>
      </c>
      <c r="AD122" s="207">
        <v>15</v>
      </c>
      <c r="AE122" s="207">
        <v>28</v>
      </c>
      <c r="AF122" s="207">
        <v>39</v>
      </c>
      <c r="AG122" s="207">
        <v>44</v>
      </c>
      <c r="AH122" s="207">
        <v>48</v>
      </c>
      <c r="AI122" s="207">
        <v>39</v>
      </c>
      <c r="AJ122" s="106">
        <v>41</v>
      </c>
      <c r="AK122" s="207">
        <v>40</v>
      </c>
      <c r="AL122" s="207">
        <v>35</v>
      </c>
      <c r="AM122" s="207">
        <v>32</v>
      </c>
      <c r="AN122" s="207">
        <v>38</v>
      </c>
      <c r="AO122" s="207">
        <v>35</v>
      </c>
      <c r="AP122" s="207">
        <v>34</v>
      </c>
      <c r="AQ122" s="63">
        <v>29</v>
      </c>
      <c r="AR122" s="207">
        <v>28</v>
      </c>
      <c r="AS122" s="207">
        <v>29</v>
      </c>
      <c r="AT122" s="207">
        <v>24</v>
      </c>
      <c r="AU122" s="207">
        <v>80</v>
      </c>
      <c r="AV122" s="106">
        <v>57</v>
      </c>
      <c r="AW122" s="207">
        <v>35</v>
      </c>
      <c r="AX122" s="207">
        <v>19</v>
      </c>
      <c r="AY122" s="207">
        <v>13</v>
      </c>
      <c r="AZ122" s="63">
        <v>13</v>
      </c>
      <c r="BA122" s="207">
        <v>11</v>
      </c>
      <c r="BB122" s="207">
        <v>9</v>
      </c>
      <c r="BC122" s="63">
        <v>3</v>
      </c>
      <c r="BD122" s="207">
        <v>2</v>
      </c>
      <c r="BE122" s="207"/>
      <c r="BF122" s="207"/>
      <c r="BG122" s="207"/>
      <c r="BH122" s="106"/>
      <c r="BI122" s="63">
        <f t="shared" ref="BI122:BR126" si="517">O122-C122</f>
        <v>-42</v>
      </c>
      <c r="BJ122" s="107">
        <f t="shared" si="517"/>
        <v>-52</v>
      </c>
      <c r="BK122" s="107">
        <f t="shared" si="517"/>
        <v>-64</v>
      </c>
      <c r="BL122" s="107">
        <f t="shared" si="517"/>
        <v>-66</v>
      </c>
      <c r="BM122" s="107">
        <f t="shared" si="517"/>
        <v>-67</v>
      </c>
      <c r="BN122" s="107">
        <f t="shared" si="517"/>
        <v>-72</v>
      </c>
      <c r="BO122" s="107">
        <f t="shared" si="517"/>
        <v>-68</v>
      </c>
      <c r="BP122" s="107">
        <f t="shared" si="517"/>
        <v>-64</v>
      </c>
      <c r="BQ122" s="107">
        <f t="shared" si="517"/>
        <v>-46</v>
      </c>
      <c r="BR122" s="414">
        <f t="shared" si="517"/>
        <v>-46</v>
      </c>
      <c r="BS122" s="107">
        <f t="shared" ref="BS122:CB126" si="518">Y122-M122</f>
        <v>-39</v>
      </c>
      <c r="BT122" s="107">
        <f t="shared" si="518"/>
        <v>-35</v>
      </c>
      <c r="BU122" s="107">
        <f t="shared" si="518"/>
        <v>-28</v>
      </c>
      <c r="BV122" s="107">
        <f t="shared" si="518"/>
        <v>-16</v>
      </c>
      <c r="BW122" s="107">
        <f t="shared" si="518"/>
        <v>-19</v>
      </c>
      <c r="BX122" s="251">
        <f t="shared" si="518"/>
        <v>-13</v>
      </c>
      <c r="BY122" s="251">
        <f t="shared" si="518"/>
        <v>-1</v>
      </c>
      <c r="BZ122" s="251">
        <f t="shared" si="518"/>
        <v>11</v>
      </c>
      <c r="CA122" s="251">
        <f t="shared" si="518"/>
        <v>19</v>
      </c>
      <c r="CB122" s="251">
        <f t="shared" si="518"/>
        <v>31</v>
      </c>
      <c r="CC122" s="251">
        <f t="shared" ref="CC122:CL126" si="519">AI122-W122</f>
        <v>22</v>
      </c>
      <c r="CD122" s="394">
        <f t="shared" si="519"/>
        <v>22</v>
      </c>
      <c r="CE122" s="209">
        <f t="shared" si="519"/>
        <v>26</v>
      </c>
      <c r="CF122" s="209">
        <f t="shared" si="519"/>
        <v>22</v>
      </c>
      <c r="CG122" s="209">
        <f t="shared" si="519"/>
        <v>20</v>
      </c>
      <c r="CH122" s="209">
        <f t="shared" si="519"/>
        <v>24</v>
      </c>
      <c r="CI122" s="209">
        <f t="shared" si="519"/>
        <v>20</v>
      </c>
      <c r="CJ122" s="209">
        <f t="shared" si="519"/>
        <v>19</v>
      </c>
      <c r="CK122" s="209">
        <f t="shared" si="519"/>
        <v>1</v>
      </c>
      <c r="CL122" s="209">
        <f t="shared" si="519"/>
        <v>-11</v>
      </c>
      <c r="CM122" s="209">
        <f t="shared" ref="CM122:CX126" si="520">AS122-AG122</f>
        <v>-15</v>
      </c>
      <c r="CN122" s="209">
        <f t="shared" si="520"/>
        <v>-24</v>
      </c>
      <c r="CO122" s="209">
        <f t="shared" si="520"/>
        <v>41</v>
      </c>
      <c r="CP122" s="394">
        <f t="shared" si="520"/>
        <v>16</v>
      </c>
      <c r="CQ122" s="394">
        <f t="shared" si="520"/>
        <v>-5</v>
      </c>
      <c r="CR122" s="394">
        <f t="shared" si="520"/>
        <v>-16</v>
      </c>
      <c r="CS122" s="394">
        <f t="shared" si="520"/>
        <v>-19</v>
      </c>
      <c r="CT122" s="394">
        <f t="shared" si="520"/>
        <v>-25</v>
      </c>
      <c r="CU122" s="394">
        <f t="shared" si="520"/>
        <v>-24</v>
      </c>
      <c r="CV122" s="394">
        <f t="shared" si="520"/>
        <v>-25</v>
      </c>
      <c r="CW122" s="394">
        <f t="shared" si="520"/>
        <v>-26</v>
      </c>
      <c r="CX122" s="394">
        <f t="shared" si="520"/>
        <v>-26</v>
      </c>
      <c r="CY122" s="345"/>
      <c r="CZ122" s="63">
        <f>IF(ISERROR(GETPIVOTDATA("VALUE",'CRS WK pvt'!$I$2,"DT_FILE",CZ$8,"CD_CO",CZ$6,"TRIM_CAT",TRIM(B122),"TRIM_LINE",A121))=TRUE,0,GETPIVOTDATA("VALUE",'CRS WK pvt'!$I$2,"DT_FILE",CZ$8,"CD_CO",CZ$6,"TRIM_CAT",TRIM(B122),"TRIM_LINE",A121))</f>
        <v>2</v>
      </c>
    </row>
    <row r="123" spans="1:104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07">
        <v>778</v>
      </c>
      <c r="V123" s="207">
        <v>880</v>
      </c>
      <c r="W123" s="207">
        <v>1002</v>
      </c>
      <c r="X123" s="106">
        <v>1040</v>
      </c>
      <c r="Y123" s="207">
        <v>1199</v>
      </c>
      <c r="Z123" s="207">
        <v>1444</v>
      </c>
      <c r="AA123" s="207">
        <v>1588</v>
      </c>
      <c r="AB123" s="207">
        <v>1887</v>
      </c>
      <c r="AC123" s="207">
        <v>2003</v>
      </c>
      <c r="AD123" s="207">
        <v>2196</v>
      </c>
      <c r="AE123" s="207">
        <v>2592</v>
      </c>
      <c r="AF123" s="207">
        <v>2957</v>
      </c>
      <c r="AG123" s="207">
        <v>3169</v>
      </c>
      <c r="AH123" s="207">
        <v>3315</v>
      </c>
      <c r="AI123" s="207">
        <v>3174</v>
      </c>
      <c r="AJ123" s="106">
        <v>3084</v>
      </c>
      <c r="AK123" s="207">
        <v>2928</v>
      </c>
      <c r="AL123" s="207">
        <v>2684</v>
      </c>
      <c r="AM123" s="207">
        <v>2399</v>
      </c>
      <c r="AN123" s="207">
        <v>2132</v>
      </c>
      <c r="AO123" s="207">
        <v>1932</v>
      </c>
      <c r="AP123" s="207">
        <v>1863</v>
      </c>
      <c r="AQ123" s="63">
        <v>1894</v>
      </c>
      <c r="AR123" s="207">
        <v>1761</v>
      </c>
      <c r="AS123" s="207">
        <v>1829</v>
      </c>
      <c r="AT123" s="207">
        <v>1871</v>
      </c>
      <c r="AU123" s="207">
        <v>1738</v>
      </c>
      <c r="AV123" s="106">
        <v>1734</v>
      </c>
      <c r="AW123" s="207">
        <v>1586</v>
      </c>
      <c r="AX123" s="207">
        <v>1423</v>
      </c>
      <c r="AY123" s="207">
        <v>1275</v>
      </c>
      <c r="AZ123" s="63">
        <v>1397</v>
      </c>
      <c r="BA123" s="207">
        <v>1470</v>
      </c>
      <c r="BB123" s="207">
        <v>1526</v>
      </c>
      <c r="BC123" s="63">
        <v>1610</v>
      </c>
      <c r="BD123" s="207">
        <v>1734</v>
      </c>
      <c r="BE123" s="207"/>
      <c r="BF123" s="207"/>
      <c r="BG123" s="207"/>
      <c r="BH123" s="106"/>
      <c r="BI123" s="63">
        <f t="shared" si="517"/>
        <v>237</v>
      </c>
      <c r="BJ123" s="107">
        <f t="shared" si="517"/>
        <v>199</v>
      </c>
      <c r="BK123" s="107">
        <f t="shared" si="517"/>
        <v>112</v>
      </c>
      <c r="BL123" s="107">
        <f t="shared" si="517"/>
        <v>91</v>
      </c>
      <c r="BM123" s="107">
        <f t="shared" si="517"/>
        <v>80</v>
      </c>
      <c r="BN123" s="107">
        <f t="shared" si="517"/>
        <v>10</v>
      </c>
      <c r="BO123" s="107">
        <f t="shared" si="517"/>
        <v>-74</v>
      </c>
      <c r="BP123" s="107">
        <f t="shared" si="517"/>
        <v>-3</v>
      </c>
      <c r="BQ123" s="107">
        <f t="shared" si="517"/>
        <v>87</v>
      </c>
      <c r="BR123" s="414">
        <f t="shared" si="517"/>
        <v>188</v>
      </c>
      <c r="BS123" s="107">
        <f t="shared" si="518"/>
        <v>403</v>
      </c>
      <c r="BT123" s="107">
        <f t="shared" si="518"/>
        <v>685</v>
      </c>
      <c r="BU123" s="107">
        <f t="shared" si="518"/>
        <v>792</v>
      </c>
      <c r="BV123" s="107">
        <f t="shared" si="518"/>
        <v>1098</v>
      </c>
      <c r="BW123" s="107">
        <f t="shared" si="518"/>
        <v>1170</v>
      </c>
      <c r="BX123" s="251">
        <f t="shared" si="518"/>
        <v>1332</v>
      </c>
      <c r="BY123" s="251">
        <f t="shared" si="518"/>
        <v>1719</v>
      </c>
      <c r="BZ123" s="251">
        <f t="shared" si="518"/>
        <v>2114</v>
      </c>
      <c r="CA123" s="251">
        <f t="shared" si="518"/>
        <v>2391</v>
      </c>
      <c r="CB123" s="251">
        <f t="shared" si="518"/>
        <v>2435</v>
      </c>
      <c r="CC123" s="251">
        <f t="shared" si="519"/>
        <v>2172</v>
      </c>
      <c r="CD123" s="394">
        <f t="shared" si="519"/>
        <v>2044</v>
      </c>
      <c r="CE123" s="209">
        <f t="shared" si="519"/>
        <v>1729</v>
      </c>
      <c r="CF123" s="209">
        <f t="shared" si="519"/>
        <v>1240</v>
      </c>
      <c r="CG123" s="209">
        <f t="shared" si="519"/>
        <v>811</v>
      </c>
      <c r="CH123" s="209">
        <f t="shared" si="519"/>
        <v>245</v>
      </c>
      <c r="CI123" s="209">
        <f t="shared" si="519"/>
        <v>-71</v>
      </c>
      <c r="CJ123" s="209">
        <f t="shared" si="519"/>
        <v>-333</v>
      </c>
      <c r="CK123" s="209">
        <f t="shared" si="519"/>
        <v>-698</v>
      </c>
      <c r="CL123" s="209">
        <f t="shared" si="519"/>
        <v>-1196</v>
      </c>
      <c r="CM123" s="209">
        <f t="shared" si="520"/>
        <v>-1340</v>
      </c>
      <c r="CN123" s="209">
        <f t="shared" si="520"/>
        <v>-1444</v>
      </c>
      <c r="CO123" s="209">
        <f t="shared" si="520"/>
        <v>-1436</v>
      </c>
      <c r="CP123" s="394">
        <f t="shared" si="520"/>
        <v>-1350</v>
      </c>
      <c r="CQ123" s="394">
        <f t="shared" si="520"/>
        <v>-1342</v>
      </c>
      <c r="CR123" s="394">
        <f t="shared" si="520"/>
        <v>-1261</v>
      </c>
      <c r="CS123" s="394">
        <f t="shared" si="520"/>
        <v>-1124</v>
      </c>
      <c r="CT123" s="394">
        <f t="shared" si="520"/>
        <v>-735</v>
      </c>
      <c r="CU123" s="394">
        <f t="shared" si="520"/>
        <v>-462</v>
      </c>
      <c r="CV123" s="394">
        <f t="shared" si="520"/>
        <v>-337</v>
      </c>
      <c r="CW123" s="394">
        <f t="shared" si="520"/>
        <v>-284</v>
      </c>
      <c r="CX123" s="394">
        <f t="shared" si="520"/>
        <v>-27</v>
      </c>
      <c r="CY123" s="345"/>
      <c r="CZ123" s="63">
        <f>IF(ISERROR(GETPIVOTDATA("VALUE",'CRS WK pvt'!$I$2,"DT_FILE",CZ$8,"CD_CO",CZ$6,"TRIM_CAT",TRIM(B123),"TRIM_LINE",A121))=TRUE,0,GETPIVOTDATA("VALUE",'CRS WK pvt'!$I$2,"DT_FILE",CZ$8,"CD_CO",CZ$6,"TRIM_CAT",TRIM(B123),"TRIM_LINE",A121))</f>
        <v>1734</v>
      </c>
    </row>
    <row r="124" spans="1:104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>
        <v>0</v>
      </c>
      <c r="BC124" s="63">
        <v>0</v>
      </c>
      <c r="BD124" s="207">
        <v>0</v>
      </c>
      <c r="BE124" s="207"/>
      <c r="BF124" s="207"/>
      <c r="BG124" s="207"/>
      <c r="BH124" s="106"/>
      <c r="BI124" s="63">
        <f t="shared" si="517"/>
        <v>0</v>
      </c>
      <c r="BJ124" s="107">
        <f t="shared" si="517"/>
        <v>0</v>
      </c>
      <c r="BK124" s="107">
        <f t="shared" si="517"/>
        <v>0</v>
      </c>
      <c r="BL124" s="107">
        <f t="shared" si="517"/>
        <v>0</v>
      </c>
      <c r="BM124" s="107">
        <f t="shared" si="517"/>
        <v>0</v>
      </c>
      <c r="BN124" s="107">
        <f t="shared" si="517"/>
        <v>0</v>
      </c>
      <c r="BO124" s="107">
        <f t="shared" si="517"/>
        <v>0</v>
      </c>
      <c r="BP124" s="107">
        <f t="shared" si="517"/>
        <v>0</v>
      </c>
      <c r="BQ124" s="107">
        <f t="shared" si="517"/>
        <v>0</v>
      </c>
      <c r="BR124" s="414">
        <f t="shared" si="517"/>
        <v>0</v>
      </c>
      <c r="BS124" s="107">
        <f t="shared" si="518"/>
        <v>0</v>
      </c>
      <c r="BT124" s="107">
        <f t="shared" si="518"/>
        <v>0</v>
      </c>
      <c r="BU124" s="107">
        <f t="shared" si="518"/>
        <v>0</v>
      </c>
      <c r="BV124" s="107">
        <f t="shared" si="518"/>
        <v>0</v>
      </c>
      <c r="BW124" s="107">
        <f t="shared" si="518"/>
        <v>0</v>
      </c>
      <c r="BX124" s="251">
        <f t="shared" si="518"/>
        <v>0</v>
      </c>
      <c r="BY124" s="251">
        <f t="shared" si="518"/>
        <v>0</v>
      </c>
      <c r="BZ124" s="251">
        <f t="shared" si="518"/>
        <v>0</v>
      </c>
      <c r="CA124" s="251">
        <f t="shared" si="518"/>
        <v>0</v>
      </c>
      <c r="CB124" s="251">
        <f t="shared" si="518"/>
        <v>0</v>
      </c>
      <c r="CC124" s="251">
        <f t="shared" si="519"/>
        <v>0</v>
      </c>
      <c r="CD124" s="394">
        <f t="shared" si="519"/>
        <v>0</v>
      </c>
      <c r="CE124" s="209">
        <f t="shared" si="519"/>
        <v>0</v>
      </c>
      <c r="CF124" s="209">
        <f t="shared" si="519"/>
        <v>0</v>
      </c>
      <c r="CG124" s="209">
        <f t="shared" si="519"/>
        <v>0</v>
      </c>
      <c r="CH124" s="209">
        <f t="shared" si="519"/>
        <v>0</v>
      </c>
      <c r="CI124" s="209">
        <f t="shared" si="519"/>
        <v>0</v>
      </c>
      <c r="CJ124" s="209">
        <f t="shared" si="519"/>
        <v>0</v>
      </c>
      <c r="CK124" s="209">
        <f t="shared" si="519"/>
        <v>0</v>
      </c>
      <c r="CL124" s="209">
        <f t="shared" si="519"/>
        <v>0</v>
      </c>
      <c r="CM124" s="209">
        <f t="shared" si="520"/>
        <v>0</v>
      </c>
      <c r="CN124" s="209">
        <f t="shared" si="520"/>
        <v>0</v>
      </c>
      <c r="CO124" s="209">
        <f t="shared" si="520"/>
        <v>0</v>
      </c>
      <c r="CP124" s="394">
        <f t="shared" si="520"/>
        <v>0</v>
      </c>
      <c r="CQ124" s="394">
        <f t="shared" si="520"/>
        <v>0</v>
      </c>
      <c r="CR124" s="394">
        <f t="shared" si="520"/>
        <v>0</v>
      </c>
      <c r="CS124" s="394">
        <f t="shared" si="520"/>
        <v>0</v>
      </c>
      <c r="CT124" s="394">
        <f t="shared" si="520"/>
        <v>0</v>
      </c>
      <c r="CU124" s="394">
        <f t="shared" si="520"/>
        <v>0</v>
      </c>
      <c r="CV124" s="394">
        <f t="shared" si="520"/>
        <v>0</v>
      </c>
      <c r="CW124" s="394">
        <f t="shared" si="520"/>
        <v>0</v>
      </c>
      <c r="CX124" s="394">
        <f t="shared" si="520"/>
        <v>0</v>
      </c>
      <c r="CY124" s="345"/>
      <c r="CZ124" s="63">
        <f>IF(ISERROR(GETPIVOTDATA("VALUE",'CRS WK pvt'!$I$2,"DT_FILE",CZ$8,"CD_CO",CZ$6,"TRIM_CAT",TRIM(B124),"TRIM_LINE",A121))=TRUE,0,GETPIVOTDATA("VALUE",'CRS WK pvt'!$I$2,"DT_FILE",CZ$8,"CD_CO",CZ$6,"TRIM_CAT",TRIM(B124),"TRIM_LINE",A121))</f>
        <v>0</v>
      </c>
    </row>
    <row r="125" spans="1:104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>
        <v>0</v>
      </c>
      <c r="BC125" s="63">
        <v>0</v>
      </c>
      <c r="BD125" s="207">
        <v>0</v>
      </c>
      <c r="BE125" s="207"/>
      <c r="BF125" s="207"/>
      <c r="BG125" s="207"/>
      <c r="BH125" s="106"/>
      <c r="BI125" s="63">
        <f t="shared" si="517"/>
        <v>0</v>
      </c>
      <c r="BJ125" s="107">
        <f t="shared" si="517"/>
        <v>0</v>
      </c>
      <c r="BK125" s="107">
        <f t="shared" si="517"/>
        <v>0</v>
      </c>
      <c r="BL125" s="107">
        <f t="shared" si="517"/>
        <v>0</v>
      </c>
      <c r="BM125" s="107">
        <f t="shared" si="517"/>
        <v>0</v>
      </c>
      <c r="BN125" s="107">
        <f t="shared" si="517"/>
        <v>0</v>
      </c>
      <c r="BO125" s="107">
        <f t="shared" si="517"/>
        <v>0</v>
      </c>
      <c r="BP125" s="107">
        <f t="shared" si="517"/>
        <v>0</v>
      </c>
      <c r="BQ125" s="107">
        <f t="shared" si="517"/>
        <v>0</v>
      </c>
      <c r="BR125" s="414">
        <f t="shared" si="517"/>
        <v>0</v>
      </c>
      <c r="BS125" s="107">
        <f t="shared" si="518"/>
        <v>0</v>
      </c>
      <c r="BT125" s="107">
        <f t="shared" si="518"/>
        <v>0</v>
      </c>
      <c r="BU125" s="107">
        <f t="shared" si="518"/>
        <v>0</v>
      </c>
      <c r="BV125" s="107">
        <f t="shared" si="518"/>
        <v>0</v>
      </c>
      <c r="BW125" s="107">
        <f t="shared" si="518"/>
        <v>0</v>
      </c>
      <c r="BX125" s="251">
        <f t="shared" si="518"/>
        <v>0</v>
      </c>
      <c r="BY125" s="251">
        <f t="shared" si="518"/>
        <v>0</v>
      </c>
      <c r="BZ125" s="251">
        <f t="shared" si="518"/>
        <v>0</v>
      </c>
      <c r="CA125" s="251">
        <f t="shared" si="518"/>
        <v>0</v>
      </c>
      <c r="CB125" s="251">
        <f t="shared" si="518"/>
        <v>0</v>
      </c>
      <c r="CC125" s="251">
        <f t="shared" si="519"/>
        <v>0</v>
      </c>
      <c r="CD125" s="394">
        <f t="shared" si="519"/>
        <v>0</v>
      </c>
      <c r="CE125" s="209">
        <f t="shared" si="519"/>
        <v>0</v>
      </c>
      <c r="CF125" s="209">
        <f t="shared" si="519"/>
        <v>0</v>
      </c>
      <c r="CG125" s="209">
        <f t="shared" si="519"/>
        <v>0</v>
      </c>
      <c r="CH125" s="209">
        <f t="shared" si="519"/>
        <v>0</v>
      </c>
      <c r="CI125" s="209">
        <f t="shared" si="519"/>
        <v>0</v>
      </c>
      <c r="CJ125" s="209">
        <f t="shared" si="519"/>
        <v>0</v>
      </c>
      <c r="CK125" s="209">
        <f t="shared" si="519"/>
        <v>0</v>
      </c>
      <c r="CL125" s="209">
        <f t="shared" si="519"/>
        <v>0</v>
      </c>
      <c r="CM125" s="209">
        <f t="shared" si="520"/>
        <v>0</v>
      </c>
      <c r="CN125" s="209">
        <f t="shared" si="520"/>
        <v>0</v>
      </c>
      <c r="CO125" s="209">
        <f t="shared" si="520"/>
        <v>0</v>
      </c>
      <c r="CP125" s="394">
        <f t="shared" si="520"/>
        <v>0</v>
      </c>
      <c r="CQ125" s="394">
        <f t="shared" si="520"/>
        <v>0</v>
      </c>
      <c r="CR125" s="394">
        <f t="shared" si="520"/>
        <v>0</v>
      </c>
      <c r="CS125" s="394">
        <f t="shared" si="520"/>
        <v>0</v>
      </c>
      <c r="CT125" s="394">
        <f t="shared" si="520"/>
        <v>0</v>
      </c>
      <c r="CU125" s="394">
        <f t="shared" si="520"/>
        <v>0</v>
      </c>
      <c r="CV125" s="394">
        <f t="shared" si="520"/>
        <v>0</v>
      </c>
      <c r="CW125" s="394">
        <f t="shared" si="520"/>
        <v>0</v>
      </c>
      <c r="CX125" s="394">
        <f t="shared" si="520"/>
        <v>0</v>
      </c>
      <c r="CY125" s="345"/>
      <c r="CZ125" s="63">
        <f>IF(ISERROR(GETPIVOTDATA("VALUE",'CRS WK pvt'!$I$2,"DT_FILE",CZ$8,"CD_CO",CZ$6,"TRIM_CAT",TRIM(B125),"TRIM_LINE",A121))=TRUE,0,GETPIVOTDATA("VALUE",'CRS WK pvt'!$I$2,"DT_FILE",CZ$8,"CD_CO",CZ$6,"TRIM_CAT",TRIM(B125),"TRIM_LINE",A121))</f>
        <v>0</v>
      </c>
    </row>
    <row r="126" spans="1:104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>
        <v>0</v>
      </c>
      <c r="BC126" s="63">
        <v>0</v>
      </c>
      <c r="BD126" s="207">
        <v>0</v>
      </c>
      <c r="BE126" s="207"/>
      <c r="BF126" s="207"/>
      <c r="BG126" s="207"/>
      <c r="BH126" s="106"/>
      <c r="BI126" s="63">
        <f t="shared" si="517"/>
        <v>0</v>
      </c>
      <c r="BJ126" s="107">
        <f t="shared" si="517"/>
        <v>0</v>
      </c>
      <c r="BK126" s="107">
        <f t="shared" si="517"/>
        <v>0</v>
      </c>
      <c r="BL126" s="107">
        <f t="shared" si="517"/>
        <v>0</v>
      </c>
      <c r="BM126" s="107">
        <f t="shared" si="517"/>
        <v>0</v>
      </c>
      <c r="BN126" s="107">
        <f t="shared" si="517"/>
        <v>0</v>
      </c>
      <c r="BO126" s="107">
        <f t="shared" si="517"/>
        <v>0</v>
      </c>
      <c r="BP126" s="107">
        <f t="shared" si="517"/>
        <v>0</v>
      </c>
      <c r="BQ126" s="107">
        <f t="shared" si="517"/>
        <v>0</v>
      </c>
      <c r="BR126" s="414">
        <f t="shared" si="517"/>
        <v>0</v>
      </c>
      <c r="BS126" s="107">
        <f t="shared" si="518"/>
        <v>0</v>
      </c>
      <c r="BT126" s="107">
        <f t="shared" si="518"/>
        <v>0</v>
      </c>
      <c r="BU126" s="107">
        <f t="shared" si="518"/>
        <v>0</v>
      </c>
      <c r="BV126" s="107">
        <f t="shared" si="518"/>
        <v>0</v>
      </c>
      <c r="BW126" s="107">
        <f t="shared" si="518"/>
        <v>0</v>
      </c>
      <c r="BX126" s="251">
        <f t="shared" si="518"/>
        <v>0</v>
      </c>
      <c r="BY126" s="251">
        <f t="shared" si="518"/>
        <v>0</v>
      </c>
      <c r="BZ126" s="251">
        <f t="shared" si="518"/>
        <v>0</v>
      </c>
      <c r="CA126" s="251">
        <f t="shared" si="518"/>
        <v>0</v>
      </c>
      <c r="CB126" s="251">
        <f t="shared" si="518"/>
        <v>0</v>
      </c>
      <c r="CC126" s="251">
        <f t="shared" si="519"/>
        <v>0</v>
      </c>
      <c r="CD126" s="394">
        <f t="shared" si="519"/>
        <v>0</v>
      </c>
      <c r="CE126" s="209">
        <f t="shared" si="519"/>
        <v>0</v>
      </c>
      <c r="CF126" s="209">
        <f t="shared" si="519"/>
        <v>0</v>
      </c>
      <c r="CG126" s="209">
        <f t="shared" si="519"/>
        <v>0</v>
      </c>
      <c r="CH126" s="209">
        <f t="shared" si="519"/>
        <v>0</v>
      </c>
      <c r="CI126" s="209">
        <f t="shared" si="519"/>
        <v>0</v>
      </c>
      <c r="CJ126" s="209">
        <f t="shared" si="519"/>
        <v>0</v>
      </c>
      <c r="CK126" s="209">
        <f t="shared" si="519"/>
        <v>0</v>
      </c>
      <c r="CL126" s="209">
        <f t="shared" si="519"/>
        <v>0</v>
      </c>
      <c r="CM126" s="209">
        <f t="shared" si="520"/>
        <v>0</v>
      </c>
      <c r="CN126" s="209">
        <f t="shared" si="520"/>
        <v>0</v>
      </c>
      <c r="CO126" s="209">
        <f t="shared" si="520"/>
        <v>0</v>
      </c>
      <c r="CP126" s="394">
        <f t="shared" si="520"/>
        <v>0</v>
      </c>
      <c r="CQ126" s="394">
        <f t="shared" si="520"/>
        <v>0</v>
      </c>
      <c r="CR126" s="394">
        <f t="shared" si="520"/>
        <v>0</v>
      </c>
      <c r="CS126" s="394">
        <f t="shared" si="520"/>
        <v>0</v>
      </c>
      <c r="CT126" s="394">
        <f t="shared" si="520"/>
        <v>0</v>
      </c>
      <c r="CU126" s="394">
        <f t="shared" si="520"/>
        <v>0</v>
      </c>
      <c r="CV126" s="394">
        <f t="shared" si="520"/>
        <v>0</v>
      </c>
      <c r="CW126" s="394">
        <f t="shared" si="520"/>
        <v>0</v>
      </c>
      <c r="CX126" s="394">
        <f t="shared" si="520"/>
        <v>0</v>
      </c>
      <c r="CY126" s="345"/>
      <c r="CZ126" s="63">
        <f>IF(ISERROR(GETPIVOTDATA("VALUE",'CRS WK pvt'!$I$2,"DT_FILE",CZ$8,"CD_CO",CZ$6,"TRIM_CAT",TRIM(B126),"TRIM_LINE",A121))=TRUE,0,GETPIVOTDATA("VALUE",'CRS WK pvt'!$I$2,"DT_FILE",CZ$8,"CD_CO",CZ$6,"TRIM_CAT",TRIM(B126),"TRIM_LINE",A121))</f>
        <v>0</v>
      </c>
    </row>
    <row r="127" spans="1:104" s="72" customFormat="1" x14ac:dyDescent="0.3">
      <c r="A127" s="147"/>
      <c r="B127" s="59" t="s">
        <v>42</v>
      </c>
      <c r="C127" s="121">
        <f t="shared" ref="C127:V127" si="521">SUM(C122:C126)</f>
        <v>641</v>
      </c>
      <c r="D127" s="122">
        <f t="shared" si="521"/>
        <v>672</v>
      </c>
      <c r="E127" s="122">
        <f t="shared" si="521"/>
        <v>819</v>
      </c>
      <c r="F127" s="123">
        <f t="shared" si="521"/>
        <v>867</v>
      </c>
      <c r="G127" s="122">
        <f t="shared" si="521"/>
        <v>889</v>
      </c>
      <c r="H127" s="123">
        <f t="shared" si="521"/>
        <v>933</v>
      </c>
      <c r="I127" s="122">
        <f t="shared" si="521"/>
        <v>945</v>
      </c>
      <c r="J127" s="123">
        <f t="shared" si="521"/>
        <v>964</v>
      </c>
      <c r="K127" s="122">
        <f t="shared" si="521"/>
        <v>978</v>
      </c>
      <c r="L127" s="124">
        <f t="shared" si="521"/>
        <v>917</v>
      </c>
      <c r="M127" s="123">
        <f t="shared" si="521"/>
        <v>849</v>
      </c>
      <c r="N127" s="123">
        <f t="shared" si="521"/>
        <v>807</v>
      </c>
      <c r="O127" s="123">
        <f t="shared" si="521"/>
        <v>836</v>
      </c>
      <c r="P127" s="123">
        <f t="shared" si="521"/>
        <v>819</v>
      </c>
      <c r="Q127" s="123">
        <f t="shared" si="521"/>
        <v>867</v>
      </c>
      <c r="R127" s="123">
        <f t="shared" si="521"/>
        <v>892</v>
      </c>
      <c r="S127" s="123">
        <f t="shared" si="521"/>
        <v>902</v>
      </c>
      <c r="T127" s="123">
        <f t="shared" si="521"/>
        <v>871</v>
      </c>
      <c r="U127" s="123">
        <f t="shared" si="521"/>
        <v>803</v>
      </c>
      <c r="V127" s="123">
        <f t="shared" si="521"/>
        <v>897</v>
      </c>
      <c r="W127" s="208">
        <f>SUM(W122+W123+W124+W125+W126)</f>
        <v>1019</v>
      </c>
      <c r="X127" s="124">
        <f>SUM(X122+X123+X124+X125+X126)</f>
        <v>1059</v>
      </c>
      <c r="Y127" s="208">
        <v>1213</v>
      </c>
      <c r="Z127" s="208">
        <v>1457</v>
      </c>
      <c r="AA127" s="208">
        <v>1600</v>
      </c>
      <c r="AB127" s="208">
        <v>1901</v>
      </c>
      <c r="AC127" s="208">
        <v>2018</v>
      </c>
      <c r="AD127" s="208">
        <v>2211</v>
      </c>
      <c r="AE127" s="208">
        <v>2620</v>
      </c>
      <c r="AF127" s="208">
        <v>2996</v>
      </c>
      <c r="AG127" s="208">
        <v>3213</v>
      </c>
      <c r="AH127" s="208">
        <v>3363</v>
      </c>
      <c r="AI127" s="208">
        <v>3213</v>
      </c>
      <c r="AJ127" s="124">
        <v>3125</v>
      </c>
      <c r="AK127" s="208">
        <v>2968</v>
      </c>
      <c r="AL127" s="208">
        <v>2719</v>
      </c>
      <c r="AM127" s="208">
        <v>2431</v>
      </c>
      <c r="AN127" s="208">
        <v>2170</v>
      </c>
      <c r="AO127" s="208">
        <v>1967</v>
      </c>
      <c r="AP127" s="208">
        <v>1897</v>
      </c>
      <c r="AQ127" s="84">
        <v>1923</v>
      </c>
      <c r="AR127" s="208">
        <v>1789</v>
      </c>
      <c r="AS127" s="208">
        <v>1858</v>
      </c>
      <c r="AT127" s="208">
        <v>1895</v>
      </c>
      <c r="AU127" s="208">
        <v>1818</v>
      </c>
      <c r="AV127" s="124">
        <v>1791</v>
      </c>
      <c r="AW127" s="208">
        <v>1621</v>
      </c>
      <c r="AX127" s="208">
        <v>1442</v>
      </c>
      <c r="AY127" s="208">
        <v>1288</v>
      </c>
      <c r="AZ127" s="84">
        <v>1410</v>
      </c>
      <c r="BA127" s="208">
        <v>1481</v>
      </c>
      <c r="BB127" s="208">
        <v>1535</v>
      </c>
      <c r="BC127" s="84">
        <v>1613</v>
      </c>
      <c r="BD127" s="208">
        <v>1736</v>
      </c>
      <c r="BE127" s="208"/>
      <c r="BF127" s="208"/>
      <c r="BG127" s="208"/>
      <c r="BH127" s="124"/>
      <c r="BI127" s="123">
        <f t="shared" ref="BI127:BM127" si="522">SUM(BI122:BI126)</f>
        <v>195</v>
      </c>
      <c r="BJ127" s="125">
        <f t="shared" si="522"/>
        <v>147</v>
      </c>
      <c r="BK127" s="125">
        <f t="shared" si="522"/>
        <v>48</v>
      </c>
      <c r="BL127" s="125">
        <f t="shared" si="522"/>
        <v>25</v>
      </c>
      <c r="BM127" s="125">
        <f t="shared" si="522"/>
        <v>13</v>
      </c>
      <c r="BN127" s="125">
        <f t="shared" ref="BN127:BV127" si="523">SUM(BN122:BN126)</f>
        <v>-62</v>
      </c>
      <c r="BO127" s="125">
        <f t="shared" si="523"/>
        <v>-142</v>
      </c>
      <c r="BP127" s="125">
        <f t="shared" si="523"/>
        <v>-67</v>
      </c>
      <c r="BQ127" s="125">
        <f t="shared" si="523"/>
        <v>41</v>
      </c>
      <c r="BR127" s="415">
        <f t="shared" si="523"/>
        <v>142</v>
      </c>
      <c r="BS127" s="125">
        <f t="shared" si="523"/>
        <v>364</v>
      </c>
      <c r="BT127" s="125">
        <f t="shared" si="523"/>
        <v>650</v>
      </c>
      <c r="BU127" s="125">
        <f t="shared" si="523"/>
        <v>764</v>
      </c>
      <c r="BV127" s="125">
        <f t="shared" si="523"/>
        <v>1082</v>
      </c>
      <c r="BW127" s="125">
        <f t="shared" ref="BW127:BX127" si="524">SUM(BW122:BW126)</f>
        <v>1151</v>
      </c>
      <c r="BX127" s="252">
        <f t="shared" si="524"/>
        <v>1319</v>
      </c>
      <c r="BY127" s="252">
        <f t="shared" ref="BY127:BZ127" si="525">SUM(BY122:BY126)</f>
        <v>1718</v>
      </c>
      <c r="BZ127" s="252">
        <f t="shared" si="525"/>
        <v>2125</v>
      </c>
      <c r="CA127" s="252">
        <f t="shared" ref="CA127:CB127" si="526">SUM(CA122:CA126)</f>
        <v>2410</v>
      </c>
      <c r="CB127" s="252">
        <f t="shared" si="526"/>
        <v>2466</v>
      </c>
      <c r="CC127" s="252">
        <f t="shared" ref="CC127:CE127" si="527">SUM(CC122:CC126)</f>
        <v>2194</v>
      </c>
      <c r="CD127" s="395">
        <f t="shared" si="527"/>
        <v>2066</v>
      </c>
      <c r="CE127" s="210">
        <f t="shared" si="527"/>
        <v>1755</v>
      </c>
      <c r="CF127" s="210">
        <f t="shared" ref="CF127" si="528">SUM(CF122:CF126)</f>
        <v>1262</v>
      </c>
      <c r="CG127" s="210">
        <f t="shared" ref="CG127" si="529">SUM(CG122:CG126)</f>
        <v>831</v>
      </c>
      <c r="CH127" s="210">
        <f t="shared" ref="CH127" si="530">SUM(CH122:CH126)</f>
        <v>269</v>
      </c>
      <c r="CI127" s="210">
        <f t="shared" ref="CI127" si="531">SUM(CI122:CI126)</f>
        <v>-51</v>
      </c>
      <c r="CJ127" s="210">
        <f t="shared" ref="CJ127" si="532">SUM(CJ122:CJ126)</f>
        <v>-314</v>
      </c>
      <c r="CK127" s="210">
        <f t="shared" ref="CK127" si="533">SUM(CK122:CK126)</f>
        <v>-697</v>
      </c>
      <c r="CL127" s="210">
        <f t="shared" ref="CL127" si="534">SUM(CL122:CL126)</f>
        <v>-1207</v>
      </c>
      <c r="CM127" s="210">
        <f t="shared" ref="CM127" si="535">SUM(CM122:CM126)</f>
        <v>-1355</v>
      </c>
      <c r="CN127" s="210">
        <f t="shared" ref="CN127" si="536">SUM(CN122:CN126)</f>
        <v>-1468</v>
      </c>
      <c r="CO127" s="210">
        <f t="shared" ref="CO127" si="537">SUM(CO122:CO126)</f>
        <v>-1395</v>
      </c>
      <c r="CP127" s="395">
        <f t="shared" ref="CP127" si="538">SUM(CP122:CP126)</f>
        <v>-1334</v>
      </c>
      <c r="CQ127" s="395">
        <f t="shared" ref="CQ127" si="539">SUM(CQ122:CQ126)</f>
        <v>-1347</v>
      </c>
      <c r="CR127" s="395">
        <f t="shared" ref="CR127" si="540">SUM(CR122:CR126)</f>
        <v>-1277</v>
      </c>
      <c r="CS127" s="395">
        <f t="shared" ref="CS127" si="541">SUM(CS122:CS126)</f>
        <v>-1143</v>
      </c>
      <c r="CT127" s="395">
        <f t="shared" ref="CT127:CU127" si="542">SUM(CT122:CT126)</f>
        <v>-760</v>
      </c>
      <c r="CU127" s="395">
        <f t="shared" si="542"/>
        <v>-486</v>
      </c>
      <c r="CV127" s="395">
        <f t="shared" ref="CV127" si="543">SUM(CV122:CV126)</f>
        <v>-362</v>
      </c>
      <c r="CW127" s="395">
        <f t="shared" ref="CW127:CX127" si="544">SUM(CW122:CW126)</f>
        <v>-310</v>
      </c>
      <c r="CX127" s="395">
        <f t="shared" si="544"/>
        <v>-53</v>
      </c>
      <c r="CY127" s="346"/>
      <c r="CZ127" s="84">
        <f>SUM(CZ122:CZ126)</f>
        <v>1736</v>
      </c>
    </row>
    <row r="128" spans="1:104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85"/>
      <c r="CU128" s="385"/>
      <c r="CV128" s="385"/>
      <c r="CW128" s="385"/>
      <c r="CX128" s="385"/>
      <c r="CY128" s="345"/>
      <c r="CZ128" s="89"/>
    </row>
    <row r="129" spans="1:104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488</v>
      </c>
      <c r="AF129" s="209">
        <v>652</v>
      </c>
      <c r="AG129" s="209">
        <v>649</v>
      </c>
      <c r="AH129" s="209">
        <v>478</v>
      </c>
      <c r="AI129" s="209">
        <v>246</v>
      </c>
      <c r="AJ129" s="109">
        <v>10</v>
      </c>
      <c r="AK129" s="209">
        <v>0</v>
      </c>
      <c r="AL129" s="209">
        <v>1</v>
      </c>
      <c r="AM129" s="209">
        <v>9</v>
      </c>
      <c r="AN129" s="209">
        <v>115</v>
      </c>
      <c r="AO129" s="209">
        <v>856</v>
      </c>
      <c r="AP129" s="209">
        <v>793</v>
      </c>
      <c r="AQ129" s="63">
        <v>701</v>
      </c>
      <c r="AR129" s="209">
        <v>605</v>
      </c>
      <c r="AS129" s="209">
        <v>579</v>
      </c>
      <c r="AT129" s="209">
        <v>531</v>
      </c>
      <c r="AU129" s="209">
        <v>167</v>
      </c>
      <c r="AV129" s="109">
        <v>42</v>
      </c>
      <c r="AW129" s="209">
        <v>29</v>
      </c>
      <c r="AX129" s="209">
        <v>42</v>
      </c>
      <c r="AY129" s="209">
        <v>111</v>
      </c>
      <c r="AZ129" s="63">
        <v>84</v>
      </c>
      <c r="BA129" s="209">
        <v>412</v>
      </c>
      <c r="BB129" s="209">
        <v>457</v>
      </c>
      <c r="BC129" s="63">
        <v>568</v>
      </c>
      <c r="BD129" s="209">
        <v>651</v>
      </c>
      <c r="BE129" s="209"/>
      <c r="BF129" s="209"/>
      <c r="BG129" s="209"/>
      <c r="BH129" s="109"/>
      <c r="BI129" s="111">
        <f t="shared" ref="BI129:BR133" si="545">O129-C129</f>
        <v>-47</v>
      </c>
      <c r="BJ129" s="108">
        <f t="shared" si="545"/>
        <v>-173</v>
      </c>
      <c r="BK129" s="108">
        <f t="shared" si="545"/>
        <v>-502</v>
      </c>
      <c r="BL129" s="108">
        <f t="shared" si="545"/>
        <v>-468</v>
      </c>
      <c r="BM129" s="108">
        <f t="shared" si="545"/>
        <v>-487</v>
      </c>
      <c r="BN129" s="108">
        <f t="shared" si="545"/>
        <v>-575</v>
      </c>
      <c r="BO129" s="108">
        <f t="shared" si="545"/>
        <v>-690</v>
      </c>
      <c r="BP129" s="108">
        <f t="shared" si="545"/>
        <v>-806</v>
      </c>
      <c r="BQ129" s="108">
        <f t="shared" si="545"/>
        <v>-118</v>
      </c>
      <c r="BR129" s="394">
        <f t="shared" si="545"/>
        <v>-19</v>
      </c>
      <c r="BS129" s="108">
        <f t="shared" ref="BS129:CB133" si="546">Y129-M129</f>
        <v>-179</v>
      </c>
      <c r="BT129" s="108">
        <f t="shared" si="546"/>
        <v>-186</v>
      </c>
      <c r="BU129" s="108">
        <f t="shared" si="546"/>
        <v>-118</v>
      </c>
      <c r="BV129" s="108">
        <f t="shared" si="546"/>
        <v>0</v>
      </c>
      <c r="BW129" s="108">
        <f t="shared" si="546"/>
        <v>0</v>
      </c>
      <c r="BX129" s="209">
        <f t="shared" si="546"/>
        <v>0</v>
      </c>
      <c r="BY129" s="209">
        <f t="shared" si="546"/>
        <v>488</v>
      </c>
      <c r="BZ129" s="209">
        <f t="shared" si="546"/>
        <v>652</v>
      </c>
      <c r="CA129" s="209">
        <f t="shared" si="546"/>
        <v>649</v>
      </c>
      <c r="CB129" s="209">
        <f t="shared" si="546"/>
        <v>478</v>
      </c>
      <c r="CC129" s="209">
        <f t="shared" ref="CC129:CL133" si="547">AI129-W129</f>
        <v>246</v>
      </c>
      <c r="CD129" s="394">
        <f t="shared" si="547"/>
        <v>10</v>
      </c>
      <c r="CE129" s="209">
        <f t="shared" si="547"/>
        <v>0</v>
      </c>
      <c r="CF129" s="209">
        <f t="shared" si="547"/>
        <v>1</v>
      </c>
      <c r="CG129" s="209">
        <f t="shared" si="547"/>
        <v>9</v>
      </c>
      <c r="CH129" s="209">
        <f t="shared" si="547"/>
        <v>115</v>
      </c>
      <c r="CI129" s="209">
        <f t="shared" si="547"/>
        <v>856</v>
      </c>
      <c r="CJ129" s="209">
        <f t="shared" si="547"/>
        <v>793</v>
      </c>
      <c r="CK129" s="209">
        <f t="shared" si="547"/>
        <v>213</v>
      </c>
      <c r="CL129" s="209">
        <f t="shared" si="547"/>
        <v>-47</v>
      </c>
      <c r="CM129" s="209">
        <f t="shared" ref="CM129:CX133" si="548">AS129-AG129</f>
        <v>-70</v>
      </c>
      <c r="CN129" s="209">
        <f t="shared" si="548"/>
        <v>53</v>
      </c>
      <c r="CO129" s="209">
        <f t="shared" si="548"/>
        <v>-79</v>
      </c>
      <c r="CP129" s="394">
        <f t="shared" si="548"/>
        <v>32</v>
      </c>
      <c r="CQ129" s="394">
        <f t="shared" si="548"/>
        <v>29</v>
      </c>
      <c r="CR129" s="394">
        <f t="shared" si="548"/>
        <v>41</v>
      </c>
      <c r="CS129" s="394">
        <f t="shared" si="548"/>
        <v>102</v>
      </c>
      <c r="CT129" s="394">
        <f t="shared" si="548"/>
        <v>-31</v>
      </c>
      <c r="CU129" s="394">
        <f t="shared" si="548"/>
        <v>-444</v>
      </c>
      <c r="CV129" s="394">
        <f t="shared" si="548"/>
        <v>-336</v>
      </c>
      <c r="CW129" s="394">
        <f t="shared" si="548"/>
        <v>-133</v>
      </c>
      <c r="CX129" s="394">
        <f t="shared" si="548"/>
        <v>46</v>
      </c>
      <c r="CY129" s="345"/>
      <c r="CZ129" s="63">
        <f>IF(ISERROR(GETPIVOTDATA("VALUE",'CRS WK pvt'!$I$2,"DT_FILE",CZ$8,"CD_CO",CZ$6,"TRIM_CAT",TRIM(B129),"TRIM_LINE",A128))=TRUE,0,GETPIVOTDATA("VALUE",'CRS WK pvt'!$I$2,"DT_FILE",CZ$8,"CD_CO",CZ$6,"TRIM_CAT",TRIM(B129),"TRIM_LINE",A128))</f>
        <v>651</v>
      </c>
    </row>
    <row r="130" spans="1:104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312</v>
      </c>
      <c r="AG130" s="209">
        <v>402</v>
      </c>
      <c r="AH130" s="209">
        <v>239</v>
      </c>
      <c r="AI130" s="209">
        <v>93</v>
      </c>
      <c r="AJ130" s="109">
        <v>0</v>
      </c>
      <c r="AK130" s="209">
        <v>0</v>
      </c>
      <c r="AL130" s="209">
        <v>0</v>
      </c>
      <c r="AM130" s="209">
        <v>0</v>
      </c>
      <c r="AN130" s="209">
        <v>21</v>
      </c>
      <c r="AO130" s="209">
        <v>360</v>
      </c>
      <c r="AP130" s="209">
        <v>290</v>
      </c>
      <c r="AQ130" s="63">
        <v>257</v>
      </c>
      <c r="AR130" s="209">
        <v>246</v>
      </c>
      <c r="AS130" s="209">
        <v>295</v>
      </c>
      <c r="AT130" s="209">
        <v>340</v>
      </c>
      <c r="AU130" s="209">
        <v>145</v>
      </c>
      <c r="AV130" s="109">
        <v>1</v>
      </c>
      <c r="AW130" s="209">
        <v>0</v>
      </c>
      <c r="AX130" s="209">
        <v>1</v>
      </c>
      <c r="AY130" s="209">
        <v>2</v>
      </c>
      <c r="AZ130" s="63">
        <v>3</v>
      </c>
      <c r="BA130" s="209">
        <v>186</v>
      </c>
      <c r="BB130" s="209">
        <v>260</v>
      </c>
      <c r="BC130" s="63">
        <v>295</v>
      </c>
      <c r="BD130" s="209">
        <v>385</v>
      </c>
      <c r="BE130" s="209"/>
      <c r="BF130" s="209"/>
      <c r="BG130" s="209"/>
      <c r="BH130" s="109"/>
      <c r="BI130" s="111">
        <f t="shared" si="545"/>
        <v>1</v>
      </c>
      <c r="BJ130" s="108">
        <f t="shared" si="545"/>
        <v>-45</v>
      </c>
      <c r="BK130" s="108">
        <f t="shared" si="545"/>
        <v>-182</v>
      </c>
      <c r="BL130" s="108">
        <f t="shared" si="545"/>
        <v>-164</v>
      </c>
      <c r="BM130" s="108">
        <f t="shared" si="545"/>
        <v>-216</v>
      </c>
      <c r="BN130" s="108">
        <f t="shared" si="545"/>
        <v>-260</v>
      </c>
      <c r="BO130" s="108">
        <f t="shared" si="545"/>
        <v>-292</v>
      </c>
      <c r="BP130" s="108">
        <f t="shared" si="545"/>
        <v>-307</v>
      </c>
      <c r="BQ130" s="108">
        <f t="shared" si="545"/>
        <v>-13</v>
      </c>
      <c r="BR130" s="394">
        <f t="shared" si="545"/>
        <v>0</v>
      </c>
      <c r="BS130" s="108">
        <f t="shared" si="546"/>
        <v>0</v>
      </c>
      <c r="BT130" s="108">
        <f t="shared" si="546"/>
        <v>0</v>
      </c>
      <c r="BU130" s="108">
        <f t="shared" si="546"/>
        <v>-1</v>
      </c>
      <c r="BV130" s="108">
        <f t="shared" si="546"/>
        <v>0</v>
      </c>
      <c r="BW130" s="108">
        <f t="shared" si="546"/>
        <v>0</v>
      </c>
      <c r="BX130" s="209">
        <f t="shared" si="546"/>
        <v>0</v>
      </c>
      <c r="BY130" s="209">
        <f t="shared" si="546"/>
        <v>0</v>
      </c>
      <c r="BZ130" s="209">
        <f t="shared" si="546"/>
        <v>312</v>
      </c>
      <c r="CA130" s="209">
        <f t="shared" si="546"/>
        <v>402</v>
      </c>
      <c r="CB130" s="209">
        <f t="shared" si="546"/>
        <v>239</v>
      </c>
      <c r="CC130" s="209">
        <f t="shared" si="547"/>
        <v>93</v>
      </c>
      <c r="CD130" s="394">
        <f t="shared" si="547"/>
        <v>0</v>
      </c>
      <c r="CE130" s="209">
        <f t="shared" si="547"/>
        <v>0</v>
      </c>
      <c r="CF130" s="209">
        <f t="shared" si="547"/>
        <v>0</v>
      </c>
      <c r="CG130" s="209">
        <f t="shared" si="547"/>
        <v>0</v>
      </c>
      <c r="CH130" s="209">
        <f t="shared" si="547"/>
        <v>21</v>
      </c>
      <c r="CI130" s="209">
        <f t="shared" si="547"/>
        <v>360</v>
      </c>
      <c r="CJ130" s="209">
        <f t="shared" si="547"/>
        <v>290</v>
      </c>
      <c r="CK130" s="209">
        <f t="shared" si="547"/>
        <v>257</v>
      </c>
      <c r="CL130" s="209">
        <f t="shared" si="547"/>
        <v>-66</v>
      </c>
      <c r="CM130" s="209">
        <f t="shared" si="548"/>
        <v>-107</v>
      </c>
      <c r="CN130" s="209">
        <f t="shared" si="548"/>
        <v>101</v>
      </c>
      <c r="CO130" s="209">
        <f t="shared" si="548"/>
        <v>52</v>
      </c>
      <c r="CP130" s="394">
        <f t="shared" si="548"/>
        <v>1</v>
      </c>
      <c r="CQ130" s="394">
        <f t="shared" si="548"/>
        <v>0</v>
      </c>
      <c r="CR130" s="394">
        <f t="shared" si="548"/>
        <v>1</v>
      </c>
      <c r="CS130" s="394">
        <f t="shared" si="548"/>
        <v>2</v>
      </c>
      <c r="CT130" s="394">
        <f t="shared" si="548"/>
        <v>-18</v>
      </c>
      <c r="CU130" s="394">
        <f t="shared" si="548"/>
        <v>-174</v>
      </c>
      <c r="CV130" s="394">
        <f t="shared" si="548"/>
        <v>-30</v>
      </c>
      <c r="CW130" s="394">
        <f t="shared" si="548"/>
        <v>38</v>
      </c>
      <c r="CX130" s="394">
        <f t="shared" si="548"/>
        <v>139</v>
      </c>
      <c r="CY130" s="345"/>
      <c r="CZ130" s="63">
        <f>IF(ISERROR(GETPIVOTDATA("VALUE",'CRS WK pvt'!$I$2,"DT_FILE",CZ$8,"CD_CO",CZ$6,"TRIM_CAT",TRIM(B130),"TRIM_LINE",A128))=TRUE,0,GETPIVOTDATA("VALUE",'CRS WK pvt'!$I$2,"DT_FILE",CZ$8,"CD_CO",CZ$6,"TRIM_CAT",TRIM(B130),"TRIM_LINE",A128))</f>
        <v>385</v>
      </c>
    </row>
    <row r="131" spans="1:104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09"/>
      <c r="V131" s="209"/>
      <c r="W131" s="209">
        <v>4</v>
      </c>
      <c r="X131" s="109">
        <v>17</v>
      </c>
      <c r="Y131" s="209">
        <v>9</v>
      </c>
      <c r="Z131" s="209">
        <v>4</v>
      </c>
      <c r="AA131" s="209">
        <v>19</v>
      </c>
      <c r="AB131" s="209">
        <v>30</v>
      </c>
      <c r="AC131" s="209">
        <v>24</v>
      </c>
      <c r="AD131" s="209">
        <v>27</v>
      </c>
      <c r="AE131" s="209">
        <v>16</v>
      </c>
      <c r="AF131" s="209">
        <v>13</v>
      </c>
      <c r="AG131" s="209">
        <v>36</v>
      </c>
      <c r="AH131" s="209">
        <v>55</v>
      </c>
      <c r="AI131" s="209">
        <v>29</v>
      </c>
      <c r="AJ131" s="109">
        <v>19</v>
      </c>
      <c r="AK131" s="209">
        <v>0</v>
      </c>
      <c r="AL131" s="209">
        <v>0</v>
      </c>
      <c r="AM131" s="209">
        <v>79</v>
      </c>
      <c r="AN131" s="209">
        <v>147</v>
      </c>
      <c r="AO131" s="209">
        <v>123</v>
      </c>
      <c r="AP131" s="209">
        <v>85</v>
      </c>
      <c r="AQ131" s="63">
        <v>111</v>
      </c>
      <c r="AR131" s="209">
        <v>74</v>
      </c>
      <c r="AS131" s="209">
        <v>59</v>
      </c>
      <c r="AT131" s="209">
        <v>49</v>
      </c>
      <c r="AU131" s="209">
        <v>28</v>
      </c>
      <c r="AV131" s="109">
        <v>21</v>
      </c>
      <c r="AW131" s="209">
        <v>21</v>
      </c>
      <c r="AX131" s="209">
        <v>27</v>
      </c>
      <c r="AY131" s="209">
        <v>69</v>
      </c>
      <c r="AZ131" s="63">
        <v>57</v>
      </c>
      <c r="BA131" s="209">
        <v>38</v>
      </c>
      <c r="BB131" s="209">
        <v>90</v>
      </c>
      <c r="BC131" s="63">
        <v>99</v>
      </c>
      <c r="BD131" s="209">
        <v>41</v>
      </c>
      <c r="BE131" s="209"/>
      <c r="BF131" s="209"/>
      <c r="BG131" s="209"/>
      <c r="BH131" s="109"/>
      <c r="BI131" s="111">
        <f t="shared" si="545"/>
        <v>-72</v>
      </c>
      <c r="BJ131" s="108">
        <f t="shared" si="545"/>
        <v>-94</v>
      </c>
      <c r="BK131" s="108">
        <f t="shared" si="545"/>
        <v>-82</v>
      </c>
      <c r="BL131" s="108">
        <f t="shared" si="545"/>
        <v>-68</v>
      </c>
      <c r="BM131" s="108">
        <f t="shared" si="545"/>
        <v>-90</v>
      </c>
      <c r="BN131" s="108">
        <f t="shared" si="545"/>
        <v>-63</v>
      </c>
      <c r="BO131" s="108">
        <f t="shared" si="545"/>
        <v>-59</v>
      </c>
      <c r="BP131" s="108">
        <f t="shared" si="545"/>
        <v>-44</v>
      </c>
      <c r="BQ131" s="108">
        <f t="shared" si="545"/>
        <v>-40</v>
      </c>
      <c r="BR131" s="394">
        <f t="shared" si="545"/>
        <v>13</v>
      </c>
      <c r="BS131" s="108">
        <f t="shared" si="546"/>
        <v>-33</v>
      </c>
      <c r="BT131" s="108">
        <f t="shared" si="546"/>
        <v>-40</v>
      </c>
      <c r="BU131" s="108">
        <f t="shared" si="546"/>
        <v>-3</v>
      </c>
      <c r="BV131" s="108">
        <f t="shared" si="546"/>
        <v>30</v>
      </c>
      <c r="BW131" s="108">
        <f t="shared" si="546"/>
        <v>24</v>
      </c>
      <c r="BX131" s="209">
        <f t="shared" si="546"/>
        <v>27</v>
      </c>
      <c r="BY131" s="209">
        <f t="shared" si="546"/>
        <v>16</v>
      </c>
      <c r="BZ131" s="209">
        <f t="shared" si="546"/>
        <v>13</v>
      </c>
      <c r="CA131" s="209">
        <f t="shared" si="546"/>
        <v>36</v>
      </c>
      <c r="CB131" s="209">
        <f t="shared" si="546"/>
        <v>55</v>
      </c>
      <c r="CC131" s="209">
        <f t="shared" si="547"/>
        <v>25</v>
      </c>
      <c r="CD131" s="394">
        <f t="shared" si="547"/>
        <v>2</v>
      </c>
      <c r="CE131" s="209">
        <f t="shared" si="547"/>
        <v>-9</v>
      </c>
      <c r="CF131" s="209">
        <f t="shared" si="547"/>
        <v>-4</v>
      </c>
      <c r="CG131" s="209">
        <f t="shared" si="547"/>
        <v>60</v>
      </c>
      <c r="CH131" s="209">
        <f t="shared" si="547"/>
        <v>117</v>
      </c>
      <c r="CI131" s="209">
        <f t="shared" si="547"/>
        <v>99</v>
      </c>
      <c r="CJ131" s="209">
        <f t="shared" si="547"/>
        <v>58</v>
      </c>
      <c r="CK131" s="209">
        <f t="shared" si="547"/>
        <v>95</v>
      </c>
      <c r="CL131" s="209">
        <f t="shared" si="547"/>
        <v>61</v>
      </c>
      <c r="CM131" s="209">
        <f t="shared" si="548"/>
        <v>23</v>
      </c>
      <c r="CN131" s="209">
        <f t="shared" si="548"/>
        <v>-6</v>
      </c>
      <c r="CO131" s="209">
        <f t="shared" si="548"/>
        <v>-1</v>
      </c>
      <c r="CP131" s="394">
        <f t="shared" si="548"/>
        <v>2</v>
      </c>
      <c r="CQ131" s="394">
        <f t="shared" si="548"/>
        <v>21</v>
      </c>
      <c r="CR131" s="394">
        <f t="shared" si="548"/>
        <v>27</v>
      </c>
      <c r="CS131" s="394">
        <f t="shared" si="548"/>
        <v>-10</v>
      </c>
      <c r="CT131" s="394">
        <f t="shared" si="548"/>
        <v>-90</v>
      </c>
      <c r="CU131" s="394">
        <f t="shared" si="548"/>
        <v>-85</v>
      </c>
      <c r="CV131" s="394">
        <f t="shared" si="548"/>
        <v>5</v>
      </c>
      <c r="CW131" s="394">
        <f t="shared" si="548"/>
        <v>-12</v>
      </c>
      <c r="CX131" s="394">
        <f t="shared" si="548"/>
        <v>-33</v>
      </c>
      <c r="CY131" s="345"/>
      <c r="CZ131" s="63">
        <f>IF(ISERROR(GETPIVOTDATA("VALUE",'CRS WK pvt'!$I$2,"DT_FILE",CZ$8,"CD_CO",CZ$6,"TRIM_CAT",TRIM(B131),"TRIM_LINE",A128))=TRUE,0,GETPIVOTDATA("VALUE",'CRS WK pvt'!$I$2,"DT_FILE",CZ$8,"CD_CO",CZ$6,"TRIM_CAT",TRIM(B131),"TRIM_LINE",A128))</f>
        <v>41</v>
      </c>
    </row>
    <row r="132" spans="1:104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09"/>
      <c r="V132" s="209"/>
      <c r="W132" s="209">
        <v>0</v>
      </c>
      <c r="X132" s="109">
        <v>5</v>
      </c>
      <c r="Y132" s="209">
        <v>4</v>
      </c>
      <c r="Z132" s="209">
        <v>2</v>
      </c>
      <c r="AA132" s="209">
        <v>4</v>
      </c>
      <c r="AB132" s="209">
        <v>8</v>
      </c>
      <c r="AC132" s="209">
        <v>4</v>
      </c>
      <c r="AD132" s="209">
        <v>10</v>
      </c>
      <c r="AE132" s="209">
        <v>6</v>
      </c>
      <c r="AF132" s="209">
        <v>3</v>
      </c>
      <c r="AG132" s="209">
        <v>11</v>
      </c>
      <c r="AH132" s="209">
        <v>15</v>
      </c>
      <c r="AI132" s="209">
        <v>8</v>
      </c>
      <c r="AJ132" s="109">
        <v>5</v>
      </c>
      <c r="AK132" s="209">
        <v>0</v>
      </c>
      <c r="AL132" s="209">
        <v>0</v>
      </c>
      <c r="AM132" s="209">
        <v>25</v>
      </c>
      <c r="AN132" s="209">
        <v>24</v>
      </c>
      <c r="AO132" s="209">
        <v>21</v>
      </c>
      <c r="AP132" s="209">
        <v>19</v>
      </c>
      <c r="AQ132" s="63">
        <v>13</v>
      </c>
      <c r="AR132" s="209">
        <v>16</v>
      </c>
      <c r="AS132" s="209">
        <v>6</v>
      </c>
      <c r="AT132" s="209">
        <v>12</v>
      </c>
      <c r="AU132" s="209">
        <v>10</v>
      </c>
      <c r="AV132" s="109">
        <v>2</v>
      </c>
      <c r="AW132" s="209">
        <v>6</v>
      </c>
      <c r="AX132" s="209">
        <v>6</v>
      </c>
      <c r="AY132" s="209">
        <v>21</v>
      </c>
      <c r="AZ132" s="63">
        <v>12</v>
      </c>
      <c r="BA132" s="209">
        <v>10</v>
      </c>
      <c r="BB132" s="209">
        <v>14</v>
      </c>
      <c r="BC132" s="63">
        <v>20</v>
      </c>
      <c r="BD132" s="209">
        <v>21</v>
      </c>
      <c r="BE132" s="209"/>
      <c r="BF132" s="209"/>
      <c r="BG132" s="209"/>
      <c r="BH132" s="109"/>
      <c r="BI132" s="111">
        <f t="shared" si="545"/>
        <v>-25</v>
      </c>
      <c r="BJ132" s="108">
        <f t="shared" si="545"/>
        <v>-21</v>
      </c>
      <c r="BK132" s="108">
        <f t="shared" si="545"/>
        <v>-18</v>
      </c>
      <c r="BL132" s="108">
        <f t="shared" si="545"/>
        <v>-14</v>
      </c>
      <c r="BM132" s="108">
        <f t="shared" si="545"/>
        <v>-12</v>
      </c>
      <c r="BN132" s="108">
        <f t="shared" si="545"/>
        <v>-16</v>
      </c>
      <c r="BO132" s="108">
        <f t="shared" si="545"/>
        <v>-15</v>
      </c>
      <c r="BP132" s="108">
        <f t="shared" si="545"/>
        <v>-10</v>
      </c>
      <c r="BQ132" s="108">
        <f t="shared" si="545"/>
        <v>-6</v>
      </c>
      <c r="BR132" s="394">
        <f t="shared" si="545"/>
        <v>4</v>
      </c>
      <c r="BS132" s="108">
        <f t="shared" si="546"/>
        <v>-8</v>
      </c>
      <c r="BT132" s="108">
        <f t="shared" si="546"/>
        <v>-5</v>
      </c>
      <c r="BU132" s="108">
        <f t="shared" si="546"/>
        <v>-1</v>
      </c>
      <c r="BV132" s="108">
        <f t="shared" si="546"/>
        <v>8</v>
      </c>
      <c r="BW132" s="108">
        <f t="shared" si="546"/>
        <v>4</v>
      </c>
      <c r="BX132" s="209">
        <f t="shared" si="546"/>
        <v>10</v>
      </c>
      <c r="BY132" s="209">
        <f t="shared" si="546"/>
        <v>6</v>
      </c>
      <c r="BZ132" s="209">
        <f t="shared" si="546"/>
        <v>3</v>
      </c>
      <c r="CA132" s="209">
        <f t="shared" si="546"/>
        <v>11</v>
      </c>
      <c r="CB132" s="209">
        <f t="shared" si="546"/>
        <v>15</v>
      </c>
      <c r="CC132" s="209">
        <f t="shared" si="547"/>
        <v>8</v>
      </c>
      <c r="CD132" s="394">
        <f t="shared" si="547"/>
        <v>0</v>
      </c>
      <c r="CE132" s="209">
        <f t="shared" si="547"/>
        <v>-4</v>
      </c>
      <c r="CF132" s="209">
        <f t="shared" si="547"/>
        <v>-2</v>
      </c>
      <c r="CG132" s="209">
        <f t="shared" si="547"/>
        <v>21</v>
      </c>
      <c r="CH132" s="209">
        <f t="shared" si="547"/>
        <v>16</v>
      </c>
      <c r="CI132" s="209">
        <f t="shared" si="547"/>
        <v>17</v>
      </c>
      <c r="CJ132" s="209">
        <f t="shared" si="547"/>
        <v>9</v>
      </c>
      <c r="CK132" s="209">
        <f t="shared" si="547"/>
        <v>7</v>
      </c>
      <c r="CL132" s="209">
        <f t="shared" si="547"/>
        <v>13</v>
      </c>
      <c r="CM132" s="209">
        <f t="shared" si="548"/>
        <v>-5</v>
      </c>
      <c r="CN132" s="209">
        <f t="shared" si="548"/>
        <v>-3</v>
      </c>
      <c r="CO132" s="209">
        <f t="shared" si="548"/>
        <v>2</v>
      </c>
      <c r="CP132" s="394">
        <f t="shared" si="548"/>
        <v>-3</v>
      </c>
      <c r="CQ132" s="394">
        <f t="shared" si="548"/>
        <v>6</v>
      </c>
      <c r="CR132" s="394">
        <f t="shared" si="548"/>
        <v>6</v>
      </c>
      <c r="CS132" s="394">
        <f t="shared" si="548"/>
        <v>-4</v>
      </c>
      <c r="CT132" s="394">
        <f t="shared" si="548"/>
        <v>-12</v>
      </c>
      <c r="CU132" s="394">
        <f t="shared" si="548"/>
        <v>-11</v>
      </c>
      <c r="CV132" s="394">
        <f t="shared" si="548"/>
        <v>-5</v>
      </c>
      <c r="CW132" s="394">
        <f t="shared" si="548"/>
        <v>7</v>
      </c>
      <c r="CX132" s="394">
        <f t="shared" si="548"/>
        <v>5</v>
      </c>
      <c r="CY132" s="345"/>
      <c r="CZ132" s="63">
        <f>IF(ISERROR(GETPIVOTDATA("VALUE",'CRS WK pvt'!$I$2,"DT_FILE",CZ$8,"CD_CO",CZ$6,"TRIM_CAT",TRIM(B132),"TRIM_LINE",A128))=TRUE,0,GETPIVOTDATA("VALUE",'CRS WK pvt'!$I$2,"DT_FILE",CZ$8,"CD_CO",CZ$6,"TRIM_CAT",TRIM(B132),"TRIM_LINE",A128))</f>
        <v>21</v>
      </c>
    </row>
    <row r="133" spans="1:104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09"/>
      <c r="V133" s="209"/>
      <c r="W133" s="209">
        <v>0</v>
      </c>
      <c r="X133" s="109">
        <v>2</v>
      </c>
      <c r="Y133" s="209">
        <v>5</v>
      </c>
      <c r="Z133" s="209">
        <v>2</v>
      </c>
      <c r="AA133" s="209">
        <v>2</v>
      </c>
      <c r="AB133" s="209">
        <v>5</v>
      </c>
      <c r="AC133" s="209">
        <v>2</v>
      </c>
      <c r="AD133" s="209">
        <v>3</v>
      </c>
      <c r="AE133" s="209">
        <v>5</v>
      </c>
      <c r="AF133" s="209">
        <v>3</v>
      </c>
      <c r="AG133" s="209">
        <v>2</v>
      </c>
      <c r="AH133" s="209">
        <v>5</v>
      </c>
      <c r="AI133" s="209">
        <v>3</v>
      </c>
      <c r="AJ133" s="109">
        <v>5</v>
      </c>
      <c r="AK133" s="209">
        <v>0</v>
      </c>
      <c r="AL133" s="209">
        <v>0</v>
      </c>
      <c r="AM133" s="209">
        <v>8</v>
      </c>
      <c r="AN133" s="209">
        <v>13</v>
      </c>
      <c r="AO133" s="209">
        <v>11</v>
      </c>
      <c r="AP133" s="209">
        <v>7</v>
      </c>
      <c r="AQ133" s="63">
        <v>4</v>
      </c>
      <c r="AR133" s="209">
        <v>2</v>
      </c>
      <c r="AS133" s="209">
        <v>4</v>
      </c>
      <c r="AT133" s="209">
        <v>4</v>
      </c>
      <c r="AU133" s="209">
        <v>2</v>
      </c>
      <c r="AV133" s="109">
        <v>2</v>
      </c>
      <c r="AW133" s="209">
        <v>0</v>
      </c>
      <c r="AX133" s="209">
        <v>1</v>
      </c>
      <c r="AY133" s="209">
        <v>11</v>
      </c>
      <c r="AZ133" s="63">
        <v>6</v>
      </c>
      <c r="BA133" s="209">
        <v>4</v>
      </c>
      <c r="BB133" s="209">
        <v>4</v>
      </c>
      <c r="BC133" s="63">
        <v>8</v>
      </c>
      <c r="BD133" s="209">
        <v>9</v>
      </c>
      <c r="BE133" s="209"/>
      <c r="BF133" s="209"/>
      <c r="BG133" s="209"/>
      <c r="BH133" s="109"/>
      <c r="BI133" s="111">
        <f t="shared" si="545"/>
        <v>0</v>
      </c>
      <c r="BJ133" s="108">
        <f t="shared" si="545"/>
        <v>0</v>
      </c>
      <c r="BK133" s="108">
        <f t="shared" si="545"/>
        <v>0</v>
      </c>
      <c r="BL133" s="108">
        <f t="shared" si="545"/>
        <v>0</v>
      </c>
      <c r="BM133" s="108">
        <f t="shared" si="545"/>
        <v>0</v>
      </c>
      <c r="BN133" s="108">
        <f t="shared" si="545"/>
        <v>0</v>
      </c>
      <c r="BO133" s="108">
        <f t="shared" si="545"/>
        <v>0</v>
      </c>
      <c r="BP133" s="108">
        <f t="shared" si="545"/>
        <v>0</v>
      </c>
      <c r="BQ133" s="108">
        <f t="shared" si="545"/>
        <v>0</v>
      </c>
      <c r="BR133" s="394">
        <f t="shared" si="545"/>
        <v>2</v>
      </c>
      <c r="BS133" s="108">
        <f t="shared" si="546"/>
        <v>5</v>
      </c>
      <c r="BT133" s="108">
        <f t="shared" si="546"/>
        <v>2</v>
      </c>
      <c r="BU133" s="108">
        <f t="shared" si="546"/>
        <v>2</v>
      </c>
      <c r="BV133" s="108">
        <f t="shared" si="546"/>
        <v>5</v>
      </c>
      <c r="BW133" s="108">
        <f t="shared" si="546"/>
        <v>2</v>
      </c>
      <c r="BX133" s="209">
        <f t="shared" si="546"/>
        <v>3</v>
      </c>
      <c r="BY133" s="209">
        <f t="shared" si="546"/>
        <v>5</v>
      </c>
      <c r="BZ133" s="209">
        <f t="shared" si="546"/>
        <v>3</v>
      </c>
      <c r="CA133" s="209">
        <f t="shared" si="546"/>
        <v>2</v>
      </c>
      <c r="CB133" s="209">
        <f t="shared" si="546"/>
        <v>5</v>
      </c>
      <c r="CC133" s="209">
        <f t="shared" si="547"/>
        <v>3</v>
      </c>
      <c r="CD133" s="394">
        <f t="shared" si="547"/>
        <v>3</v>
      </c>
      <c r="CE133" s="209">
        <f t="shared" si="547"/>
        <v>-5</v>
      </c>
      <c r="CF133" s="209">
        <f t="shared" si="547"/>
        <v>-2</v>
      </c>
      <c r="CG133" s="209">
        <f t="shared" si="547"/>
        <v>6</v>
      </c>
      <c r="CH133" s="209">
        <f t="shared" si="547"/>
        <v>8</v>
      </c>
      <c r="CI133" s="209">
        <f t="shared" si="547"/>
        <v>9</v>
      </c>
      <c r="CJ133" s="209">
        <f t="shared" si="547"/>
        <v>4</v>
      </c>
      <c r="CK133" s="209">
        <f t="shared" si="547"/>
        <v>-1</v>
      </c>
      <c r="CL133" s="209">
        <f t="shared" si="547"/>
        <v>-1</v>
      </c>
      <c r="CM133" s="209">
        <f t="shared" si="548"/>
        <v>2</v>
      </c>
      <c r="CN133" s="209">
        <f t="shared" si="548"/>
        <v>-1</v>
      </c>
      <c r="CO133" s="209">
        <f t="shared" si="548"/>
        <v>-1</v>
      </c>
      <c r="CP133" s="394">
        <f t="shared" si="548"/>
        <v>-3</v>
      </c>
      <c r="CQ133" s="394">
        <f t="shared" si="548"/>
        <v>0</v>
      </c>
      <c r="CR133" s="394">
        <f t="shared" si="548"/>
        <v>1</v>
      </c>
      <c r="CS133" s="394">
        <f t="shared" si="548"/>
        <v>3</v>
      </c>
      <c r="CT133" s="394">
        <f t="shared" si="548"/>
        <v>-7</v>
      </c>
      <c r="CU133" s="394">
        <f t="shared" si="548"/>
        <v>-7</v>
      </c>
      <c r="CV133" s="394">
        <f t="shared" si="548"/>
        <v>-3</v>
      </c>
      <c r="CW133" s="394">
        <f t="shared" si="548"/>
        <v>4</v>
      </c>
      <c r="CX133" s="394">
        <f t="shared" si="548"/>
        <v>7</v>
      </c>
      <c r="CY133" s="345"/>
      <c r="CZ133" s="63">
        <f>IF(ISERROR(GETPIVOTDATA("VALUE",'CRS WK pvt'!$I$2,"DT_FILE",CZ$8,"CD_CO",CZ$6,"TRIM_CAT",TRIM(B133),"TRIM_LINE",A128))=TRUE,0,GETPIVOTDATA("VALUE",'CRS WK pvt'!$I$2,"DT_FILE",CZ$8,"CD_CO",CZ$6,"TRIM_CAT",TRIM(B133),"TRIM_LINE",A128))</f>
        <v>9</v>
      </c>
    </row>
    <row r="134" spans="1:104" s="72" customFormat="1" x14ac:dyDescent="0.3">
      <c r="A134" s="147"/>
      <c r="B134" s="59" t="s">
        <v>42</v>
      </c>
      <c r="C134" s="117">
        <f t="shared" ref="C134:V134" si="549">SUM(C129:C133)</f>
        <v>289</v>
      </c>
      <c r="D134" s="118">
        <f t="shared" si="549"/>
        <v>333</v>
      </c>
      <c r="E134" s="118">
        <f t="shared" si="549"/>
        <v>784</v>
      </c>
      <c r="F134" s="118">
        <f t="shared" si="549"/>
        <v>714</v>
      </c>
      <c r="G134" s="118">
        <f t="shared" si="549"/>
        <v>805</v>
      </c>
      <c r="H134" s="119">
        <f t="shared" si="549"/>
        <v>914</v>
      </c>
      <c r="I134" s="118">
        <f t="shared" si="549"/>
        <v>1056</v>
      </c>
      <c r="J134" s="119">
        <f t="shared" si="549"/>
        <v>1167</v>
      </c>
      <c r="K134" s="118">
        <f t="shared" si="549"/>
        <v>181</v>
      </c>
      <c r="L134" s="120">
        <f t="shared" si="549"/>
        <v>24</v>
      </c>
      <c r="M134" s="119">
        <f t="shared" si="549"/>
        <v>233</v>
      </c>
      <c r="N134" s="123">
        <f t="shared" si="549"/>
        <v>237</v>
      </c>
      <c r="O134" s="123">
        <f t="shared" si="549"/>
        <v>146</v>
      </c>
      <c r="P134" s="123">
        <f t="shared" si="549"/>
        <v>0</v>
      </c>
      <c r="Q134" s="123">
        <f t="shared" si="549"/>
        <v>0</v>
      </c>
      <c r="R134" s="123">
        <f t="shared" si="549"/>
        <v>0</v>
      </c>
      <c r="S134" s="123">
        <f t="shared" si="549"/>
        <v>0</v>
      </c>
      <c r="T134" s="123">
        <f t="shared" si="549"/>
        <v>0</v>
      </c>
      <c r="U134" s="123">
        <f t="shared" si="549"/>
        <v>0</v>
      </c>
      <c r="V134" s="123">
        <f t="shared" si="549"/>
        <v>0</v>
      </c>
      <c r="W134" s="210">
        <f>SUM(W129+W130+W131+W132+W133)</f>
        <v>4</v>
      </c>
      <c r="X134" s="120">
        <f>SUM(X129+X130+X131+X132+X133)</f>
        <v>24</v>
      </c>
      <c r="Y134" s="210">
        <f t="shared" ref="Y134:AF134" si="550">SUM(Y129+Y130+Y131+Y132+Y133)</f>
        <v>18</v>
      </c>
      <c r="Z134" s="210">
        <f t="shared" si="550"/>
        <v>8</v>
      </c>
      <c r="AA134" s="210">
        <f t="shared" si="550"/>
        <v>25</v>
      </c>
      <c r="AB134" s="210">
        <f t="shared" si="550"/>
        <v>43</v>
      </c>
      <c r="AC134" s="210">
        <f t="shared" si="550"/>
        <v>30</v>
      </c>
      <c r="AD134" s="210">
        <f t="shared" si="550"/>
        <v>40</v>
      </c>
      <c r="AE134" s="210">
        <f t="shared" si="550"/>
        <v>515</v>
      </c>
      <c r="AF134" s="210">
        <f t="shared" si="550"/>
        <v>983</v>
      </c>
      <c r="AG134" s="210">
        <v>1100</v>
      </c>
      <c r="AH134" s="210">
        <v>792</v>
      </c>
      <c r="AI134" s="210">
        <v>379</v>
      </c>
      <c r="AJ134" s="120">
        <v>39</v>
      </c>
      <c r="AK134" s="210">
        <v>0</v>
      </c>
      <c r="AL134" s="210">
        <v>1</v>
      </c>
      <c r="AM134" s="210">
        <v>121</v>
      </c>
      <c r="AN134" s="210">
        <v>320</v>
      </c>
      <c r="AO134" s="210">
        <v>1371</v>
      </c>
      <c r="AP134" s="210">
        <v>1194</v>
      </c>
      <c r="AQ134" s="84">
        <v>1086</v>
      </c>
      <c r="AR134" s="210">
        <v>943</v>
      </c>
      <c r="AS134" s="210">
        <v>943</v>
      </c>
      <c r="AT134" s="210">
        <v>936</v>
      </c>
      <c r="AU134" s="210">
        <v>352</v>
      </c>
      <c r="AV134" s="120">
        <v>68</v>
      </c>
      <c r="AW134" s="210">
        <v>56</v>
      </c>
      <c r="AX134" s="210">
        <v>77</v>
      </c>
      <c r="AY134" s="210">
        <v>214</v>
      </c>
      <c r="AZ134" s="84">
        <v>162</v>
      </c>
      <c r="BA134" s="210">
        <v>650</v>
      </c>
      <c r="BB134" s="210">
        <v>825</v>
      </c>
      <c r="BC134" s="84">
        <v>990</v>
      </c>
      <c r="BD134" s="210">
        <v>1107</v>
      </c>
      <c r="BE134" s="210"/>
      <c r="BF134" s="210"/>
      <c r="BG134" s="210"/>
      <c r="BH134" s="120"/>
      <c r="BI134" s="117">
        <f t="shared" ref="BI134:BM134" si="551">SUM(BI129:BI133)</f>
        <v>-143</v>
      </c>
      <c r="BJ134" s="119">
        <f t="shared" si="551"/>
        <v>-333</v>
      </c>
      <c r="BK134" s="119">
        <f t="shared" si="551"/>
        <v>-784</v>
      </c>
      <c r="BL134" s="119">
        <f t="shared" si="551"/>
        <v>-714</v>
      </c>
      <c r="BM134" s="119">
        <f t="shared" si="551"/>
        <v>-805</v>
      </c>
      <c r="BN134" s="119">
        <f t="shared" ref="BN134:BV134" si="552">SUM(BN129:BN133)</f>
        <v>-914</v>
      </c>
      <c r="BO134" s="119">
        <f t="shared" si="552"/>
        <v>-1056</v>
      </c>
      <c r="BP134" s="119">
        <f t="shared" si="552"/>
        <v>-1167</v>
      </c>
      <c r="BQ134" s="119">
        <f t="shared" si="552"/>
        <v>-177</v>
      </c>
      <c r="BR134" s="395">
        <f t="shared" si="552"/>
        <v>0</v>
      </c>
      <c r="BS134" s="119">
        <f t="shared" si="552"/>
        <v>-215</v>
      </c>
      <c r="BT134" s="119">
        <f t="shared" si="552"/>
        <v>-229</v>
      </c>
      <c r="BU134" s="119">
        <f t="shared" si="552"/>
        <v>-121</v>
      </c>
      <c r="BV134" s="119">
        <f t="shared" si="552"/>
        <v>43</v>
      </c>
      <c r="BW134" s="119">
        <f t="shared" ref="BW134:BX134" si="553">SUM(BW129:BW133)</f>
        <v>30</v>
      </c>
      <c r="BX134" s="210">
        <f t="shared" si="553"/>
        <v>40</v>
      </c>
      <c r="BY134" s="210">
        <f t="shared" ref="BY134:BZ134" si="554">SUM(BY129:BY133)</f>
        <v>515</v>
      </c>
      <c r="BZ134" s="210">
        <f t="shared" si="554"/>
        <v>983</v>
      </c>
      <c r="CA134" s="210">
        <f t="shared" ref="CA134:CB134" si="555">SUM(CA129:CA133)</f>
        <v>1100</v>
      </c>
      <c r="CB134" s="210">
        <f t="shared" si="555"/>
        <v>792</v>
      </c>
      <c r="CC134" s="210">
        <f t="shared" ref="CC134:CE134" si="556">SUM(CC129:CC133)</f>
        <v>375</v>
      </c>
      <c r="CD134" s="395">
        <f t="shared" si="556"/>
        <v>15</v>
      </c>
      <c r="CE134" s="210">
        <f t="shared" si="556"/>
        <v>-18</v>
      </c>
      <c r="CF134" s="210">
        <f t="shared" ref="CF134" si="557">SUM(CF129:CF133)</f>
        <v>-7</v>
      </c>
      <c r="CG134" s="210">
        <f t="shared" ref="CG134" si="558">SUM(CG129:CG133)</f>
        <v>96</v>
      </c>
      <c r="CH134" s="210">
        <f t="shared" ref="CH134" si="559">SUM(CH129:CH133)</f>
        <v>277</v>
      </c>
      <c r="CI134" s="210">
        <f t="shared" ref="CI134" si="560">SUM(CI129:CI133)</f>
        <v>1341</v>
      </c>
      <c r="CJ134" s="210">
        <f t="shared" ref="CJ134" si="561">SUM(CJ129:CJ133)</f>
        <v>1154</v>
      </c>
      <c r="CK134" s="210">
        <f t="shared" ref="CK134" si="562">SUM(CK129:CK133)</f>
        <v>571</v>
      </c>
      <c r="CL134" s="210">
        <f t="shared" ref="CL134" si="563">SUM(CL129:CL133)</f>
        <v>-40</v>
      </c>
      <c r="CM134" s="210">
        <f t="shared" ref="CM134" si="564">SUM(CM129:CM133)</f>
        <v>-157</v>
      </c>
      <c r="CN134" s="210">
        <f t="shared" ref="CN134" si="565">SUM(CN129:CN133)</f>
        <v>144</v>
      </c>
      <c r="CO134" s="210">
        <f t="shared" ref="CO134" si="566">SUM(CO129:CO133)</f>
        <v>-27</v>
      </c>
      <c r="CP134" s="395">
        <f t="shared" ref="CP134" si="567">SUM(CP129:CP133)</f>
        <v>29</v>
      </c>
      <c r="CQ134" s="395">
        <f t="shared" ref="CQ134" si="568">SUM(CQ129:CQ133)</f>
        <v>56</v>
      </c>
      <c r="CR134" s="395">
        <f t="shared" ref="CR134" si="569">SUM(CR129:CR133)</f>
        <v>76</v>
      </c>
      <c r="CS134" s="395">
        <f t="shared" ref="CS134" si="570">SUM(CS129:CS133)</f>
        <v>93</v>
      </c>
      <c r="CT134" s="395">
        <f t="shared" ref="CT134:CU134" si="571">SUM(CT129:CT133)</f>
        <v>-158</v>
      </c>
      <c r="CU134" s="395">
        <f t="shared" si="571"/>
        <v>-721</v>
      </c>
      <c r="CV134" s="395">
        <f t="shared" ref="CV134" si="572">SUM(CV129:CV133)</f>
        <v>-369</v>
      </c>
      <c r="CW134" s="395">
        <f t="shared" ref="CW134:CX134" si="573">SUM(CW129:CW133)</f>
        <v>-96</v>
      </c>
      <c r="CX134" s="395">
        <f t="shared" si="573"/>
        <v>164</v>
      </c>
      <c r="CY134" s="346"/>
      <c r="CZ134" s="84">
        <f>SUM(CZ129:CZ133)</f>
        <v>1107</v>
      </c>
    </row>
    <row r="135" spans="1:104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85"/>
      <c r="CU135" s="385"/>
      <c r="CV135" s="385"/>
      <c r="CW135" s="385"/>
      <c r="CX135" s="385"/>
      <c r="CY135" s="345"/>
      <c r="CZ135" s="89"/>
    </row>
    <row r="136" spans="1:104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393</v>
      </c>
      <c r="AG136" s="209">
        <v>391</v>
      </c>
      <c r="AH136" s="209">
        <v>424</v>
      </c>
      <c r="AI136" s="209">
        <v>264</v>
      </c>
      <c r="AJ136" s="109">
        <v>43</v>
      </c>
      <c r="AK136" s="210">
        <v>18</v>
      </c>
      <c r="AL136" s="210">
        <v>11</v>
      </c>
      <c r="AM136" s="210">
        <v>13</v>
      </c>
      <c r="AN136" s="210">
        <v>60</v>
      </c>
      <c r="AO136" s="210">
        <v>448</v>
      </c>
      <c r="AP136" s="210">
        <v>397</v>
      </c>
      <c r="AQ136" s="63">
        <v>381</v>
      </c>
      <c r="AR136" s="210">
        <v>335</v>
      </c>
      <c r="AS136" s="210">
        <v>395</v>
      </c>
      <c r="AT136" s="210">
        <v>390</v>
      </c>
      <c r="AU136" s="210">
        <v>14</v>
      </c>
      <c r="AV136" s="120">
        <v>5</v>
      </c>
      <c r="AW136" s="210">
        <v>8</v>
      </c>
      <c r="AX136" s="210">
        <v>2</v>
      </c>
      <c r="AY136" s="210">
        <v>29</v>
      </c>
      <c r="AZ136" s="63">
        <v>25</v>
      </c>
      <c r="BA136" s="210">
        <v>150</v>
      </c>
      <c r="BB136" s="210">
        <v>231</v>
      </c>
      <c r="BC136" s="63">
        <v>324</v>
      </c>
      <c r="BD136" s="210">
        <v>363</v>
      </c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46"/>
      <c r="CZ136" s="63">
        <f>IF(ISERROR(GETPIVOTDATA("VALUE",'CRS WK pvt'!$I$2,"DT_FILE",CZ$8,"CD_CO",CZ$6,"TRIM_CAT",TRIM(B136),"TRIM_LINE","99"))=TRUE,0,GETPIVOTDATA("VALUE",'CRS WK pvt'!$I$2,"DT_FILE",CZ$8,"CD_CO",CZ$6,"TRIM_CAT",TRIM(B136),"TRIM_LINE","99"))</f>
        <v>363</v>
      </c>
    </row>
    <row r="137" spans="1:104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163</v>
      </c>
      <c r="AG137" s="209">
        <v>319</v>
      </c>
      <c r="AH137" s="209">
        <v>252</v>
      </c>
      <c r="AI137" s="209">
        <v>111</v>
      </c>
      <c r="AJ137" s="109">
        <v>9</v>
      </c>
      <c r="AK137" s="210">
        <v>5</v>
      </c>
      <c r="AL137" s="210">
        <v>1</v>
      </c>
      <c r="AM137" s="210">
        <v>1</v>
      </c>
      <c r="AN137" s="210">
        <v>13</v>
      </c>
      <c r="AO137" s="210">
        <v>202</v>
      </c>
      <c r="AP137" s="210">
        <v>190</v>
      </c>
      <c r="AQ137" s="63">
        <v>167</v>
      </c>
      <c r="AR137" s="210">
        <v>190</v>
      </c>
      <c r="AS137" s="210">
        <v>206</v>
      </c>
      <c r="AT137" s="210">
        <v>298</v>
      </c>
      <c r="AU137" s="210">
        <v>8</v>
      </c>
      <c r="AV137" s="120">
        <v>1</v>
      </c>
      <c r="AW137" s="210">
        <v>4</v>
      </c>
      <c r="AX137" s="210">
        <v>0</v>
      </c>
      <c r="AY137" s="210">
        <v>2</v>
      </c>
      <c r="AZ137" s="63">
        <v>4</v>
      </c>
      <c r="BA137" s="210">
        <v>93</v>
      </c>
      <c r="BB137" s="210">
        <v>158</v>
      </c>
      <c r="BC137" s="63">
        <v>196</v>
      </c>
      <c r="BD137" s="210">
        <v>261</v>
      </c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46"/>
      <c r="CZ137" s="63">
        <f>IF(ISERROR(GETPIVOTDATA("VALUE",'CRS WK pvt'!$I$2,"DT_FILE",CZ$8,"CD_CO",CZ$6,"TRIM_CAT",TRIM(B137),"TRIM_LINE","99"))=TRUE,0,GETPIVOTDATA("VALUE",'CRS WK pvt'!$I$2,"DT_FILE",CZ$8,"CD_CO",CZ$6,"TRIM_CAT",TRIM(B137),"TRIM_LINE","99"))</f>
        <v>261</v>
      </c>
    </row>
    <row r="138" spans="1:104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</v>
      </c>
      <c r="AG138" s="209">
        <v>8</v>
      </c>
      <c r="AH138" s="209">
        <v>22</v>
      </c>
      <c r="AI138" s="209">
        <v>46</v>
      </c>
      <c r="AJ138" s="109">
        <v>23</v>
      </c>
      <c r="AK138" s="210">
        <v>6</v>
      </c>
      <c r="AL138" s="210">
        <v>1</v>
      </c>
      <c r="AM138" s="210">
        <v>33</v>
      </c>
      <c r="AN138" s="210">
        <v>33</v>
      </c>
      <c r="AO138" s="210">
        <v>26</v>
      </c>
      <c r="AP138" s="210">
        <v>7</v>
      </c>
      <c r="AQ138" s="63">
        <v>9</v>
      </c>
      <c r="AR138" s="210">
        <v>9</v>
      </c>
      <c r="AS138" s="210">
        <v>29</v>
      </c>
      <c r="AT138" s="210">
        <v>50</v>
      </c>
      <c r="AU138" s="210">
        <v>4</v>
      </c>
      <c r="AV138" s="120">
        <v>2</v>
      </c>
      <c r="AW138" s="210">
        <v>4</v>
      </c>
      <c r="AX138" s="210">
        <v>1</v>
      </c>
      <c r="AY138" s="210">
        <v>21</v>
      </c>
      <c r="AZ138" s="63">
        <v>20</v>
      </c>
      <c r="BA138" s="210">
        <v>6</v>
      </c>
      <c r="BB138" s="210">
        <v>8</v>
      </c>
      <c r="BC138" s="63">
        <v>15</v>
      </c>
      <c r="BD138" s="210">
        <v>7</v>
      </c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46"/>
      <c r="CZ138" s="63">
        <f>IF(ISERROR(GETPIVOTDATA("VALUE",'CRS WK pvt'!$I$2,"DT_FILE",CZ$8,"CD_CO",CZ$6,"TRIM_CAT",TRIM(B138),"TRIM_LINE","99"))=TRUE,0,GETPIVOTDATA("VALUE",'CRS WK pvt'!$I$2,"DT_FILE",CZ$8,"CD_CO",CZ$6,"TRIM_CAT",TRIM(B138),"TRIM_LINE","99"))</f>
        <v>7</v>
      </c>
    </row>
    <row r="139" spans="1:104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2</v>
      </c>
      <c r="AG139" s="209">
        <v>6</v>
      </c>
      <c r="AH139" s="209">
        <v>4</v>
      </c>
      <c r="AI139" s="209">
        <v>11</v>
      </c>
      <c r="AJ139" s="109">
        <v>4</v>
      </c>
      <c r="AK139" s="210">
        <v>0</v>
      </c>
      <c r="AL139" s="210">
        <v>0</v>
      </c>
      <c r="AM139" s="210">
        <v>11</v>
      </c>
      <c r="AN139" s="210">
        <v>6</v>
      </c>
      <c r="AO139" s="210">
        <v>7</v>
      </c>
      <c r="AP139" s="210">
        <v>7</v>
      </c>
      <c r="AQ139" s="63">
        <v>1</v>
      </c>
      <c r="AR139" s="210">
        <v>2</v>
      </c>
      <c r="AS139" s="210">
        <v>1</v>
      </c>
      <c r="AT139" s="210">
        <v>7</v>
      </c>
      <c r="AU139" s="210">
        <v>1</v>
      </c>
      <c r="AV139" s="120">
        <v>1</v>
      </c>
      <c r="AW139" s="210">
        <v>0</v>
      </c>
      <c r="AX139" s="210">
        <v>0</v>
      </c>
      <c r="AY139" s="210">
        <v>4</v>
      </c>
      <c r="AZ139" s="63">
        <v>4</v>
      </c>
      <c r="BA139" s="210">
        <v>3</v>
      </c>
      <c r="BB139" s="210">
        <v>4</v>
      </c>
      <c r="BC139" s="63">
        <v>3</v>
      </c>
      <c r="BD139" s="210">
        <v>1</v>
      </c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46"/>
      <c r="CZ139" s="63">
        <f>IF(ISERROR(GETPIVOTDATA("VALUE",'CRS WK pvt'!$I$2,"DT_FILE",CZ$8,"CD_CO",CZ$6,"TRIM_CAT",TRIM(B139),"TRIM_LINE","99"))=TRUE,0,GETPIVOTDATA("VALUE",'CRS WK pvt'!$I$2,"DT_FILE",CZ$8,"CD_CO",CZ$6,"TRIM_CAT",TRIM(B139),"TRIM_LINE","99"))</f>
        <v>1</v>
      </c>
    </row>
    <row r="140" spans="1:104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2</v>
      </c>
      <c r="AG140" s="209">
        <v>0</v>
      </c>
      <c r="AH140" s="209">
        <v>4</v>
      </c>
      <c r="AI140" s="209">
        <v>4</v>
      </c>
      <c r="AJ140" s="109">
        <v>0</v>
      </c>
      <c r="AK140" s="210">
        <v>1</v>
      </c>
      <c r="AL140" s="210">
        <v>0</v>
      </c>
      <c r="AM140" s="210">
        <v>4</v>
      </c>
      <c r="AN140" s="210">
        <v>3</v>
      </c>
      <c r="AO140" s="210">
        <v>3</v>
      </c>
      <c r="AP140" s="210">
        <v>3</v>
      </c>
      <c r="AQ140" s="63">
        <v>0</v>
      </c>
      <c r="AR140" s="210">
        <v>1</v>
      </c>
      <c r="AS140" s="210">
        <v>2</v>
      </c>
      <c r="AT140" s="210">
        <v>5</v>
      </c>
      <c r="AU140" s="210">
        <v>0</v>
      </c>
      <c r="AV140" s="120">
        <v>0</v>
      </c>
      <c r="AW140" s="210">
        <v>1</v>
      </c>
      <c r="AX140" s="210">
        <v>0</v>
      </c>
      <c r="AY140" s="210">
        <v>4</v>
      </c>
      <c r="AZ140" s="63">
        <v>2</v>
      </c>
      <c r="BA140" s="210">
        <v>0</v>
      </c>
      <c r="BB140" s="210">
        <v>1</v>
      </c>
      <c r="BC140" s="63">
        <v>5</v>
      </c>
      <c r="BD140" s="210">
        <v>3</v>
      </c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46"/>
      <c r="CZ140" s="63">
        <f>IF(ISERROR(GETPIVOTDATA("VALUE",'CRS WK pvt'!$I$2,"DT_FILE",CZ$8,"CD_CO",CZ$6,"TRIM_CAT",TRIM(B140),"TRIM_LINE","99"))=TRUE,0,GETPIVOTDATA("VALUE",'CRS WK pvt'!$I$2,"DT_FILE",CZ$8,"CD_CO",CZ$6,"TRIM_CAT",TRIM(B140),"TRIM_LINE","99"))</f>
        <v>3</v>
      </c>
    </row>
    <row r="141" spans="1:104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74">SUM(AF136+AF137+AF138+AF139+AF140)</f>
        <v>562</v>
      </c>
      <c r="AG141" s="210">
        <v>724</v>
      </c>
      <c r="AH141" s="210">
        <v>706</v>
      </c>
      <c r="AI141" s="210">
        <v>436</v>
      </c>
      <c r="AJ141" s="120">
        <v>79</v>
      </c>
      <c r="AK141" s="210">
        <v>30</v>
      </c>
      <c r="AL141" s="210">
        <v>13</v>
      </c>
      <c r="AM141" s="210">
        <v>62</v>
      </c>
      <c r="AN141" s="210">
        <v>115</v>
      </c>
      <c r="AO141" s="210">
        <v>686</v>
      </c>
      <c r="AP141" s="210">
        <v>604</v>
      </c>
      <c r="AQ141" s="84">
        <v>558</v>
      </c>
      <c r="AR141" s="210">
        <v>537</v>
      </c>
      <c r="AS141" s="210">
        <v>633</v>
      </c>
      <c r="AT141" s="210">
        <v>750</v>
      </c>
      <c r="AU141" s="210">
        <v>27</v>
      </c>
      <c r="AV141" s="120">
        <v>9</v>
      </c>
      <c r="AW141" s="210">
        <v>17</v>
      </c>
      <c r="AX141" s="210">
        <v>3</v>
      </c>
      <c r="AY141" s="210">
        <v>60</v>
      </c>
      <c r="AZ141" s="84">
        <v>55</v>
      </c>
      <c r="BA141" s="210">
        <v>252</v>
      </c>
      <c r="BB141" s="210">
        <v>402</v>
      </c>
      <c r="BC141" s="84">
        <v>543</v>
      </c>
      <c r="BD141" s="210">
        <v>635</v>
      </c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46"/>
      <c r="CZ141" s="84">
        <f>SUM(CZ136:CZ140)</f>
        <v>635</v>
      </c>
    </row>
    <row r="142" spans="1:104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85"/>
      <c r="CU142" s="385"/>
      <c r="CV142" s="385"/>
      <c r="CW142" s="385"/>
      <c r="CX142" s="385"/>
      <c r="CY142" s="345"/>
      <c r="CZ142" s="89"/>
    </row>
    <row r="143" spans="1:104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09">
        <v>2135</v>
      </c>
      <c r="V143" s="209">
        <v>2090</v>
      </c>
      <c r="W143" s="209">
        <v>2005</v>
      </c>
      <c r="X143" s="109">
        <v>2028</v>
      </c>
      <c r="Y143" s="209">
        <v>2157</v>
      </c>
      <c r="Z143" s="209">
        <v>2412</v>
      </c>
      <c r="AA143" s="209">
        <v>2857</v>
      </c>
      <c r="AB143" s="209">
        <v>3415</v>
      </c>
      <c r="AC143" s="209">
        <v>4587</v>
      </c>
      <c r="AD143" s="209">
        <v>6753</v>
      </c>
      <c r="AE143" s="209">
        <v>10613</v>
      </c>
      <c r="AF143" s="209">
        <v>11928</v>
      </c>
      <c r="AG143" s="209">
        <v>12115</v>
      </c>
      <c r="AH143" s="209">
        <v>11844</v>
      </c>
      <c r="AI143" s="209">
        <v>10857</v>
      </c>
      <c r="AJ143" s="109">
        <v>9467</v>
      </c>
      <c r="AK143" s="209">
        <v>8348</v>
      </c>
      <c r="AL143" s="209">
        <v>7809</v>
      </c>
      <c r="AM143" s="209">
        <v>8085</v>
      </c>
      <c r="AN143" s="209">
        <v>8881</v>
      </c>
      <c r="AO143" s="209">
        <v>10190</v>
      </c>
      <c r="AP143" s="209">
        <v>10333</v>
      </c>
      <c r="AQ143" s="63">
        <v>9809</v>
      </c>
      <c r="AR143" s="209">
        <v>9695</v>
      </c>
      <c r="AS143" s="209">
        <v>9538</v>
      </c>
      <c r="AT143" s="209">
        <v>9064</v>
      </c>
      <c r="AU143" s="209">
        <v>7885</v>
      </c>
      <c r="AV143" s="109">
        <v>6447</v>
      </c>
      <c r="AW143" s="209">
        <v>5465</v>
      </c>
      <c r="AX143" s="209">
        <v>5307</v>
      </c>
      <c r="AY143" s="209">
        <v>5734</v>
      </c>
      <c r="AZ143" s="63">
        <v>6270</v>
      </c>
      <c r="BA143" s="209">
        <v>7745</v>
      </c>
      <c r="BB143" s="209">
        <v>8246</v>
      </c>
      <c r="BC143" s="63">
        <v>8091</v>
      </c>
      <c r="BD143" s="209">
        <v>8130</v>
      </c>
      <c r="BE143" s="209"/>
      <c r="BF143" s="209"/>
      <c r="BG143" s="209"/>
      <c r="BH143" s="109"/>
      <c r="BI143" s="111">
        <f t="shared" ref="BI143:BR147" si="575">O143-C143</f>
        <v>-2338</v>
      </c>
      <c r="BJ143" s="108">
        <f t="shared" si="575"/>
        <v>-4679</v>
      </c>
      <c r="BK143" s="108">
        <f t="shared" si="575"/>
        <v>-8737</v>
      </c>
      <c r="BL143" s="108">
        <f t="shared" si="575"/>
        <v>-9360</v>
      </c>
      <c r="BM143" s="108">
        <f t="shared" si="575"/>
        <v>-9101</v>
      </c>
      <c r="BN143" s="108">
        <f t="shared" si="575"/>
        <v>-8444</v>
      </c>
      <c r="BO143" s="108">
        <f t="shared" si="575"/>
        <v>-7810</v>
      </c>
      <c r="BP143" s="108">
        <f t="shared" si="575"/>
        <v>-7259</v>
      </c>
      <c r="BQ143" s="108">
        <f t="shared" si="575"/>
        <v>-5581</v>
      </c>
      <c r="BR143" s="394">
        <f t="shared" si="575"/>
        <v>-3710</v>
      </c>
      <c r="BS143" s="108">
        <f t="shared" ref="BS143:CB147" si="576">Y143-M143</f>
        <v>-1925</v>
      </c>
      <c r="BT143" s="108">
        <f t="shared" si="576"/>
        <v>-1298</v>
      </c>
      <c r="BU143" s="108">
        <f t="shared" si="576"/>
        <v>-602</v>
      </c>
      <c r="BV143" s="108">
        <f t="shared" si="576"/>
        <v>613</v>
      </c>
      <c r="BW143" s="108">
        <f t="shared" si="576"/>
        <v>2132</v>
      </c>
      <c r="BX143" s="209">
        <f t="shared" si="576"/>
        <v>4226</v>
      </c>
      <c r="BY143" s="209">
        <f t="shared" si="576"/>
        <v>8347</v>
      </c>
      <c r="BZ143" s="209">
        <f t="shared" si="576"/>
        <v>9770</v>
      </c>
      <c r="CA143" s="209">
        <f t="shared" si="576"/>
        <v>9980</v>
      </c>
      <c r="CB143" s="209">
        <f t="shared" si="576"/>
        <v>9754</v>
      </c>
      <c r="CC143" s="209">
        <f t="shared" ref="CC143:CL147" si="577">AI143-W143</f>
        <v>8852</v>
      </c>
      <c r="CD143" s="394">
        <f t="shared" si="577"/>
        <v>7439</v>
      </c>
      <c r="CE143" s="209">
        <f t="shared" si="577"/>
        <v>6191</v>
      </c>
      <c r="CF143" s="209">
        <f t="shared" si="577"/>
        <v>5397</v>
      </c>
      <c r="CG143" s="209">
        <f t="shared" si="577"/>
        <v>5228</v>
      </c>
      <c r="CH143" s="209">
        <f t="shared" si="577"/>
        <v>5466</v>
      </c>
      <c r="CI143" s="209">
        <f t="shared" si="577"/>
        <v>5603</v>
      </c>
      <c r="CJ143" s="209">
        <f t="shared" si="577"/>
        <v>3580</v>
      </c>
      <c r="CK143" s="209">
        <f t="shared" si="577"/>
        <v>-804</v>
      </c>
      <c r="CL143" s="209">
        <f t="shared" si="577"/>
        <v>-2233</v>
      </c>
      <c r="CM143" s="209">
        <f t="shared" ref="CM143:CX147" si="578">AS143-AG143</f>
        <v>-2577</v>
      </c>
      <c r="CN143" s="209">
        <f t="shared" si="578"/>
        <v>-2780</v>
      </c>
      <c r="CO143" s="209">
        <f t="shared" si="578"/>
        <v>-2972</v>
      </c>
      <c r="CP143" s="394">
        <f t="shared" si="578"/>
        <v>-3020</v>
      </c>
      <c r="CQ143" s="394">
        <f t="shared" si="578"/>
        <v>-2883</v>
      </c>
      <c r="CR143" s="394">
        <f t="shared" si="578"/>
        <v>-2502</v>
      </c>
      <c r="CS143" s="394">
        <f t="shared" si="578"/>
        <v>-2351</v>
      </c>
      <c r="CT143" s="394">
        <f t="shared" si="578"/>
        <v>-2611</v>
      </c>
      <c r="CU143" s="394">
        <f t="shared" si="578"/>
        <v>-2445</v>
      </c>
      <c r="CV143" s="394">
        <f t="shared" si="578"/>
        <v>-2087</v>
      </c>
      <c r="CW143" s="394">
        <f t="shared" si="578"/>
        <v>-1718</v>
      </c>
      <c r="CX143" s="394">
        <f t="shared" si="578"/>
        <v>-1565</v>
      </c>
      <c r="CY143" s="345"/>
      <c r="CZ143" s="63">
        <f>IF(ISERROR(GETPIVOTDATA("VALUE",'CRS WK pvt'!$I$2,"DT_FILE",CZ$8,"CD_CO",CZ$6,"TRIM_CAT",TRIM(B143),"TRIM_LINE",A142))=TRUE,0,GETPIVOTDATA("VALUE",'CRS WK pvt'!$I$2,"DT_FILE",CZ$8,"CD_CO",CZ$6,"TRIM_CAT",TRIM(B143),"TRIM_LINE",A142))</f>
        <v>8130</v>
      </c>
    </row>
    <row r="144" spans="1:104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09">
        <v>891</v>
      </c>
      <c r="V144" s="209">
        <v>842</v>
      </c>
      <c r="W144" s="209">
        <v>801</v>
      </c>
      <c r="X144" s="109">
        <v>763</v>
      </c>
      <c r="Y144" s="209">
        <v>731</v>
      </c>
      <c r="Z144" s="209">
        <v>806</v>
      </c>
      <c r="AA144" s="209">
        <v>935</v>
      </c>
      <c r="AB144" s="209">
        <v>1050</v>
      </c>
      <c r="AC144" s="209">
        <v>1455</v>
      </c>
      <c r="AD144" s="209">
        <v>2117</v>
      </c>
      <c r="AE144" s="209">
        <v>3366</v>
      </c>
      <c r="AF144" s="209">
        <v>4030</v>
      </c>
      <c r="AG144" s="209">
        <v>4498</v>
      </c>
      <c r="AH144" s="209">
        <v>4653</v>
      </c>
      <c r="AI144" s="209">
        <v>4283</v>
      </c>
      <c r="AJ144" s="109">
        <v>3673</v>
      </c>
      <c r="AK144" s="209">
        <v>3170</v>
      </c>
      <c r="AL144" s="209">
        <v>2823</v>
      </c>
      <c r="AM144" s="209">
        <v>2812</v>
      </c>
      <c r="AN144" s="209">
        <v>3035</v>
      </c>
      <c r="AO144" s="209">
        <v>3580</v>
      </c>
      <c r="AP144" s="209">
        <v>3729</v>
      </c>
      <c r="AQ144" s="63">
        <v>3738</v>
      </c>
      <c r="AR144" s="209">
        <v>4002</v>
      </c>
      <c r="AS144" s="209">
        <v>4007</v>
      </c>
      <c r="AT144" s="209">
        <v>4079</v>
      </c>
      <c r="AU144" s="209">
        <v>3664</v>
      </c>
      <c r="AV144" s="109">
        <v>2998</v>
      </c>
      <c r="AW144" s="209">
        <v>2588</v>
      </c>
      <c r="AX144" s="209">
        <v>2261</v>
      </c>
      <c r="AY144" s="209">
        <v>2482</v>
      </c>
      <c r="AZ144" s="63">
        <v>2694</v>
      </c>
      <c r="BA144" s="209">
        <v>3493</v>
      </c>
      <c r="BB144" s="209">
        <v>3864</v>
      </c>
      <c r="BC144" s="63">
        <v>4045</v>
      </c>
      <c r="BD144" s="209">
        <v>4279</v>
      </c>
      <c r="BE144" s="209"/>
      <c r="BF144" s="209"/>
      <c r="BG144" s="209"/>
      <c r="BH144" s="109"/>
      <c r="BI144" s="111">
        <f t="shared" si="575"/>
        <v>-288</v>
      </c>
      <c r="BJ144" s="108">
        <f t="shared" si="575"/>
        <v>-910</v>
      </c>
      <c r="BK144" s="108">
        <f t="shared" si="575"/>
        <v>-1994</v>
      </c>
      <c r="BL144" s="108">
        <f t="shared" si="575"/>
        <v>-2283</v>
      </c>
      <c r="BM144" s="108">
        <f t="shared" si="575"/>
        <v>-2316</v>
      </c>
      <c r="BN144" s="108">
        <f t="shared" si="575"/>
        <v>-2390</v>
      </c>
      <c r="BO144" s="108">
        <f t="shared" si="575"/>
        <v>-2438</v>
      </c>
      <c r="BP144" s="108">
        <f t="shared" si="575"/>
        <v>-2506</v>
      </c>
      <c r="BQ144" s="108">
        <f t="shared" si="575"/>
        <v>-2072</v>
      </c>
      <c r="BR144" s="394">
        <f t="shared" si="575"/>
        <v>-1447</v>
      </c>
      <c r="BS144" s="108">
        <f t="shared" si="576"/>
        <v>-787</v>
      </c>
      <c r="BT144" s="108">
        <f t="shared" si="576"/>
        <v>-469</v>
      </c>
      <c r="BU144" s="108">
        <f t="shared" si="576"/>
        <v>-280</v>
      </c>
      <c r="BV144" s="108">
        <f t="shared" si="576"/>
        <v>40</v>
      </c>
      <c r="BW144" s="108">
        <f t="shared" si="576"/>
        <v>508</v>
      </c>
      <c r="BX144" s="209">
        <f t="shared" si="576"/>
        <v>1157</v>
      </c>
      <c r="BY144" s="209">
        <f t="shared" si="576"/>
        <v>2383</v>
      </c>
      <c r="BZ144" s="209">
        <f t="shared" si="576"/>
        <v>3121</v>
      </c>
      <c r="CA144" s="209">
        <f t="shared" si="576"/>
        <v>3607</v>
      </c>
      <c r="CB144" s="209">
        <f t="shared" si="576"/>
        <v>3811</v>
      </c>
      <c r="CC144" s="209">
        <f t="shared" si="577"/>
        <v>3482</v>
      </c>
      <c r="CD144" s="394">
        <f t="shared" si="577"/>
        <v>2910</v>
      </c>
      <c r="CE144" s="209">
        <f t="shared" si="577"/>
        <v>2439</v>
      </c>
      <c r="CF144" s="209">
        <f t="shared" si="577"/>
        <v>2017</v>
      </c>
      <c r="CG144" s="209">
        <f t="shared" si="577"/>
        <v>1877</v>
      </c>
      <c r="CH144" s="209">
        <f t="shared" si="577"/>
        <v>1985</v>
      </c>
      <c r="CI144" s="209">
        <f t="shared" si="577"/>
        <v>2125</v>
      </c>
      <c r="CJ144" s="209">
        <f t="shared" si="577"/>
        <v>1612</v>
      </c>
      <c r="CK144" s="209">
        <f t="shared" si="577"/>
        <v>372</v>
      </c>
      <c r="CL144" s="209">
        <f t="shared" si="577"/>
        <v>-28</v>
      </c>
      <c r="CM144" s="209">
        <f t="shared" si="578"/>
        <v>-491</v>
      </c>
      <c r="CN144" s="209">
        <f t="shared" si="578"/>
        <v>-574</v>
      </c>
      <c r="CO144" s="209">
        <f t="shared" si="578"/>
        <v>-619</v>
      </c>
      <c r="CP144" s="394">
        <f t="shared" si="578"/>
        <v>-675</v>
      </c>
      <c r="CQ144" s="394">
        <f t="shared" si="578"/>
        <v>-582</v>
      </c>
      <c r="CR144" s="394">
        <f t="shared" si="578"/>
        <v>-562</v>
      </c>
      <c r="CS144" s="394">
        <f t="shared" si="578"/>
        <v>-330</v>
      </c>
      <c r="CT144" s="394">
        <f t="shared" si="578"/>
        <v>-341</v>
      </c>
      <c r="CU144" s="394">
        <f t="shared" si="578"/>
        <v>-87</v>
      </c>
      <c r="CV144" s="394">
        <f t="shared" si="578"/>
        <v>135</v>
      </c>
      <c r="CW144" s="394">
        <f t="shared" si="578"/>
        <v>307</v>
      </c>
      <c r="CX144" s="394">
        <f t="shared" si="578"/>
        <v>277</v>
      </c>
      <c r="CY144" s="345"/>
      <c r="CZ144" s="63">
        <f>IF(ISERROR(GETPIVOTDATA("VALUE",'CRS WK pvt'!$I$2,"DT_FILE",CZ$8,"CD_CO",CZ$6,"TRIM_CAT",TRIM(B144),"TRIM_LINE",A142))=TRUE,0,GETPIVOTDATA("VALUE",'CRS WK pvt'!$I$2,"DT_FILE",CZ$8,"CD_CO",CZ$6,"TRIM_CAT",TRIM(B144),"TRIM_LINE",A142))</f>
        <v>4279</v>
      </c>
    </row>
    <row r="145" spans="1:104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09">
        <v>164</v>
      </c>
      <c r="V145" s="209">
        <v>194</v>
      </c>
      <c r="W145" s="209">
        <v>262</v>
      </c>
      <c r="X145" s="109">
        <v>285</v>
      </c>
      <c r="Y145" s="209">
        <v>273</v>
      </c>
      <c r="Z145" s="209">
        <v>262</v>
      </c>
      <c r="AA145" s="209">
        <v>257</v>
      </c>
      <c r="AB145" s="209">
        <v>246</v>
      </c>
      <c r="AC145" s="209">
        <v>236</v>
      </c>
      <c r="AD145" s="209">
        <v>237</v>
      </c>
      <c r="AE145" s="209">
        <v>245</v>
      </c>
      <c r="AF145" s="209">
        <v>268</v>
      </c>
      <c r="AG145" s="209">
        <v>295</v>
      </c>
      <c r="AH145" s="209">
        <v>319</v>
      </c>
      <c r="AI145" s="209">
        <v>311</v>
      </c>
      <c r="AJ145" s="109">
        <v>313</v>
      </c>
      <c r="AK145" s="209">
        <v>273</v>
      </c>
      <c r="AL145" s="209">
        <v>248</v>
      </c>
      <c r="AM145" s="209">
        <v>279</v>
      </c>
      <c r="AN145" s="209">
        <v>307</v>
      </c>
      <c r="AO145" s="209">
        <v>310</v>
      </c>
      <c r="AP145" s="209">
        <v>280</v>
      </c>
      <c r="AQ145" s="63">
        <v>227</v>
      </c>
      <c r="AR145" s="209">
        <v>213</v>
      </c>
      <c r="AS145" s="209">
        <v>207</v>
      </c>
      <c r="AT145" s="209">
        <v>180</v>
      </c>
      <c r="AU145" s="209">
        <v>181</v>
      </c>
      <c r="AV145" s="109">
        <v>153</v>
      </c>
      <c r="AW145" s="209">
        <v>155</v>
      </c>
      <c r="AX145" s="209">
        <v>177</v>
      </c>
      <c r="AY145" s="209">
        <v>193</v>
      </c>
      <c r="AZ145" s="63">
        <v>206</v>
      </c>
      <c r="BA145" s="209">
        <v>199</v>
      </c>
      <c r="BB145" s="209">
        <v>178</v>
      </c>
      <c r="BC145" s="63">
        <v>165</v>
      </c>
      <c r="BD145" s="209">
        <v>154</v>
      </c>
      <c r="BE145" s="209"/>
      <c r="BF145" s="209"/>
      <c r="BG145" s="209"/>
      <c r="BH145" s="109"/>
      <c r="BI145" s="111">
        <f t="shared" si="575"/>
        <v>-74</v>
      </c>
      <c r="BJ145" s="108">
        <f t="shared" si="575"/>
        <v>-98</v>
      </c>
      <c r="BK145" s="108">
        <f t="shared" si="575"/>
        <v>-136</v>
      </c>
      <c r="BL145" s="108">
        <f t="shared" si="575"/>
        <v>-132</v>
      </c>
      <c r="BM145" s="108">
        <f t="shared" si="575"/>
        <v>-87</v>
      </c>
      <c r="BN145" s="108">
        <f t="shared" si="575"/>
        <v>3</v>
      </c>
      <c r="BO145" s="108">
        <f t="shared" si="575"/>
        <v>12</v>
      </c>
      <c r="BP145" s="108">
        <f t="shared" si="575"/>
        <v>44</v>
      </c>
      <c r="BQ145" s="108">
        <f t="shared" si="575"/>
        <v>130</v>
      </c>
      <c r="BR145" s="394">
        <f t="shared" si="575"/>
        <v>167</v>
      </c>
      <c r="BS145" s="108">
        <f t="shared" si="576"/>
        <v>181</v>
      </c>
      <c r="BT145" s="108">
        <f t="shared" si="576"/>
        <v>169</v>
      </c>
      <c r="BU145" s="108">
        <f t="shared" si="576"/>
        <v>166</v>
      </c>
      <c r="BV145" s="108">
        <f t="shared" si="576"/>
        <v>161</v>
      </c>
      <c r="BW145" s="108">
        <f t="shared" si="576"/>
        <v>161</v>
      </c>
      <c r="BX145" s="209">
        <f t="shared" si="576"/>
        <v>157</v>
      </c>
      <c r="BY145" s="209">
        <f t="shared" si="576"/>
        <v>142</v>
      </c>
      <c r="BZ145" s="209">
        <f t="shared" si="576"/>
        <v>107</v>
      </c>
      <c r="CA145" s="209">
        <f t="shared" si="576"/>
        <v>131</v>
      </c>
      <c r="CB145" s="209">
        <f t="shared" si="576"/>
        <v>125</v>
      </c>
      <c r="CC145" s="209">
        <f t="shared" si="577"/>
        <v>49</v>
      </c>
      <c r="CD145" s="394">
        <f t="shared" si="577"/>
        <v>28</v>
      </c>
      <c r="CE145" s="209">
        <f t="shared" si="577"/>
        <v>0</v>
      </c>
      <c r="CF145" s="209">
        <f t="shared" si="577"/>
        <v>-14</v>
      </c>
      <c r="CG145" s="209">
        <f t="shared" si="577"/>
        <v>22</v>
      </c>
      <c r="CH145" s="209">
        <f t="shared" si="577"/>
        <v>61</v>
      </c>
      <c r="CI145" s="209">
        <f t="shared" si="577"/>
        <v>74</v>
      </c>
      <c r="CJ145" s="209">
        <f t="shared" si="577"/>
        <v>43</v>
      </c>
      <c r="CK145" s="209">
        <f t="shared" si="577"/>
        <v>-18</v>
      </c>
      <c r="CL145" s="209">
        <f t="shared" si="577"/>
        <v>-55</v>
      </c>
      <c r="CM145" s="209">
        <f t="shared" si="578"/>
        <v>-88</v>
      </c>
      <c r="CN145" s="209">
        <f t="shared" si="578"/>
        <v>-139</v>
      </c>
      <c r="CO145" s="209">
        <f t="shared" si="578"/>
        <v>-130</v>
      </c>
      <c r="CP145" s="394">
        <f t="shared" si="578"/>
        <v>-160</v>
      </c>
      <c r="CQ145" s="394">
        <f t="shared" si="578"/>
        <v>-118</v>
      </c>
      <c r="CR145" s="394">
        <f t="shared" si="578"/>
        <v>-71</v>
      </c>
      <c r="CS145" s="394">
        <f t="shared" si="578"/>
        <v>-86</v>
      </c>
      <c r="CT145" s="394">
        <f t="shared" si="578"/>
        <v>-101</v>
      </c>
      <c r="CU145" s="394">
        <f t="shared" si="578"/>
        <v>-111</v>
      </c>
      <c r="CV145" s="394">
        <f t="shared" si="578"/>
        <v>-102</v>
      </c>
      <c r="CW145" s="394">
        <f t="shared" si="578"/>
        <v>-62</v>
      </c>
      <c r="CX145" s="394">
        <f t="shared" si="578"/>
        <v>-59</v>
      </c>
      <c r="CY145" s="345"/>
      <c r="CZ145" s="63">
        <f>IF(ISERROR(GETPIVOTDATA("VALUE",'CRS WK pvt'!$I$2,"DT_FILE",CZ$8,"CD_CO",CZ$6,"TRIM_CAT",TRIM(B145),"TRIM_LINE",A142))=TRUE,0,GETPIVOTDATA("VALUE",'CRS WK pvt'!$I$2,"DT_FILE",CZ$8,"CD_CO",CZ$6,"TRIM_CAT",TRIM(B145),"TRIM_LINE",A142))</f>
        <v>154</v>
      </c>
    </row>
    <row r="146" spans="1:104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09">
        <v>60</v>
      </c>
      <c r="V146" s="209">
        <v>78</v>
      </c>
      <c r="W146" s="209">
        <v>90</v>
      </c>
      <c r="X146" s="109">
        <v>86</v>
      </c>
      <c r="Y146" s="209">
        <v>86</v>
      </c>
      <c r="Z146" s="209">
        <v>95</v>
      </c>
      <c r="AA146" s="209">
        <v>86</v>
      </c>
      <c r="AB146" s="209">
        <v>77</v>
      </c>
      <c r="AC146" s="209">
        <v>76</v>
      </c>
      <c r="AD146" s="209">
        <v>81</v>
      </c>
      <c r="AE146" s="209">
        <v>97</v>
      </c>
      <c r="AF146" s="209">
        <v>105</v>
      </c>
      <c r="AG146" s="209">
        <v>106</v>
      </c>
      <c r="AH146" s="209">
        <v>110</v>
      </c>
      <c r="AI146" s="209">
        <v>108</v>
      </c>
      <c r="AJ146" s="109">
        <v>96</v>
      </c>
      <c r="AK146" s="209">
        <v>84</v>
      </c>
      <c r="AL146" s="209">
        <v>83</v>
      </c>
      <c r="AM146" s="209">
        <v>83</v>
      </c>
      <c r="AN146" s="209">
        <v>92</v>
      </c>
      <c r="AO146" s="209">
        <v>90</v>
      </c>
      <c r="AP146" s="209">
        <v>89</v>
      </c>
      <c r="AQ146" s="63">
        <v>86</v>
      </c>
      <c r="AR146" s="209">
        <v>84</v>
      </c>
      <c r="AS146" s="209">
        <v>79</v>
      </c>
      <c r="AT146" s="209">
        <v>67</v>
      </c>
      <c r="AU146" s="209">
        <v>55</v>
      </c>
      <c r="AV146" s="318">
        <v>47</v>
      </c>
      <c r="AW146" s="209">
        <v>49</v>
      </c>
      <c r="AX146" s="209">
        <v>49</v>
      </c>
      <c r="AY146" s="209">
        <v>57</v>
      </c>
      <c r="AZ146" s="63">
        <v>57</v>
      </c>
      <c r="BA146" s="209">
        <v>61</v>
      </c>
      <c r="BB146" s="209">
        <v>55</v>
      </c>
      <c r="BC146" s="63">
        <v>52</v>
      </c>
      <c r="BD146" s="209">
        <v>40</v>
      </c>
      <c r="BE146" s="209"/>
      <c r="BF146" s="209"/>
      <c r="BG146" s="209"/>
      <c r="BH146" s="318"/>
      <c r="BI146" s="111">
        <f t="shared" si="575"/>
        <v>-25</v>
      </c>
      <c r="BJ146" s="108">
        <f t="shared" si="575"/>
        <v>-39</v>
      </c>
      <c r="BK146" s="108">
        <f t="shared" si="575"/>
        <v>-44</v>
      </c>
      <c r="BL146" s="108">
        <f t="shared" si="575"/>
        <v>-35</v>
      </c>
      <c r="BM146" s="108">
        <f t="shared" si="575"/>
        <v>-16</v>
      </c>
      <c r="BN146" s="108">
        <f t="shared" si="575"/>
        <v>-14</v>
      </c>
      <c r="BO146" s="108">
        <f t="shared" si="575"/>
        <v>5</v>
      </c>
      <c r="BP146" s="108">
        <f t="shared" si="575"/>
        <v>23</v>
      </c>
      <c r="BQ146" s="108">
        <f t="shared" si="575"/>
        <v>45</v>
      </c>
      <c r="BR146" s="394">
        <f t="shared" si="575"/>
        <v>50</v>
      </c>
      <c r="BS146" s="108">
        <f t="shared" si="576"/>
        <v>54</v>
      </c>
      <c r="BT146" s="108">
        <f t="shared" si="576"/>
        <v>50</v>
      </c>
      <c r="BU146" s="108">
        <f t="shared" si="576"/>
        <v>50</v>
      </c>
      <c r="BV146" s="108">
        <f t="shared" si="576"/>
        <v>48</v>
      </c>
      <c r="BW146" s="108">
        <f t="shared" si="576"/>
        <v>45</v>
      </c>
      <c r="BX146" s="209">
        <f t="shared" si="576"/>
        <v>48</v>
      </c>
      <c r="BY146" s="209">
        <f t="shared" si="576"/>
        <v>55</v>
      </c>
      <c r="BZ146" s="209">
        <f t="shared" si="576"/>
        <v>63</v>
      </c>
      <c r="CA146" s="209">
        <f t="shared" si="576"/>
        <v>46</v>
      </c>
      <c r="CB146" s="209">
        <f t="shared" si="576"/>
        <v>32</v>
      </c>
      <c r="CC146" s="209">
        <f t="shared" si="577"/>
        <v>18</v>
      </c>
      <c r="CD146" s="394">
        <f t="shared" si="577"/>
        <v>10</v>
      </c>
      <c r="CE146" s="209">
        <f t="shared" si="577"/>
        <v>-2</v>
      </c>
      <c r="CF146" s="209">
        <f t="shared" si="577"/>
        <v>-12</v>
      </c>
      <c r="CG146" s="209">
        <f t="shared" si="577"/>
        <v>-3</v>
      </c>
      <c r="CH146" s="209">
        <f t="shared" si="577"/>
        <v>15</v>
      </c>
      <c r="CI146" s="209">
        <f t="shared" si="577"/>
        <v>14</v>
      </c>
      <c r="CJ146" s="209">
        <f t="shared" si="577"/>
        <v>8</v>
      </c>
      <c r="CK146" s="209">
        <f t="shared" si="577"/>
        <v>-11</v>
      </c>
      <c r="CL146" s="209">
        <f t="shared" si="577"/>
        <v>-21</v>
      </c>
      <c r="CM146" s="209">
        <f t="shared" si="578"/>
        <v>-27</v>
      </c>
      <c r="CN146" s="209">
        <f t="shared" si="578"/>
        <v>-43</v>
      </c>
      <c r="CO146" s="209">
        <f t="shared" si="578"/>
        <v>-53</v>
      </c>
      <c r="CP146" s="394">
        <f t="shared" si="578"/>
        <v>-49</v>
      </c>
      <c r="CQ146" s="394">
        <f t="shared" si="578"/>
        <v>-35</v>
      </c>
      <c r="CR146" s="394">
        <f t="shared" si="578"/>
        <v>-34</v>
      </c>
      <c r="CS146" s="394">
        <f t="shared" si="578"/>
        <v>-26</v>
      </c>
      <c r="CT146" s="394">
        <f t="shared" si="578"/>
        <v>-35</v>
      </c>
      <c r="CU146" s="394">
        <f t="shared" si="578"/>
        <v>-29</v>
      </c>
      <c r="CV146" s="394">
        <f t="shared" si="578"/>
        <v>-34</v>
      </c>
      <c r="CW146" s="394">
        <f t="shared" si="578"/>
        <v>-34</v>
      </c>
      <c r="CX146" s="394">
        <f t="shared" si="578"/>
        <v>-44</v>
      </c>
      <c r="CY146" s="345"/>
      <c r="CZ146" s="63">
        <f>IF(ISERROR(GETPIVOTDATA("VALUE",'CRS WK pvt'!$I$2,"DT_FILE",CZ$8,"CD_CO",CZ$6,"TRIM_CAT",TRIM(B146),"TRIM_LINE",A142))=TRUE,0,GETPIVOTDATA("VALUE",'CRS WK pvt'!$I$2,"DT_FILE",CZ$8,"CD_CO",CZ$6,"TRIM_CAT",TRIM(B146),"TRIM_LINE",A142))</f>
        <v>40</v>
      </c>
    </row>
    <row r="147" spans="1:104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09">
        <v>33</v>
      </c>
      <c r="V147" s="209">
        <v>40</v>
      </c>
      <c r="W147" s="209">
        <v>42</v>
      </c>
      <c r="X147" s="109">
        <v>43</v>
      </c>
      <c r="Y147" s="209">
        <v>39</v>
      </c>
      <c r="Z147" s="209">
        <v>32</v>
      </c>
      <c r="AA147" s="209">
        <v>36</v>
      </c>
      <c r="AB147" s="209">
        <v>40</v>
      </c>
      <c r="AC147" s="209">
        <v>41</v>
      </c>
      <c r="AD147" s="209">
        <v>42</v>
      </c>
      <c r="AE147" s="209">
        <v>49</v>
      </c>
      <c r="AF147" s="209">
        <v>45</v>
      </c>
      <c r="AG147" s="209">
        <v>45</v>
      </c>
      <c r="AH147" s="209">
        <v>44</v>
      </c>
      <c r="AI147" s="209">
        <v>40</v>
      </c>
      <c r="AJ147" s="109">
        <v>45</v>
      </c>
      <c r="AK147" s="209">
        <v>44</v>
      </c>
      <c r="AL147" s="209">
        <v>39</v>
      </c>
      <c r="AM147" s="209">
        <v>43</v>
      </c>
      <c r="AN147" s="209">
        <v>32</v>
      </c>
      <c r="AO147" s="209">
        <v>35</v>
      </c>
      <c r="AP147" s="209">
        <v>25</v>
      </c>
      <c r="AQ147" s="63">
        <v>25</v>
      </c>
      <c r="AR147" s="209">
        <v>26</v>
      </c>
      <c r="AS147" s="209">
        <v>20</v>
      </c>
      <c r="AT147" s="209">
        <v>21</v>
      </c>
      <c r="AU147" s="209">
        <v>20</v>
      </c>
      <c r="AV147" s="319">
        <v>18</v>
      </c>
      <c r="AW147" s="209">
        <v>17</v>
      </c>
      <c r="AX147" s="209">
        <v>17</v>
      </c>
      <c r="AY147" s="209">
        <v>19</v>
      </c>
      <c r="AZ147" s="63">
        <v>19</v>
      </c>
      <c r="BA147" s="209">
        <v>22</v>
      </c>
      <c r="BB147" s="209">
        <v>19</v>
      </c>
      <c r="BC147" s="63">
        <v>18</v>
      </c>
      <c r="BD147" s="209">
        <v>15</v>
      </c>
      <c r="BE147" s="209"/>
      <c r="BF147" s="209"/>
      <c r="BG147" s="209"/>
      <c r="BH147" s="319"/>
      <c r="BI147" s="111">
        <f t="shared" si="575"/>
        <v>-2</v>
      </c>
      <c r="BJ147" s="108">
        <f t="shared" si="575"/>
        <v>-4</v>
      </c>
      <c r="BK147" s="108">
        <f t="shared" si="575"/>
        <v>-8</v>
      </c>
      <c r="BL147" s="108">
        <f t="shared" si="575"/>
        <v>-10</v>
      </c>
      <c r="BM147" s="108">
        <f t="shared" si="575"/>
        <v>-4</v>
      </c>
      <c r="BN147" s="108">
        <f t="shared" si="575"/>
        <v>-5</v>
      </c>
      <c r="BO147" s="108">
        <f t="shared" si="575"/>
        <v>12</v>
      </c>
      <c r="BP147" s="108">
        <f t="shared" si="575"/>
        <v>19</v>
      </c>
      <c r="BQ147" s="108">
        <f t="shared" si="575"/>
        <v>21</v>
      </c>
      <c r="BR147" s="394">
        <f t="shared" si="575"/>
        <v>24</v>
      </c>
      <c r="BS147" s="108">
        <f t="shared" si="576"/>
        <v>19</v>
      </c>
      <c r="BT147" s="108">
        <f t="shared" si="576"/>
        <v>9</v>
      </c>
      <c r="BU147" s="108">
        <f t="shared" si="576"/>
        <v>16</v>
      </c>
      <c r="BV147" s="108">
        <f t="shared" si="576"/>
        <v>23</v>
      </c>
      <c r="BW147" s="108">
        <f t="shared" si="576"/>
        <v>27</v>
      </c>
      <c r="BX147" s="209">
        <f t="shared" si="576"/>
        <v>30</v>
      </c>
      <c r="BY147" s="209">
        <f t="shared" si="576"/>
        <v>34</v>
      </c>
      <c r="BZ147" s="209">
        <f t="shared" si="576"/>
        <v>27</v>
      </c>
      <c r="CA147" s="209">
        <f t="shared" si="576"/>
        <v>12</v>
      </c>
      <c r="CB147" s="209">
        <f t="shared" si="576"/>
        <v>4</v>
      </c>
      <c r="CC147" s="209">
        <f t="shared" si="577"/>
        <v>-2</v>
      </c>
      <c r="CD147" s="394">
        <f t="shared" si="577"/>
        <v>2</v>
      </c>
      <c r="CE147" s="209">
        <f t="shared" si="577"/>
        <v>5</v>
      </c>
      <c r="CF147" s="209">
        <f t="shared" si="577"/>
        <v>7</v>
      </c>
      <c r="CG147" s="209">
        <f t="shared" si="577"/>
        <v>7</v>
      </c>
      <c r="CH147" s="209">
        <f t="shared" si="577"/>
        <v>-8</v>
      </c>
      <c r="CI147" s="209">
        <f t="shared" si="577"/>
        <v>-6</v>
      </c>
      <c r="CJ147" s="209">
        <f t="shared" si="577"/>
        <v>-17</v>
      </c>
      <c r="CK147" s="209">
        <f t="shared" si="577"/>
        <v>-24</v>
      </c>
      <c r="CL147" s="209">
        <f t="shared" si="577"/>
        <v>-19</v>
      </c>
      <c r="CM147" s="209">
        <f t="shared" si="578"/>
        <v>-25</v>
      </c>
      <c r="CN147" s="209">
        <f t="shared" si="578"/>
        <v>-23</v>
      </c>
      <c r="CO147" s="209">
        <f t="shared" si="578"/>
        <v>-20</v>
      </c>
      <c r="CP147" s="394">
        <f t="shared" si="578"/>
        <v>-27</v>
      </c>
      <c r="CQ147" s="394">
        <f t="shared" si="578"/>
        <v>-27</v>
      </c>
      <c r="CR147" s="394">
        <f t="shared" si="578"/>
        <v>-22</v>
      </c>
      <c r="CS147" s="394">
        <f t="shared" si="578"/>
        <v>-24</v>
      </c>
      <c r="CT147" s="394">
        <f t="shared" si="578"/>
        <v>-13</v>
      </c>
      <c r="CU147" s="394">
        <f t="shared" si="578"/>
        <v>-13</v>
      </c>
      <c r="CV147" s="394">
        <f t="shared" si="578"/>
        <v>-6</v>
      </c>
      <c r="CW147" s="394">
        <f t="shared" si="578"/>
        <v>-7</v>
      </c>
      <c r="CX147" s="394">
        <f t="shared" si="578"/>
        <v>-11</v>
      </c>
      <c r="CY147" s="345"/>
      <c r="CZ147" s="63">
        <f>IF(ISERROR(GETPIVOTDATA("VALUE",'CRS WK pvt'!$I$2,"DT_FILE",CZ$8,"CD_CO",CZ$6,"TRIM_CAT",TRIM(B147),"TRIM_LINE",A142))=TRUE,0,GETPIVOTDATA("VALUE",'CRS WK pvt'!$I$2,"DT_FILE",CZ$8,"CD_CO",CZ$6,"TRIM_CAT",TRIM(B147),"TRIM_LINE",A142))</f>
        <v>15</v>
      </c>
    </row>
    <row r="148" spans="1:104" s="72" customFormat="1" ht="15" thickBot="1" x14ac:dyDescent="0.35">
      <c r="A148" s="147"/>
      <c r="B148" s="112" t="s">
        <v>42</v>
      </c>
      <c r="C148" s="113">
        <f t="shared" ref="C148:V148" si="579">SUM(C143:C147)</f>
        <v>7548</v>
      </c>
      <c r="D148" s="114">
        <f t="shared" si="579"/>
        <v>9673</v>
      </c>
      <c r="E148" s="114">
        <f t="shared" si="579"/>
        <v>14441</v>
      </c>
      <c r="F148" s="114">
        <f t="shared" si="579"/>
        <v>15432</v>
      </c>
      <c r="G148" s="114">
        <f t="shared" si="579"/>
        <v>14933</v>
      </c>
      <c r="H148" s="115">
        <f t="shared" si="579"/>
        <v>14138</v>
      </c>
      <c r="I148" s="114">
        <f t="shared" si="579"/>
        <v>13502</v>
      </c>
      <c r="J148" s="115">
        <f t="shared" si="579"/>
        <v>12923</v>
      </c>
      <c r="K148" s="114">
        <f t="shared" si="579"/>
        <v>10657</v>
      </c>
      <c r="L148" s="116">
        <f t="shared" si="579"/>
        <v>8121</v>
      </c>
      <c r="M148" s="115">
        <f t="shared" si="579"/>
        <v>5744</v>
      </c>
      <c r="N148" s="115">
        <f t="shared" si="579"/>
        <v>5146</v>
      </c>
      <c r="O148" s="115">
        <f t="shared" si="579"/>
        <v>4821</v>
      </c>
      <c r="P148" s="115">
        <f t="shared" si="579"/>
        <v>3943</v>
      </c>
      <c r="Q148" s="115">
        <f t="shared" si="579"/>
        <v>3522</v>
      </c>
      <c r="R148" s="115">
        <f t="shared" si="579"/>
        <v>3612</v>
      </c>
      <c r="S148" s="115">
        <f t="shared" si="579"/>
        <v>3409</v>
      </c>
      <c r="T148" s="115">
        <f t="shared" si="579"/>
        <v>3288</v>
      </c>
      <c r="U148" s="115">
        <f t="shared" si="579"/>
        <v>3283</v>
      </c>
      <c r="V148" s="115">
        <f t="shared" si="579"/>
        <v>3244</v>
      </c>
      <c r="W148" s="211">
        <f>SUM(W143+W144+W145+W146+W147)</f>
        <v>3200</v>
      </c>
      <c r="X148" s="116">
        <f>SUM(X143+X144+X145+X146+X147)</f>
        <v>3205</v>
      </c>
      <c r="Y148" s="211">
        <v>3286</v>
      </c>
      <c r="Z148" s="211">
        <v>3607</v>
      </c>
      <c r="AA148" s="211">
        <v>4171</v>
      </c>
      <c r="AB148" s="211">
        <v>4828</v>
      </c>
      <c r="AC148" s="211">
        <v>6395</v>
      </c>
      <c r="AD148" s="211">
        <v>9230</v>
      </c>
      <c r="AE148" s="211">
        <v>14370</v>
      </c>
      <c r="AF148" s="211">
        <v>16376</v>
      </c>
      <c r="AG148" s="211">
        <v>17059</v>
      </c>
      <c r="AH148" s="211">
        <v>16970</v>
      </c>
      <c r="AI148" s="211">
        <v>15599</v>
      </c>
      <c r="AJ148" s="116">
        <v>13594</v>
      </c>
      <c r="AK148" s="211">
        <v>11919</v>
      </c>
      <c r="AL148" s="211">
        <v>11002</v>
      </c>
      <c r="AM148" s="211">
        <v>11302</v>
      </c>
      <c r="AN148" s="211">
        <v>12347</v>
      </c>
      <c r="AO148" s="211">
        <v>14205</v>
      </c>
      <c r="AP148" s="211">
        <v>14456</v>
      </c>
      <c r="AQ148" s="115">
        <v>13885</v>
      </c>
      <c r="AR148" s="211">
        <v>14020</v>
      </c>
      <c r="AS148" s="211">
        <v>13851</v>
      </c>
      <c r="AT148" s="211">
        <v>13411</v>
      </c>
      <c r="AU148" s="211">
        <v>11805</v>
      </c>
      <c r="AV148" s="116">
        <v>9663</v>
      </c>
      <c r="AW148" s="211">
        <v>8274</v>
      </c>
      <c r="AX148" s="211">
        <v>7811</v>
      </c>
      <c r="AY148" s="211">
        <v>8485</v>
      </c>
      <c r="AZ148" s="115">
        <v>9246</v>
      </c>
      <c r="BA148" s="211">
        <v>11520</v>
      </c>
      <c r="BB148" s="211">
        <v>12362</v>
      </c>
      <c r="BC148" s="115">
        <v>12371</v>
      </c>
      <c r="BD148" s="211">
        <v>12618</v>
      </c>
      <c r="BE148" s="211"/>
      <c r="BF148" s="211"/>
      <c r="BG148" s="211"/>
      <c r="BH148" s="116"/>
      <c r="BI148" s="113">
        <f t="shared" ref="BI148:BM148" si="580">SUM(BI143:BI147)</f>
        <v>-2727</v>
      </c>
      <c r="BJ148" s="115">
        <f t="shared" si="580"/>
        <v>-5730</v>
      </c>
      <c r="BK148" s="115">
        <f t="shared" si="580"/>
        <v>-10919</v>
      </c>
      <c r="BL148" s="115">
        <f t="shared" si="580"/>
        <v>-11820</v>
      </c>
      <c r="BM148" s="115">
        <f t="shared" si="580"/>
        <v>-11524</v>
      </c>
      <c r="BN148" s="115">
        <f t="shared" ref="BN148:BV148" si="581">SUM(BN143:BN147)</f>
        <v>-10850</v>
      </c>
      <c r="BO148" s="115">
        <f t="shared" si="581"/>
        <v>-10219</v>
      </c>
      <c r="BP148" s="115">
        <f t="shared" si="581"/>
        <v>-9679</v>
      </c>
      <c r="BQ148" s="115">
        <f t="shared" si="581"/>
        <v>-7457</v>
      </c>
      <c r="BR148" s="396">
        <f t="shared" si="581"/>
        <v>-4916</v>
      </c>
      <c r="BS148" s="115">
        <f t="shared" si="581"/>
        <v>-2458</v>
      </c>
      <c r="BT148" s="115">
        <f t="shared" si="581"/>
        <v>-1539</v>
      </c>
      <c r="BU148" s="115">
        <f t="shared" si="581"/>
        <v>-650</v>
      </c>
      <c r="BV148" s="115">
        <f t="shared" si="581"/>
        <v>885</v>
      </c>
      <c r="BW148" s="115">
        <f t="shared" ref="BW148:BX148" si="582">SUM(BW143:BW147)</f>
        <v>2873</v>
      </c>
      <c r="BX148" s="211">
        <f t="shared" si="582"/>
        <v>5618</v>
      </c>
      <c r="BY148" s="211">
        <f t="shared" ref="BY148:BZ148" si="583">SUM(BY143:BY147)</f>
        <v>10961</v>
      </c>
      <c r="BZ148" s="211">
        <f t="shared" si="583"/>
        <v>13088</v>
      </c>
      <c r="CA148" s="211">
        <f t="shared" ref="CA148:CB148" si="584">SUM(CA143:CA147)</f>
        <v>13776</v>
      </c>
      <c r="CB148" s="211">
        <f t="shared" si="584"/>
        <v>13726</v>
      </c>
      <c r="CC148" s="211">
        <f t="shared" ref="CC148:CE148" si="585">SUM(CC143:CC147)</f>
        <v>12399</v>
      </c>
      <c r="CD148" s="396">
        <f t="shared" si="585"/>
        <v>10389</v>
      </c>
      <c r="CE148" s="211">
        <f t="shared" si="585"/>
        <v>8633</v>
      </c>
      <c r="CF148" s="211">
        <f t="shared" ref="CF148" si="586">SUM(CF143:CF147)</f>
        <v>7395</v>
      </c>
      <c r="CG148" s="211">
        <f t="shared" ref="CG148" si="587">SUM(CG143:CG147)</f>
        <v>7131</v>
      </c>
      <c r="CH148" s="211">
        <f t="shared" ref="CH148" si="588">SUM(CH143:CH147)</f>
        <v>7519</v>
      </c>
      <c r="CI148" s="211">
        <f t="shared" ref="CI148" si="589">SUM(CI143:CI147)</f>
        <v>7810</v>
      </c>
      <c r="CJ148" s="211">
        <f t="shared" ref="CJ148" si="590">SUM(CJ143:CJ147)</f>
        <v>5226</v>
      </c>
      <c r="CK148" s="211">
        <f t="shared" ref="CK148" si="591">SUM(CK143:CK147)</f>
        <v>-485</v>
      </c>
      <c r="CL148" s="211">
        <f t="shared" ref="CL148" si="592">SUM(CL143:CL147)</f>
        <v>-2356</v>
      </c>
      <c r="CM148" s="211">
        <f t="shared" ref="CM148" si="593">SUM(CM143:CM147)</f>
        <v>-3208</v>
      </c>
      <c r="CN148" s="211">
        <f t="shared" ref="CN148" si="594">SUM(CN143:CN147)</f>
        <v>-3559</v>
      </c>
      <c r="CO148" s="211">
        <f t="shared" ref="CO148" si="595">SUM(CO143:CO147)</f>
        <v>-3794</v>
      </c>
      <c r="CP148" s="396">
        <f t="shared" ref="CP148" si="596">SUM(CP143:CP147)</f>
        <v>-3931</v>
      </c>
      <c r="CQ148" s="396">
        <f t="shared" ref="CQ148" si="597">SUM(CQ143:CQ147)</f>
        <v>-3645</v>
      </c>
      <c r="CR148" s="396">
        <f t="shared" ref="CR148" si="598">SUM(CR143:CR147)</f>
        <v>-3191</v>
      </c>
      <c r="CS148" s="396">
        <f t="shared" ref="CS148" si="599">SUM(CS143:CS147)</f>
        <v>-2817</v>
      </c>
      <c r="CT148" s="396">
        <f t="shared" ref="CT148:CU148" si="600">SUM(CT143:CT147)</f>
        <v>-3101</v>
      </c>
      <c r="CU148" s="396">
        <f t="shared" si="600"/>
        <v>-2685</v>
      </c>
      <c r="CV148" s="396">
        <f t="shared" ref="CV148" si="601">SUM(CV143:CV147)</f>
        <v>-2094</v>
      </c>
      <c r="CW148" s="396">
        <f t="shared" ref="CW148:CX148" si="602">SUM(CW143:CW147)</f>
        <v>-1514</v>
      </c>
      <c r="CX148" s="396">
        <f t="shared" si="602"/>
        <v>-1402</v>
      </c>
      <c r="CY148" s="346"/>
      <c r="CZ148" s="115">
        <f>SUM(CZ143:CZ147)</f>
        <v>12618</v>
      </c>
    </row>
    <row r="149" spans="1:104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82"/>
      <c r="CU149" s="382"/>
      <c r="CV149" s="382"/>
      <c r="CW149" s="382"/>
      <c r="CX149" s="382"/>
      <c r="CY149" s="345"/>
      <c r="CZ149" s="77"/>
    </row>
    <row r="150" spans="1:104" s="58" customFormat="1" x14ac:dyDescent="0.3">
      <c r="A150" s="146"/>
      <c r="B150" s="59" t="s">
        <v>37</v>
      </c>
      <c r="C150" s="216">
        <v>67626737.189999998</v>
      </c>
      <c r="D150" s="217">
        <v>44276156.82</v>
      </c>
      <c r="E150" s="217">
        <v>26377846.460000001</v>
      </c>
      <c r="F150" s="218">
        <v>20304712.469999999</v>
      </c>
      <c r="G150" s="217">
        <v>14096092.039999999</v>
      </c>
      <c r="H150" s="218">
        <v>15393147.32</v>
      </c>
      <c r="I150" s="217">
        <v>13055262.49</v>
      </c>
      <c r="J150" s="218">
        <v>16075800.75</v>
      </c>
      <c r="K150" s="217">
        <v>29225939.52</v>
      </c>
      <c r="L150" s="219">
        <v>54620252.119999997</v>
      </c>
      <c r="M150" s="218">
        <v>63483177.259999998</v>
      </c>
      <c r="N150" s="218">
        <v>63464789.579999998</v>
      </c>
      <c r="O150" s="217">
        <v>45531442.740000002</v>
      </c>
      <c r="P150" s="218">
        <v>39799038.060000002</v>
      </c>
      <c r="Q150" s="217">
        <v>27818398</v>
      </c>
      <c r="R150" s="218">
        <v>15113975</v>
      </c>
      <c r="S150" s="217">
        <v>13976990</v>
      </c>
      <c r="T150" s="218">
        <v>13746156</v>
      </c>
      <c r="U150" s="220">
        <v>13795783</v>
      </c>
      <c r="V150" s="220">
        <v>16877953</v>
      </c>
      <c r="W150" s="220">
        <v>25064556</v>
      </c>
      <c r="X150" s="219">
        <v>48614938</v>
      </c>
      <c r="Y150" s="220">
        <v>65397151</v>
      </c>
      <c r="Z150" s="220">
        <v>73006620</v>
      </c>
      <c r="AA150" s="220">
        <v>53049985</v>
      </c>
      <c r="AB150" s="220">
        <v>39372838</v>
      </c>
      <c r="AC150" s="220">
        <v>23187706</v>
      </c>
      <c r="AD150" s="220">
        <v>15438472</v>
      </c>
      <c r="AE150" s="220">
        <v>14298109</v>
      </c>
      <c r="AF150" s="220">
        <v>12665328</v>
      </c>
      <c r="AG150" s="220">
        <v>13368368</v>
      </c>
      <c r="AH150" s="220">
        <v>15733146</v>
      </c>
      <c r="AI150" s="220">
        <v>26752627</v>
      </c>
      <c r="AJ150" s="235">
        <v>59953239</v>
      </c>
      <c r="AK150" s="300">
        <v>87130143</v>
      </c>
      <c r="AL150" s="300">
        <v>82713911</v>
      </c>
      <c r="AM150" s="300">
        <v>64934992</v>
      </c>
      <c r="AN150" s="300">
        <v>53044196</v>
      </c>
      <c r="AO150" s="300">
        <v>33397101</v>
      </c>
      <c r="AP150" s="300">
        <v>20374770</v>
      </c>
      <c r="AQ150" s="63">
        <v>19761525</v>
      </c>
      <c r="AR150" s="300">
        <v>17050358</v>
      </c>
      <c r="AS150" s="300">
        <v>17176863</v>
      </c>
      <c r="AT150" s="300">
        <v>24512007</v>
      </c>
      <c r="AU150" s="300">
        <v>39365381</v>
      </c>
      <c r="AV150" s="235">
        <v>77922349</v>
      </c>
      <c r="AW150" s="300">
        <v>81785685</v>
      </c>
      <c r="AX150" s="300">
        <v>86297764</v>
      </c>
      <c r="AY150" s="300">
        <v>68542668</v>
      </c>
      <c r="AZ150" s="63">
        <v>48566942</v>
      </c>
      <c r="BA150" s="300">
        <v>27622655</v>
      </c>
      <c r="BB150" s="300">
        <v>19351110</v>
      </c>
      <c r="BC150" s="63">
        <v>15926100</v>
      </c>
      <c r="BD150" s="300">
        <v>15049379</v>
      </c>
      <c r="BE150" s="300"/>
      <c r="BF150" s="300"/>
      <c r="BG150" s="300"/>
      <c r="BH150" s="235"/>
      <c r="BI150" s="226">
        <f t="shared" ref="BI150:BR154" si="603">O150-C150</f>
        <v>-22095294.449999996</v>
      </c>
      <c r="BJ150" s="227">
        <f t="shared" si="603"/>
        <v>-4477118.7599999979</v>
      </c>
      <c r="BK150" s="227">
        <f t="shared" si="603"/>
        <v>1440551.5399999991</v>
      </c>
      <c r="BL150" s="227">
        <f t="shared" si="603"/>
        <v>-5190737.4699999988</v>
      </c>
      <c r="BM150" s="227">
        <f t="shared" si="603"/>
        <v>-119102.03999999911</v>
      </c>
      <c r="BN150" s="227">
        <f t="shared" si="603"/>
        <v>-1646991.3200000003</v>
      </c>
      <c r="BO150" s="227">
        <f t="shared" si="603"/>
        <v>740520.50999999978</v>
      </c>
      <c r="BP150" s="227">
        <f t="shared" si="603"/>
        <v>802152.25</v>
      </c>
      <c r="BQ150" s="227">
        <f t="shared" si="603"/>
        <v>-4161383.5199999996</v>
      </c>
      <c r="BR150" s="416">
        <f t="shared" si="603"/>
        <v>-6005314.1199999973</v>
      </c>
      <c r="BS150" s="227">
        <f t="shared" ref="BS150:CB154" si="604">Y150-M150</f>
        <v>1913973.7400000021</v>
      </c>
      <c r="BT150" s="227">
        <f t="shared" si="604"/>
        <v>9541830.4200000018</v>
      </c>
      <c r="BU150" s="227">
        <f t="shared" si="604"/>
        <v>7518542.2599999979</v>
      </c>
      <c r="BV150" s="227">
        <f t="shared" si="604"/>
        <v>-426200.06000000238</v>
      </c>
      <c r="BW150" s="227">
        <f t="shared" si="604"/>
        <v>-4630692</v>
      </c>
      <c r="BX150" s="253">
        <f t="shared" si="604"/>
        <v>324497</v>
      </c>
      <c r="BY150" s="253">
        <f t="shared" si="604"/>
        <v>321119</v>
      </c>
      <c r="BZ150" s="253">
        <f t="shared" si="604"/>
        <v>-1080828</v>
      </c>
      <c r="CA150" s="253">
        <f t="shared" si="604"/>
        <v>-427415</v>
      </c>
      <c r="CB150" s="253">
        <f t="shared" si="604"/>
        <v>-1144807</v>
      </c>
      <c r="CC150" s="253">
        <f t="shared" ref="CC150:CL154" si="605">AI150-W150</f>
        <v>1688071</v>
      </c>
      <c r="CD150" s="394">
        <f t="shared" si="605"/>
        <v>11338301</v>
      </c>
      <c r="CE150" s="209">
        <f t="shared" si="605"/>
        <v>21732992</v>
      </c>
      <c r="CF150" s="209">
        <f t="shared" si="605"/>
        <v>9707291</v>
      </c>
      <c r="CG150" s="209">
        <f t="shared" si="605"/>
        <v>11885007</v>
      </c>
      <c r="CH150" s="209">
        <f t="shared" si="605"/>
        <v>13671358</v>
      </c>
      <c r="CI150" s="209">
        <f t="shared" si="605"/>
        <v>10209395</v>
      </c>
      <c r="CJ150" s="209">
        <f t="shared" si="605"/>
        <v>4936298</v>
      </c>
      <c r="CK150" s="209">
        <f t="shared" si="605"/>
        <v>5463416</v>
      </c>
      <c r="CL150" s="209">
        <f t="shared" si="605"/>
        <v>4385030</v>
      </c>
      <c r="CM150" s="209">
        <f t="shared" ref="CM150:CX154" si="606">AS150-AG150</f>
        <v>3808495</v>
      </c>
      <c r="CN150" s="209">
        <f t="shared" si="606"/>
        <v>8778861</v>
      </c>
      <c r="CO150" s="209">
        <f t="shared" si="606"/>
        <v>12612754</v>
      </c>
      <c r="CP150" s="394">
        <f t="shared" si="606"/>
        <v>17969110</v>
      </c>
      <c r="CQ150" s="394">
        <f t="shared" si="606"/>
        <v>-5344458</v>
      </c>
      <c r="CR150" s="394">
        <f t="shared" si="606"/>
        <v>3583853</v>
      </c>
      <c r="CS150" s="394">
        <f t="shared" si="606"/>
        <v>3607676</v>
      </c>
      <c r="CT150" s="394">
        <f t="shared" si="606"/>
        <v>-4477254</v>
      </c>
      <c r="CU150" s="394">
        <f t="shared" si="606"/>
        <v>-5774446</v>
      </c>
      <c r="CV150" s="394">
        <f t="shared" si="606"/>
        <v>-1023660</v>
      </c>
      <c r="CW150" s="394">
        <f t="shared" si="606"/>
        <v>-3835425</v>
      </c>
      <c r="CX150" s="394">
        <f t="shared" si="606"/>
        <v>-2000979</v>
      </c>
      <c r="CY150" s="345"/>
      <c r="CZ150" s="63">
        <f>IF(ISERROR(GETPIVOTDATA("VALUE",'CRS WK pvt'!$I$2,"DT_FILE",CZ$8,"CD_CO",CZ$6,"TRIM_CAT",TRIM(B150),"TRIM_LINE",A149))=TRUE,0,GETPIVOTDATA("VALUE",'CRS WK pvt'!$I$2,"DT_FILE",CZ$8,"CD_CO",CZ$6,"TRIM_CAT",TRIM(B150),"TRIM_LINE",A149))</f>
        <v>15049379</v>
      </c>
    </row>
    <row r="151" spans="1:104" s="58" customFormat="1" x14ac:dyDescent="0.3">
      <c r="A151" s="146"/>
      <c r="B151" s="59" t="s">
        <v>38</v>
      </c>
      <c r="C151" s="216">
        <v>6884970.2000000002</v>
      </c>
      <c r="D151" s="217">
        <v>4830673.3499999996</v>
      </c>
      <c r="E151" s="217">
        <v>3129044.4</v>
      </c>
      <c r="F151" s="218">
        <v>2065642.96</v>
      </c>
      <c r="G151" s="217">
        <v>1299498.6599999999</v>
      </c>
      <c r="H151" s="218">
        <v>1441082.6</v>
      </c>
      <c r="I151" s="217">
        <v>1300569.8999999999</v>
      </c>
      <c r="J151" s="218">
        <v>1532604.81</v>
      </c>
      <c r="K151" s="217">
        <v>2411227.2999999998</v>
      </c>
      <c r="L151" s="219">
        <v>5102770.9000000004</v>
      </c>
      <c r="M151" s="218">
        <v>5801836.0700000003</v>
      </c>
      <c r="N151" s="218">
        <v>5390886.4100000001</v>
      </c>
      <c r="O151" s="217">
        <v>4525288.1100000003</v>
      </c>
      <c r="P151" s="218">
        <v>3895539.88</v>
      </c>
      <c r="Q151" s="217">
        <v>2579760</v>
      </c>
      <c r="R151" s="218">
        <v>1514436</v>
      </c>
      <c r="S151" s="217">
        <v>1300571</v>
      </c>
      <c r="T151" s="218">
        <v>1230523</v>
      </c>
      <c r="U151" s="220">
        <v>1279268</v>
      </c>
      <c r="V151" s="220">
        <v>1484340</v>
      </c>
      <c r="W151" s="220">
        <v>2280774</v>
      </c>
      <c r="X151" s="219">
        <v>4327455</v>
      </c>
      <c r="Y151" s="220">
        <v>6907790</v>
      </c>
      <c r="Z151" s="220">
        <v>7489088</v>
      </c>
      <c r="AA151" s="220">
        <v>6106714</v>
      </c>
      <c r="AB151" s="220">
        <v>4976675</v>
      </c>
      <c r="AC151" s="220">
        <v>3253146</v>
      </c>
      <c r="AD151" s="220">
        <v>2343084</v>
      </c>
      <c r="AE151" s="220">
        <v>1965891</v>
      </c>
      <c r="AF151" s="220">
        <v>1511488</v>
      </c>
      <c r="AG151" s="220">
        <v>1504344</v>
      </c>
      <c r="AH151" s="220">
        <v>1875741</v>
      </c>
      <c r="AI151" s="220">
        <v>2878501</v>
      </c>
      <c r="AJ151" s="235">
        <v>5393993</v>
      </c>
      <c r="AK151" s="300">
        <v>7959259</v>
      </c>
      <c r="AL151" s="300">
        <v>8696265</v>
      </c>
      <c r="AM151" s="300">
        <v>7635853</v>
      </c>
      <c r="AN151" s="300">
        <v>6294163</v>
      </c>
      <c r="AO151" s="300">
        <v>4672457</v>
      </c>
      <c r="AP151" s="300">
        <v>3094805</v>
      </c>
      <c r="AQ151" s="63">
        <v>2634638</v>
      </c>
      <c r="AR151" s="300">
        <v>2181514</v>
      </c>
      <c r="AS151" s="300">
        <v>1964848</v>
      </c>
      <c r="AT151" s="300">
        <v>2951613</v>
      </c>
      <c r="AU151" s="300">
        <v>4328225</v>
      </c>
      <c r="AV151" s="235">
        <v>9017035</v>
      </c>
      <c r="AW151" s="300">
        <v>10363896</v>
      </c>
      <c r="AX151" s="300">
        <v>10894124</v>
      </c>
      <c r="AY151" s="300">
        <v>0</v>
      </c>
      <c r="AZ151" s="63">
        <v>7185895</v>
      </c>
      <c r="BA151" s="300">
        <v>5017773</v>
      </c>
      <c r="BB151" s="300">
        <v>3509908</v>
      </c>
      <c r="BC151" s="63">
        <v>2345295</v>
      </c>
      <c r="BD151" s="300">
        <v>2276798</v>
      </c>
      <c r="BE151" s="300"/>
      <c r="BF151" s="300"/>
      <c r="BG151" s="300"/>
      <c r="BH151" s="235"/>
      <c r="BI151" s="226">
        <f t="shared" si="603"/>
        <v>-2359682.09</v>
      </c>
      <c r="BJ151" s="227">
        <f t="shared" si="603"/>
        <v>-935133.46999999974</v>
      </c>
      <c r="BK151" s="227">
        <f t="shared" si="603"/>
        <v>-549284.39999999991</v>
      </c>
      <c r="BL151" s="227">
        <f t="shared" si="603"/>
        <v>-551206.96</v>
      </c>
      <c r="BM151" s="227">
        <f t="shared" si="603"/>
        <v>1072.3400000000838</v>
      </c>
      <c r="BN151" s="227">
        <f t="shared" si="603"/>
        <v>-210559.60000000009</v>
      </c>
      <c r="BO151" s="227">
        <f t="shared" si="603"/>
        <v>-21301.899999999907</v>
      </c>
      <c r="BP151" s="227">
        <f t="shared" si="603"/>
        <v>-48264.810000000056</v>
      </c>
      <c r="BQ151" s="227">
        <f t="shared" si="603"/>
        <v>-130453.29999999981</v>
      </c>
      <c r="BR151" s="416">
        <f t="shared" si="603"/>
        <v>-775315.90000000037</v>
      </c>
      <c r="BS151" s="227">
        <f t="shared" si="604"/>
        <v>1105953.9299999997</v>
      </c>
      <c r="BT151" s="227">
        <f t="shared" si="604"/>
        <v>2098201.59</v>
      </c>
      <c r="BU151" s="227">
        <f t="shared" si="604"/>
        <v>1581425.8899999997</v>
      </c>
      <c r="BV151" s="227">
        <f t="shared" si="604"/>
        <v>1081135.1200000001</v>
      </c>
      <c r="BW151" s="227">
        <f t="shared" si="604"/>
        <v>673386</v>
      </c>
      <c r="BX151" s="253">
        <f t="shared" si="604"/>
        <v>828648</v>
      </c>
      <c r="BY151" s="253">
        <f t="shared" si="604"/>
        <v>665320</v>
      </c>
      <c r="BZ151" s="253">
        <f t="shared" si="604"/>
        <v>280965</v>
      </c>
      <c r="CA151" s="253">
        <f t="shared" si="604"/>
        <v>225076</v>
      </c>
      <c r="CB151" s="253">
        <f t="shared" si="604"/>
        <v>391401</v>
      </c>
      <c r="CC151" s="253">
        <f t="shared" si="605"/>
        <v>597727</v>
      </c>
      <c r="CD151" s="394">
        <f t="shared" si="605"/>
        <v>1066538</v>
      </c>
      <c r="CE151" s="209">
        <f t="shared" si="605"/>
        <v>1051469</v>
      </c>
      <c r="CF151" s="209">
        <f t="shared" si="605"/>
        <v>1207177</v>
      </c>
      <c r="CG151" s="209">
        <f t="shared" si="605"/>
        <v>1529139</v>
      </c>
      <c r="CH151" s="209">
        <f t="shared" si="605"/>
        <v>1317488</v>
      </c>
      <c r="CI151" s="209">
        <f t="shared" si="605"/>
        <v>1419311</v>
      </c>
      <c r="CJ151" s="209">
        <f t="shared" si="605"/>
        <v>751721</v>
      </c>
      <c r="CK151" s="209">
        <f t="shared" si="605"/>
        <v>668747</v>
      </c>
      <c r="CL151" s="209">
        <f t="shared" si="605"/>
        <v>670026</v>
      </c>
      <c r="CM151" s="209">
        <f t="shared" si="606"/>
        <v>460504</v>
      </c>
      <c r="CN151" s="209">
        <f t="shared" si="606"/>
        <v>1075872</v>
      </c>
      <c r="CO151" s="209">
        <f t="shared" si="606"/>
        <v>1449724</v>
      </c>
      <c r="CP151" s="394">
        <f t="shared" si="606"/>
        <v>3623042</v>
      </c>
      <c r="CQ151" s="394">
        <f t="shared" si="606"/>
        <v>2404637</v>
      </c>
      <c r="CR151" s="394">
        <f t="shared" si="606"/>
        <v>2197859</v>
      </c>
      <c r="CS151" s="394">
        <f t="shared" si="606"/>
        <v>-7635853</v>
      </c>
      <c r="CT151" s="394">
        <f t="shared" si="606"/>
        <v>891732</v>
      </c>
      <c r="CU151" s="394">
        <f t="shared" si="606"/>
        <v>345316</v>
      </c>
      <c r="CV151" s="394">
        <f t="shared" si="606"/>
        <v>415103</v>
      </c>
      <c r="CW151" s="394">
        <f t="shared" si="606"/>
        <v>-289343</v>
      </c>
      <c r="CX151" s="394">
        <f t="shared" si="606"/>
        <v>95284</v>
      </c>
      <c r="CY151" s="345"/>
      <c r="CZ151" s="63">
        <f>IF(ISERROR(GETPIVOTDATA("VALUE",'CRS WK pvt'!$I$2,"DT_FILE",CZ$8,"CD_CO",CZ$6,"TRIM_CAT",TRIM(B151),"TRIM_LINE",A149))=TRUE,0,GETPIVOTDATA("VALUE",'CRS WK pvt'!$I$2,"DT_FILE",CZ$8,"CD_CO",CZ$6,"TRIM_CAT",TRIM(B151),"TRIM_LINE",A149))</f>
        <v>2276798</v>
      </c>
    </row>
    <row r="152" spans="1:104" s="58" customFormat="1" x14ac:dyDescent="0.3">
      <c r="A152" s="146"/>
      <c r="B152" s="59" t="s">
        <v>39</v>
      </c>
      <c r="C152" s="216">
        <v>9189675.6899999995</v>
      </c>
      <c r="D152" s="217">
        <v>5897785.8700000001</v>
      </c>
      <c r="E152" s="217">
        <v>3222419.15</v>
      </c>
      <c r="F152" s="218">
        <v>2436455.75</v>
      </c>
      <c r="G152" s="217">
        <v>1589800.9</v>
      </c>
      <c r="H152" s="218">
        <v>1711349.53</v>
      </c>
      <c r="I152" s="217">
        <v>1572048.35</v>
      </c>
      <c r="J152" s="218">
        <v>1922745.67</v>
      </c>
      <c r="K152" s="217">
        <v>3907403.48</v>
      </c>
      <c r="L152" s="219">
        <v>7638239.1100000003</v>
      </c>
      <c r="M152" s="218">
        <v>8372207.5499999998</v>
      </c>
      <c r="N152" s="218">
        <v>8549356.0899999999</v>
      </c>
      <c r="O152" s="217">
        <v>6138108.0199999996</v>
      </c>
      <c r="P152" s="218">
        <v>5408004.46</v>
      </c>
      <c r="Q152" s="217">
        <v>3370336</v>
      </c>
      <c r="R152" s="218">
        <v>1734534</v>
      </c>
      <c r="S152" s="217">
        <v>1503053</v>
      </c>
      <c r="T152" s="218">
        <v>1427200</v>
      </c>
      <c r="U152" s="220">
        <v>1412378</v>
      </c>
      <c r="V152" s="220">
        <v>1896994</v>
      </c>
      <c r="W152" s="220">
        <v>2958140</v>
      </c>
      <c r="X152" s="219">
        <v>5885517</v>
      </c>
      <c r="Y152" s="220">
        <v>9104479</v>
      </c>
      <c r="Z152" s="220">
        <v>9942789</v>
      </c>
      <c r="AA152" s="220">
        <v>6923524</v>
      </c>
      <c r="AB152" s="220">
        <v>4740701</v>
      </c>
      <c r="AC152" s="220">
        <v>2770479</v>
      </c>
      <c r="AD152" s="220">
        <v>1833625</v>
      </c>
      <c r="AE152" s="220">
        <v>1678763</v>
      </c>
      <c r="AF152" s="220">
        <v>1392313</v>
      </c>
      <c r="AG152" s="220">
        <v>1579963</v>
      </c>
      <c r="AH152" s="220">
        <v>2016259</v>
      </c>
      <c r="AI152" s="220">
        <v>3331752</v>
      </c>
      <c r="AJ152" s="235">
        <v>7847280</v>
      </c>
      <c r="AK152" s="300">
        <v>12153366</v>
      </c>
      <c r="AL152" s="300">
        <v>11458595</v>
      </c>
      <c r="AM152" s="300">
        <v>9180482</v>
      </c>
      <c r="AN152" s="300">
        <v>6636159</v>
      </c>
      <c r="AO152" s="300">
        <v>3957917</v>
      </c>
      <c r="AP152" s="300">
        <v>2444254</v>
      </c>
      <c r="AQ152" s="63">
        <v>2329094</v>
      </c>
      <c r="AR152" s="300">
        <v>1819879</v>
      </c>
      <c r="AS152" s="300">
        <v>2054220</v>
      </c>
      <c r="AT152" s="300">
        <v>3088577</v>
      </c>
      <c r="AU152" s="300">
        <v>5001638</v>
      </c>
      <c r="AV152" s="235">
        <v>10752212</v>
      </c>
      <c r="AW152" s="300">
        <v>11761998</v>
      </c>
      <c r="AX152" s="300">
        <v>11637735</v>
      </c>
      <c r="AY152" s="300">
        <v>0</v>
      </c>
      <c r="AZ152" s="63">
        <v>5771810</v>
      </c>
      <c r="BA152" s="300">
        <v>3462173</v>
      </c>
      <c r="BB152" s="300">
        <v>2256847</v>
      </c>
      <c r="BC152" s="63">
        <v>1615682</v>
      </c>
      <c r="BD152" s="300">
        <v>1538110</v>
      </c>
      <c r="BE152" s="300"/>
      <c r="BF152" s="300"/>
      <c r="BG152" s="300"/>
      <c r="BH152" s="235"/>
      <c r="BI152" s="226">
        <f t="shared" si="603"/>
        <v>-3051567.67</v>
      </c>
      <c r="BJ152" s="227">
        <f t="shared" si="603"/>
        <v>-489781.41000000015</v>
      </c>
      <c r="BK152" s="227">
        <f t="shared" si="603"/>
        <v>147916.85000000009</v>
      </c>
      <c r="BL152" s="227">
        <f t="shared" si="603"/>
        <v>-701921.75</v>
      </c>
      <c r="BM152" s="227">
        <f t="shared" si="603"/>
        <v>-86747.899999999907</v>
      </c>
      <c r="BN152" s="227">
        <f t="shared" si="603"/>
        <v>-284149.53000000003</v>
      </c>
      <c r="BO152" s="227">
        <f t="shared" si="603"/>
        <v>-159670.35000000009</v>
      </c>
      <c r="BP152" s="227">
        <f t="shared" si="603"/>
        <v>-25751.669999999925</v>
      </c>
      <c r="BQ152" s="227">
        <f t="shared" si="603"/>
        <v>-949263.48</v>
      </c>
      <c r="BR152" s="416">
        <f t="shared" si="603"/>
        <v>-1752722.1100000003</v>
      </c>
      <c r="BS152" s="227">
        <f t="shared" si="604"/>
        <v>732271.45000000019</v>
      </c>
      <c r="BT152" s="227">
        <f t="shared" si="604"/>
        <v>1393432.9100000001</v>
      </c>
      <c r="BU152" s="227">
        <f t="shared" si="604"/>
        <v>785415.98000000045</v>
      </c>
      <c r="BV152" s="227">
        <f t="shared" si="604"/>
        <v>-667303.46</v>
      </c>
      <c r="BW152" s="227">
        <f t="shared" si="604"/>
        <v>-599857</v>
      </c>
      <c r="BX152" s="253">
        <f t="shared" si="604"/>
        <v>99091</v>
      </c>
      <c r="BY152" s="253">
        <f t="shared" si="604"/>
        <v>175710</v>
      </c>
      <c r="BZ152" s="253">
        <f t="shared" si="604"/>
        <v>-34887</v>
      </c>
      <c r="CA152" s="253">
        <f t="shared" si="604"/>
        <v>167585</v>
      </c>
      <c r="CB152" s="253">
        <f t="shared" si="604"/>
        <v>119265</v>
      </c>
      <c r="CC152" s="253">
        <f t="shared" si="605"/>
        <v>373612</v>
      </c>
      <c r="CD152" s="394">
        <f t="shared" si="605"/>
        <v>1961763</v>
      </c>
      <c r="CE152" s="209">
        <f t="shared" si="605"/>
        <v>3048887</v>
      </c>
      <c r="CF152" s="209">
        <f t="shared" si="605"/>
        <v>1515806</v>
      </c>
      <c r="CG152" s="209">
        <f t="shared" si="605"/>
        <v>2256958</v>
      </c>
      <c r="CH152" s="209">
        <f t="shared" si="605"/>
        <v>1895458</v>
      </c>
      <c r="CI152" s="209">
        <f t="shared" si="605"/>
        <v>1187438</v>
      </c>
      <c r="CJ152" s="209">
        <f t="shared" si="605"/>
        <v>610629</v>
      </c>
      <c r="CK152" s="209">
        <f t="shared" si="605"/>
        <v>650331</v>
      </c>
      <c r="CL152" s="209">
        <f t="shared" si="605"/>
        <v>427566</v>
      </c>
      <c r="CM152" s="209">
        <f t="shared" si="606"/>
        <v>474257</v>
      </c>
      <c r="CN152" s="209">
        <f t="shared" si="606"/>
        <v>1072318</v>
      </c>
      <c r="CO152" s="209">
        <f t="shared" si="606"/>
        <v>1669886</v>
      </c>
      <c r="CP152" s="394">
        <f t="shared" si="606"/>
        <v>2904932</v>
      </c>
      <c r="CQ152" s="394">
        <f t="shared" si="606"/>
        <v>-391368</v>
      </c>
      <c r="CR152" s="394">
        <f t="shared" si="606"/>
        <v>179140</v>
      </c>
      <c r="CS152" s="394">
        <f t="shared" si="606"/>
        <v>-9180482</v>
      </c>
      <c r="CT152" s="394">
        <f t="shared" si="606"/>
        <v>-864349</v>
      </c>
      <c r="CU152" s="394">
        <f t="shared" si="606"/>
        <v>-495744</v>
      </c>
      <c r="CV152" s="394">
        <f t="shared" si="606"/>
        <v>-187407</v>
      </c>
      <c r="CW152" s="394">
        <f t="shared" si="606"/>
        <v>-713412</v>
      </c>
      <c r="CX152" s="394">
        <f t="shared" si="606"/>
        <v>-281769</v>
      </c>
      <c r="CY152" s="345"/>
      <c r="CZ152" s="63">
        <f>IF(ISERROR(GETPIVOTDATA("VALUE",'CRS WK pvt'!$I$2,"DT_FILE",CZ$8,"CD_CO",CZ$6,"TRIM_CAT",TRIM(B152),"TRIM_LINE",A149))=TRUE,0,GETPIVOTDATA("VALUE",'CRS WK pvt'!$I$2,"DT_FILE",CZ$8,"CD_CO",CZ$6,"TRIM_CAT",TRIM(B152),"TRIM_LINE",A149))</f>
        <v>1538110</v>
      </c>
    </row>
    <row r="153" spans="1:104" s="58" customFormat="1" x14ac:dyDescent="0.3">
      <c r="A153" s="146"/>
      <c r="B153" s="59" t="s">
        <v>40</v>
      </c>
      <c r="C153" s="216">
        <v>9669642.7300000004</v>
      </c>
      <c r="D153" s="217">
        <v>6757186.1200000001</v>
      </c>
      <c r="E153" s="217">
        <v>3661641.71</v>
      </c>
      <c r="F153" s="218">
        <v>2552006.17</v>
      </c>
      <c r="G153" s="217">
        <v>1908957.09</v>
      </c>
      <c r="H153" s="218">
        <v>1797117.4</v>
      </c>
      <c r="I153" s="217">
        <v>1733990.62</v>
      </c>
      <c r="J153" s="218">
        <v>2198222.1800000002</v>
      </c>
      <c r="K153" s="217">
        <v>3882643.66</v>
      </c>
      <c r="L153" s="219">
        <v>8323353.3300000001</v>
      </c>
      <c r="M153" s="218">
        <v>8154220.6100000003</v>
      </c>
      <c r="N153" s="218">
        <v>8424567.8300000001</v>
      </c>
      <c r="O153" s="217">
        <v>6734810.4900000002</v>
      </c>
      <c r="P153" s="218">
        <v>6184791.6399999997</v>
      </c>
      <c r="Q153" s="217">
        <v>3799663</v>
      </c>
      <c r="R153" s="218">
        <v>1955771</v>
      </c>
      <c r="S153" s="217">
        <v>1463711</v>
      </c>
      <c r="T153" s="218">
        <v>1345838</v>
      </c>
      <c r="U153" s="220">
        <v>1462652</v>
      </c>
      <c r="V153" s="220">
        <v>2030785</v>
      </c>
      <c r="W153" s="220">
        <v>3334543</v>
      </c>
      <c r="X153" s="219">
        <v>6480413</v>
      </c>
      <c r="Y153" s="220">
        <v>9347460</v>
      </c>
      <c r="Z153" s="220">
        <v>10398990</v>
      </c>
      <c r="AA153" s="220">
        <v>7692988</v>
      </c>
      <c r="AB153" s="220">
        <v>5273262</v>
      </c>
      <c r="AC153" s="220">
        <v>3183715</v>
      </c>
      <c r="AD153" s="220">
        <v>2054477</v>
      </c>
      <c r="AE153" s="220">
        <v>1776841</v>
      </c>
      <c r="AF153" s="220">
        <v>1460573</v>
      </c>
      <c r="AG153" s="220">
        <v>1707862</v>
      </c>
      <c r="AH153" s="220">
        <v>2228029</v>
      </c>
      <c r="AI153" s="220">
        <v>3778210</v>
      </c>
      <c r="AJ153" s="235">
        <v>8817702</v>
      </c>
      <c r="AK153" s="300">
        <v>11964850</v>
      </c>
      <c r="AL153" s="300">
        <v>11633500</v>
      </c>
      <c r="AM153" s="300">
        <v>9624532</v>
      </c>
      <c r="AN153" s="300">
        <v>7116987</v>
      </c>
      <c r="AO153" s="300">
        <v>4678196</v>
      </c>
      <c r="AP153" s="300">
        <v>2825063</v>
      </c>
      <c r="AQ153" s="63">
        <v>2431171</v>
      </c>
      <c r="AR153" s="300">
        <v>1987407</v>
      </c>
      <c r="AS153" s="300">
        <v>2371426</v>
      </c>
      <c r="AT153" s="300">
        <v>3535465</v>
      </c>
      <c r="AU153" s="300">
        <v>5234883</v>
      </c>
      <c r="AV153" s="235">
        <v>11126099</v>
      </c>
      <c r="AW153" s="300">
        <v>12166449</v>
      </c>
      <c r="AX153" s="300">
        <v>11613793</v>
      </c>
      <c r="AY153" s="300">
        <v>9194292</v>
      </c>
      <c r="AZ153" s="63">
        <v>6581547</v>
      </c>
      <c r="BA153" s="300">
        <v>4021108</v>
      </c>
      <c r="BB153" s="300">
        <v>2708891</v>
      </c>
      <c r="BC153" s="63">
        <v>1689534</v>
      </c>
      <c r="BD153" s="300">
        <v>1658232</v>
      </c>
      <c r="BE153" s="300"/>
      <c r="BF153" s="300"/>
      <c r="BG153" s="300"/>
      <c r="BH153" s="235"/>
      <c r="BI153" s="226">
        <f t="shared" si="603"/>
        <v>-2934832.24</v>
      </c>
      <c r="BJ153" s="227">
        <f t="shared" si="603"/>
        <v>-572394.48000000045</v>
      </c>
      <c r="BK153" s="227">
        <f t="shared" si="603"/>
        <v>138021.29000000004</v>
      </c>
      <c r="BL153" s="227">
        <f t="shared" si="603"/>
        <v>-596235.16999999993</v>
      </c>
      <c r="BM153" s="227">
        <f t="shared" si="603"/>
        <v>-445246.09000000008</v>
      </c>
      <c r="BN153" s="227">
        <f t="shared" si="603"/>
        <v>-451279.39999999991</v>
      </c>
      <c r="BO153" s="227">
        <f t="shared" si="603"/>
        <v>-271338.62000000011</v>
      </c>
      <c r="BP153" s="227">
        <f t="shared" si="603"/>
        <v>-167437.18000000017</v>
      </c>
      <c r="BQ153" s="227">
        <f t="shared" si="603"/>
        <v>-548100.66000000015</v>
      </c>
      <c r="BR153" s="416">
        <f t="shared" si="603"/>
        <v>-1842940.33</v>
      </c>
      <c r="BS153" s="227">
        <f t="shared" si="604"/>
        <v>1193239.3899999997</v>
      </c>
      <c r="BT153" s="227">
        <f t="shared" si="604"/>
        <v>1974422.17</v>
      </c>
      <c r="BU153" s="227">
        <f t="shared" si="604"/>
        <v>958177.50999999978</v>
      </c>
      <c r="BV153" s="227">
        <f t="shared" si="604"/>
        <v>-911529.63999999966</v>
      </c>
      <c r="BW153" s="227">
        <f t="shared" si="604"/>
        <v>-615948</v>
      </c>
      <c r="BX153" s="253">
        <f t="shared" si="604"/>
        <v>98706</v>
      </c>
      <c r="BY153" s="253">
        <f t="shared" si="604"/>
        <v>313130</v>
      </c>
      <c r="BZ153" s="253">
        <f t="shared" si="604"/>
        <v>114735</v>
      </c>
      <c r="CA153" s="253">
        <f t="shared" si="604"/>
        <v>245210</v>
      </c>
      <c r="CB153" s="253">
        <f t="shared" si="604"/>
        <v>197244</v>
      </c>
      <c r="CC153" s="253">
        <f t="shared" si="605"/>
        <v>443667</v>
      </c>
      <c r="CD153" s="394">
        <f t="shared" si="605"/>
        <v>2337289</v>
      </c>
      <c r="CE153" s="209">
        <f t="shared" si="605"/>
        <v>2617390</v>
      </c>
      <c r="CF153" s="209">
        <f t="shared" si="605"/>
        <v>1234510</v>
      </c>
      <c r="CG153" s="209">
        <f t="shared" si="605"/>
        <v>1931544</v>
      </c>
      <c r="CH153" s="209">
        <f t="shared" si="605"/>
        <v>1843725</v>
      </c>
      <c r="CI153" s="209">
        <f t="shared" si="605"/>
        <v>1494481</v>
      </c>
      <c r="CJ153" s="209">
        <f t="shared" si="605"/>
        <v>770586</v>
      </c>
      <c r="CK153" s="209">
        <f t="shared" si="605"/>
        <v>654330</v>
      </c>
      <c r="CL153" s="209">
        <f t="shared" si="605"/>
        <v>526834</v>
      </c>
      <c r="CM153" s="209">
        <f t="shared" si="606"/>
        <v>663564</v>
      </c>
      <c r="CN153" s="209">
        <f t="shared" si="606"/>
        <v>1307436</v>
      </c>
      <c r="CO153" s="209">
        <f t="shared" si="606"/>
        <v>1456673</v>
      </c>
      <c r="CP153" s="394">
        <f t="shared" si="606"/>
        <v>2308397</v>
      </c>
      <c r="CQ153" s="394">
        <f t="shared" si="606"/>
        <v>201599</v>
      </c>
      <c r="CR153" s="394">
        <f t="shared" si="606"/>
        <v>-19707</v>
      </c>
      <c r="CS153" s="394">
        <f t="shared" si="606"/>
        <v>-430240</v>
      </c>
      <c r="CT153" s="394">
        <f t="shared" si="606"/>
        <v>-535440</v>
      </c>
      <c r="CU153" s="394">
        <f t="shared" si="606"/>
        <v>-657088</v>
      </c>
      <c r="CV153" s="394">
        <f t="shared" si="606"/>
        <v>-116172</v>
      </c>
      <c r="CW153" s="394">
        <f t="shared" si="606"/>
        <v>-741637</v>
      </c>
      <c r="CX153" s="394">
        <f t="shared" si="606"/>
        <v>-329175</v>
      </c>
      <c r="CY153" s="345"/>
      <c r="CZ153" s="63">
        <f>IF(ISERROR(GETPIVOTDATA("VALUE",'CRS WK pvt'!$I$2,"DT_FILE",CZ$8,"CD_CO",CZ$6,"TRIM_CAT",TRIM(B153),"TRIM_LINE",A149))=TRUE,0,GETPIVOTDATA("VALUE",'CRS WK pvt'!$I$2,"DT_FILE",CZ$8,"CD_CO",CZ$6,"TRIM_CAT",TRIM(B153),"TRIM_LINE",A149))</f>
        <v>1658232</v>
      </c>
    </row>
    <row r="154" spans="1:104" s="58" customFormat="1" x14ac:dyDescent="0.3">
      <c r="A154" s="146"/>
      <c r="B154" s="59" t="s">
        <v>41</v>
      </c>
      <c r="C154" s="216">
        <v>30505793.100000001</v>
      </c>
      <c r="D154" s="217">
        <v>30627385.350000001</v>
      </c>
      <c r="E154" s="217">
        <v>14007925.949999999</v>
      </c>
      <c r="F154" s="218">
        <v>10166327.779999999</v>
      </c>
      <c r="G154" s="217">
        <v>7148651.1399999997</v>
      </c>
      <c r="H154" s="218">
        <v>7509046.1600000001</v>
      </c>
      <c r="I154" s="217">
        <v>7158754.29</v>
      </c>
      <c r="J154" s="218">
        <v>9035442.3900000006</v>
      </c>
      <c r="K154" s="217">
        <v>14391457.119999999</v>
      </c>
      <c r="L154" s="219">
        <v>29309373.66</v>
      </c>
      <c r="M154" s="218">
        <v>26795118.879999999</v>
      </c>
      <c r="N154" s="218">
        <v>30241385.629999999</v>
      </c>
      <c r="O154" s="217">
        <v>25689217.530000001</v>
      </c>
      <c r="P154" s="218">
        <v>25785247.530000001</v>
      </c>
      <c r="Q154" s="217">
        <v>18093888</v>
      </c>
      <c r="R154" s="218">
        <v>7842278</v>
      </c>
      <c r="S154" s="217">
        <v>6246586</v>
      </c>
      <c r="T154" s="218">
        <v>5534783</v>
      </c>
      <c r="U154" s="220">
        <v>6545885</v>
      </c>
      <c r="V154" s="220">
        <v>7509411</v>
      </c>
      <c r="W154" s="220">
        <v>12726388</v>
      </c>
      <c r="X154" s="219">
        <v>24795673</v>
      </c>
      <c r="Y154" s="220">
        <v>28978690</v>
      </c>
      <c r="Z154" s="220">
        <v>32441253</v>
      </c>
      <c r="AA154" s="220">
        <v>26700467</v>
      </c>
      <c r="AB154" s="220">
        <v>20564351</v>
      </c>
      <c r="AC154" s="220">
        <v>12034481</v>
      </c>
      <c r="AD154" s="220">
        <v>8065097</v>
      </c>
      <c r="AE154" s="220">
        <v>7375544</v>
      </c>
      <c r="AF154" s="220">
        <v>5218247</v>
      </c>
      <c r="AG154" s="220">
        <v>7520076</v>
      </c>
      <c r="AH154" s="220">
        <v>7477941</v>
      </c>
      <c r="AI154" s="220">
        <v>13614759</v>
      </c>
      <c r="AJ154" s="235">
        <v>33093548</v>
      </c>
      <c r="AK154" s="300">
        <v>39622441</v>
      </c>
      <c r="AL154" s="300">
        <v>40029966</v>
      </c>
      <c r="AM154" s="300">
        <v>33667415</v>
      </c>
      <c r="AN154" s="300">
        <v>25210610</v>
      </c>
      <c r="AO154" s="300">
        <v>17965740</v>
      </c>
      <c r="AP154" s="300">
        <v>11257968</v>
      </c>
      <c r="AQ154" s="63">
        <v>9581802</v>
      </c>
      <c r="AR154" s="300">
        <v>7840077</v>
      </c>
      <c r="AS154" s="300">
        <v>8024184</v>
      </c>
      <c r="AT154" s="300">
        <v>10809929</v>
      </c>
      <c r="AU154" s="300">
        <v>20143625</v>
      </c>
      <c r="AV154" s="235">
        <v>33108176</v>
      </c>
      <c r="AW154" s="300">
        <v>40922072</v>
      </c>
      <c r="AX154" s="300">
        <v>38007815</v>
      </c>
      <c r="AY154" s="300">
        <v>0</v>
      </c>
      <c r="AZ154" s="63">
        <v>24831155</v>
      </c>
      <c r="BA154" s="300">
        <v>17620047</v>
      </c>
      <c r="BB154" s="300">
        <v>11407206</v>
      </c>
      <c r="BC154" s="63">
        <v>6275026</v>
      </c>
      <c r="BD154" s="300">
        <v>7643577</v>
      </c>
      <c r="BE154" s="300"/>
      <c r="BF154" s="300"/>
      <c r="BG154" s="300"/>
      <c r="BH154" s="235"/>
      <c r="BI154" s="226">
        <f t="shared" si="603"/>
        <v>-4816575.57</v>
      </c>
      <c r="BJ154" s="227">
        <f t="shared" si="603"/>
        <v>-4842137.82</v>
      </c>
      <c r="BK154" s="227">
        <f t="shared" si="603"/>
        <v>4085962.0500000007</v>
      </c>
      <c r="BL154" s="227">
        <f t="shared" si="603"/>
        <v>-2324049.7799999993</v>
      </c>
      <c r="BM154" s="227">
        <f t="shared" si="603"/>
        <v>-902065.13999999966</v>
      </c>
      <c r="BN154" s="227">
        <f t="shared" si="603"/>
        <v>-1974263.1600000001</v>
      </c>
      <c r="BO154" s="227">
        <f t="shared" si="603"/>
        <v>-612869.29</v>
      </c>
      <c r="BP154" s="227">
        <f t="shared" si="603"/>
        <v>-1526031.3900000006</v>
      </c>
      <c r="BQ154" s="227">
        <f t="shared" si="603"/>
        <v>-1665069.1199999992</v>
      </c>
      <c r="BR154" s="416">
        <f t="shared" si="603"/>
        <v>-4513700.66</v>
      </c>
      <c r="BS154" s="227">
        <f t="shared" si="604"/>
        <v>2183571.120000001</v>
      </c>
      <c r="BT154" s="227">
        <f t="shared" si="604"/>
        <v>2199867.370000001</v>
      </c>
      <c r="BU154" s="227">
        <f t="shared" si="604"/>
        <v>1011249.4699999988</v>
      </c>
      <c r="BV154" s="227">
        <f t="shared" si="604"/>
        <v>-5220896.5300000012</v>
      </c>
      <c r="BW154" s="227">
        <f t="shared" si="604"/>
        <v>-6059407</v>
      </c>
      <c r="BX154" s="253">
        <f t="shared" si="604"/>
        <v>222819</v>
      </c>
      <c r="BY154" s="253">
        <f t="shared" si="604"/>
        <v>1128958</v>
      </c>
      <c r="BZ154" s="253">
        <f t="shared" si="604"/>
        <v>-316536</v>
      </c>
      <c r="CA154" s="253">
        <f t="shared" si="604"/>
        <v>974191</v>
      </c>
      <c r="CB154" s="253">
        <f t="shared" si="604"/>
        <v>-31470</v>
      </c>
      <c r="CC154" s="253">
        <f t="shared" si="605"/>
        <v>888371</v>
      </c>
      <c r="CD154" s="394">
        <f t="shared" si="605"/>
        <v>8297875</v>
      </c>
      <c r="CE154" s="209">
        <f t="shared" si="605"/>
        <v>10643751</v>
      </c>
      <c r="CF154" s="209">
        <f t="shared" si="605"/>
        <v>7588713</v>
      </c>
      <c r="CG154" s="209">
        <f t="shared" si="605"/>
        <v>6966948</v>
      </c>
      <c r="CH154" s="209">
        <f t="shared" si="605"/>
        <v>4646259</v>
      </c>
      <c r="CI154" s="209">
        <f t="shared" si="605"/>
        <v>5931259</v>
      </c>
      <c r="CJ154" s="209">
        <f t="shared" si="605"/>
        <v>3192871</v>
      </c>
      <c r="CK154" s="209">
        <f t="shared" si="605"/>
        <v>2206258</v>
      </c>
      <c r="CL154" s="209">
        <f t="shared" si="605"/>
        <v>2621830</v>
      </c>
      <c r="CM154" s="209">
        <f t="shared" si="606"/>
        <v>504108</v>
      </c>
      <c r="CN154" s="209">
        <f t="shared" si="606"/>
        <v>3331988</v>
      </c>
      <c r="CO154" s="209">
        <f t="shared" si="606"/>
        <v>6528866</v>
      </c>
      <c r="CP154" s="394">
        <f t="shared" si="606"/>
        <v>14628</v>
      </c>
      <c r="CQ154" s="394">
        <f t="shared" si="606"/>
        <v>1299631</v>
      </c>
      <c r="CR154" s="394">
        <f t="shared" si="606"/>
        <v>-2022151</v>
      </c>
      <c r="CS154" s="394">
        <f t="shared" si="606"/>
        <v>-33667415</v>
      </c>
      <c r="CT154" s="394">
        <f t="shared" si="606"/>
        <v>-379455</v>
      </c>
      <c r="CU154" s="394">
        <f t="shared" si="606"/>
        <v>-345693</v>
      </c>
      <c r="CV154" s="394">
        <f t="shared" si="606"/>
        <v>149238</v>
      </c>
      <c r="CW154" s="394">
        <f t="shared" si="606"/>
        <v>-3306776</v>
      </c>
      <c r="CX154" s="394">
        <f t="shared" si="606"/>
        <v>-196500</v>
      </c>
      <c r="CY154" s="345"/>
      <c r="CZ154" s="63">
        <f>IF(ISERROR(GETPIVOTDATA("VALUE",'CRS WK pvt'!$I$2,"DT_FILE",CZ$8,"CD_CO",CZ$6,"TRIM_CAT",TRIM(B154),"TRIM_LINE",A149))=TRUE,0,GETPIVOTDATA("VALUE",'CRS WK pvt'!$I$2,"DT_FILE",CZ$8,"CD_CO",CZ$6,"TRIM_CAT",TRIM(B154),"TRIM_LINE",A149))</f>
        <v>7643577</v>
      </c>
    </row>
    <row r="155" spans="1:104" s="72" customFormat="1" x14ac:dyDescent="0.3">
      <c r="A155" s="147"/>
      <c r="B155" s="59" t="s">
        <v>42</v>
      </c>
      <c r="C155" s="221">
        <f t="shared" ref="C155:V155" si="607">SUM(C150:C154)</f>
        <v>123876818.91</v>
      </c>
      <c r="D155" s="222">
        <f t="shared" si="607"/>
        <v>92389187.50999999</v>
      </c>
      <c r="E155" s="222">
        <f t="shared" si="607"/>
        <v>50398877.670000002</v>
      </c>
      <c r="F155" s="223">
        <f t="shared" si="607"/>
        <v>37525145.130000003</v>
      </c>
      <c r="G155" s="222">
        <f t="shared" si="607"/>
        <v>26042999.829999998</v>
      </c>
      <c r="H155" s="223">
        <f t="shared" si="607"/>
        <v>27851743.010000002</v>
      </c>
      <c r="I155" s="222">
        <f t="shared" si="607"/>
        <v>24820625.649999999</v>
      </c>
      <c r="J155" s="223">
        <f t="shared" si="607"/>
        <v>30764815.799999997</v>
      </c>
      <c r="K155" s="222">
        <f t="shared" si="607"/>
        <v>53818671.079999991</v>
      </c>
      <c r="L155" s="224">
        <f t="shared" si="607"/>
        <v>104993989.11999999</v>
      </c>
      <c r="M155" s="223">
        <f t="shared" si="607"/>
        <v>112606560.36999999</v>
      </c>
      <c r="N155" s="223">
        <f t="shared" si="607"/>
        <v>116070985.53999999</v>
      </c>
      <c r="O155" s="223">
        <f t="shared" si="607"/>
        <v>88618866.890000015</v>
      </c>
      <c r="P155" s="223">
        <f t="shared" si="607"/>
        <v>81072621.570000008</v>
      </c>
      <c r="Q155" s="223">
        <f t="shared" si="607"/>
        <v>55662045</v>
      </c>
      <c r="R155" s="223">
        <f t="shared" si="607"/>
        <v>28160994</v>
      </c>
      <c r="S155" s="223">
        <f t="shared" si="607"/>
        <v>24490911</v>
      </c>
      <c r="T155" s="223">
        <f t="shared" si="607"/>
        <v>23284500</v>
      </c>
      <c r="U155" s="223">
        <f t="shared" si="607"/>
        <v>24495966</v>
      </c>
      <c r="V155" s="223">
        <f t="shared" si="607"/>
        <v>29799483</v>
      </c>
      <c r="W155" s="225">
        <f>SUM(W150+W151+W152+W153+W154)</f>
        <v>46364401</v>
      </c>
      <c r="X155" s="224">
        <f>SUM(X150+X151+X152+X153+X154)</f>
        <v>90103996</v>
      </c>
      <c r="Y155" s="225">
        <v>119735570</v>
      </c>
      <c r="Z155" s="225">
        <v>133278740</v>
      </c>
      <c r="AA155" s="225">
        <v>100473678</v>
      </c>
      <c r="AB155" s="225">
        <v>74927827</v>
      </c>
      <c r="AC155" s="225">
        <v>44429527</v>
      </c>
      <c r="AD155" s="225">
        <v>29734755</v>
      </c>
      <c r="AE155" s="225">
        <v>27095148</v>
      </c>
      <c r="AF155" s="225">
        <v>22247949</v>
      </c>
      <c r="AG155" s="225">
        <v>25680613</v>
      </c>
      <c r="AH155" s="225">
        <v>29331116</v>
      </c>
      <c r="AI155" s="225">
        <v>50355849</v>
      </c>
      <c r="AJ155" s="234">
        <v>115105762</v>
      </c>
      <c r="AK155" s="301">
        <v>158830059</v>
      </c>
      <c r="AL155" s="301">
        <v>154532237</v>
      </c>
      <c r="AM155" s="301">
        <v>125043274</v>
      </c>
      <c r="AN155" s="301">
        <v>98302115</v>
      </c>
      <c r="AO155" s="301">
        <v>64671411</v>
      </c>
      <c r="AP155" s="301">
        <v>39996860</v>
      </c>
      <c r="AQ155" s="84">
        <v>36738230</v>
      </c>
      <c r="AR155" s="301">
        <v>30879235</v>
      </c>
      <c r="AS155" s="301">
        <v>31591541</v>
      </c>
      <c r="AT155" s="301">
        <v>44897591</v>
      </c>
      <c r="AU155" s="301">
        <v>74073752</v>
      </c>
      <c r="AV155" s="234">
        <v>141925871</v>
      </c>
      <c r="AW155" s="301">
        <v>157000100</v>
      </c>
      <c r="AX155" s="301">
        <v>158451231</v>
      </c>
      <c r="AY155" s="301">
        <v>77736960</v>
      </c>
      <c r="AZ155" s="84">
        <v>92937349</v>
      </c>
      <c r="BA155" s="301">
        <v>57743756</v>
      </c>
      <c r="BB155" s="301">
        <v>39233962</v>
      </c>
      <c r="BC155" s="84">
        <v>27851637</v>
      </c>
      <c r="BD155" s="301">
        <v>28166096</v>
      </c>
      <c r="BE155" s="301"/>
      <c r="BF155" s="301"/>
      <c r="BG155" s="301"/>
      <c r="BH155" s="234"/>
      <c r="BI155" s="228">
        <f t="shared" ref="BI155:BM155" si="608">SUM(BI150:BI154)</f>
        <v>-35257952.019999996</v>
      </c>
      <c r="BJ155" s="229">
        <f t="shared" si="608"/>
        <v>-11316565.939999998</v>
      </c>
      <c r="BK155" s="229">
        <f t="shared" si="608"/>
        <v>5263167.33</v>
      </c>
      <c r="BL155" s="229">
        <f t="shared" si="608"/>
        <v>-9364151.129999999</v>
      </c>
      <c r="BM155" s="229">
        <f t="shared" si="608"/>
        <v>-1552088.8299999987</v>
      </c>
      <c r="BN155" s="229">
        <f t="shared" ref="BN155:BV155" si="609">SUM(BN150:BN154)</f>
        <v>-4567243.01</v>
      </c>
      <c r="BO155" s="229">
        <f t="shared" si="609"/>
        <v>-324659.65000000037</v>
      </c>
      <c r="BP155" s="229">
        <f t="shared" si="609"/>
        <v>-965332.80000000075</v>
      </c>
      <c r="BQ155" s="229">
        <f t="shared" si="609"/>
        <v>-7454270.0799999982</v>
      </c>
      <c r="BR155" s="417">
        <f t="shared" si="609"/>
        <v>-14889993.119999999</v>
      </c>
      <c r="BS155" s="229">
        <f t="shared" si="609"/>
        <v>7129009.6300000027</v>
      </c>
      <c r="BT155" s="229">
        <f t="shared" si="609"/>
        <v>17207754.460000001</v>
      </c>
      <c r="BU155" s="229">
        <f t="shared" si="609"/>
        <v>11854811.109999998</v>
      </c>
      <c r="BV155" s="229">
        <f t="shared" si="609"/>
        <v>-6144794.5700000031</v>
      </c>
      <c r="BW155" s="229">
        <f t="shared" ref="BW155:BX155" si="610">SUM(BW150:BW154)</f>
        <v>-11232518</v>
      </c>
      <c r="BX155" s="254">
        <f t="shared" si="610"/>
        <v>1573761</v>
      </c>
      <c r="BY155" s="254">
        <f t="shared" ref="BY155:BZ155" si="611">SUM(BY150:BY154)</f>
        <v>2604237</v>
      </c>
      <c r="BZ155" s="254">
        <f t="shared" si="611"/>
        <v>-1036551</v>
      </c>
      <c r="CA155" s="254">
        <f t="shared" ref="CA155:CB155" si="612">SUM(CA150:CA154)</f>
        <v>1184647</v>
      </c>
      <c r="CB155" s="254">
        <f t="shared" si="612"/>
        <v>-468367</v>
      </c>
      <c r="CC155" s="254">
        <f t="shared" ref="CC155:CE155" si="613">SUM(CC150:CC154)</f>
        <v>3991448</v>
      </c>
      <c r="CD155" s="395">
        <f t="shared" si="613"/>
        <v>25001766</v>
      </c>
      <c r="CE155" s="210">
        <f t="shared" si="613"/>
        <v>39094489</v>
      </c>
      <c r="CF155" s="210">
        <f t="shared" ref="CF155" si="614">SUM(CF150:CF154)</f>
        <v>21253497</v>
      </c>
      <c r="CG155" s="210">
        <f t="shared" ref="CG155" si="615">SUM(CG150:CG154)</f>
        <v>24569596</v>
      </c>
      <c r="CH155" s="210">
        <f t="shared" ref="CH155" si="616">SUM(CH150:CH154)</f>
        <v>23374288</v>
      </c>
      <c r="CI155" s="210">
        <f t="shared" ref="CI155" si="617">SUM(CI150:CI154)</f>
        <v>20241884</v>
      </c>
      <c r="CJ155" s="210">
        <f t="shared" ref="CJ155" si="618">SUM(CJ150:CJ154)</f>
        <v>10262105</v>
      </c>
      <c r="CK155" s="210">
        <f t="shared" ref="CK155" si="619">SUM(CK150:CK154)</f>
        <v>9643082</v>
      </c>
      <c r="CL155" s="210">
        <f t="shared" ref="CL155" si="620">SUM(CL150:CL154)</f>
        <v>8631286</v>
      </c>
      <c r="CM155" s="210">
        <f t="shared" ref="CM155" si="621">SUM(CM150:CM154)</f>
        <v>5910928</v>
      </c>
      <c r="CN155" s="210">
        <f t="shared" ref="CN155" si="622">SUM(CN150:CN154)</f>
        <v>15566475</v>
      </c>
      <c r="CO155" s="210">
        <f t="shared" ref="CO155" si="623">SUM(CO150:CO154)</f>
        <v>23717903</v>
      </c>
      <c r="CP155" s="395">
        <f t="shared" ref="CP155" si="624">SUM(CP150:CP154)</f>
        <v>26820109</v>
      </c>
      <c r="CQ155" s="395">
        <f t="shared" ref="CQ155" si="625">SUM(CQ150:CQ154)</f>
        <v>-1829959</v>
      </c>
      <c r="CR155" s="395">
        <f t="shared" ref="CR155" si="626">SUM(CR150:CR154)</f>
        <v>3918994</v>
      </c>
      <c r="CS155" s="395">
        <f t="shared" ref="CS155" si="627">SUM(CS150:CS154)</f>
        <v>-47306314</v>
      </c>
      <c r="CT155" s="395">
        <f t="shared" ref="CT155:CU155" si="628">SUM(CT150:CT154)</f>
        <v>-5364766</v>
      </c>
      <c r="CU155" s="395">
        <f t="shared" si="628"/>
        <v>-6927655</v>
      </c>
      <c r="CV155" s="395">
        <f t="shared" ref="CV155" si="629">SUM(CV150:CV154)</f>
        <v>-762898</v>
      </c>
      <c r="CW155" s="395">
        <f t="shared" ref="CW155:CX155" si="630">SUM(CW150:CW154)</f>
        <v>-8886593</v>
      </c>
      <c r="CX155" s="395">
        <f t="shared" si="630"/>
        <v>-2713139</v>
      </c>
      <c r="CY155" s="346"/>
      <c r="CZ155" s="84">
        <f>SUM(CZ150:CZ154)</f>
        <v>28166096</v>
      </c>
    </row>
    <row r="156" spans="1:104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45"/>
      <c r="CZ156" s="89"/>
    </row>
    <row r="157" spans="1:104" s="58" customFormat="1" x14ac:dyDescent="0.3">
      <c r="A157" s="146"/>
      <c r="B157" s="59" t="s">
        <v>37</v>
      </c>
      <c r="C157" s="111"/>
      <c r="D157" s="180">
        <f t="shared" ref="D157:AB157" si="631">(C66+C150+D94-D66-D150)/(C66+C150+D94-D150)</f>
        <v>0.54314619805228581</v>
      </c>
      <c r="E157" s="181">
        <f t="shared" si="631"/>
        <v>0.47574703808415769</v>
      </c>
      <c r="F157" s="181">
        <f t="shared" si="631"/>
        <v>0.34527761976382626</v>
      </c>
      <c r="G157" s="181">
        <f t="shared" si="631"/>
        <v>0.31248439460211197</v>
      </c>
      <c r="H157" s="182">
        <f t="shared" si="631"/>
        <v>0.28423452583587056</v>
      </c>
      <c r="I157" s="181">
        <f t="shared" si="631"/>
        <v>0.32141498015096165</v>
      </c>
      <c r="J157" s="182">
        <f t="shared" si="631"/>
        <v>0.37121509282758908</v>
      </c>
      <c r="K157" s="181">
        <f t="shared" si="631"/>
        <v>0.44147289346533169</v>
      </c>
      <c r="L157" s="183">
        <f t="shared" si="631"/>
        <v>0.65179259706093662</v>
      </c>
      <c r="M157" s="182">
        <f t="shared" si="631"/>
        <v>0.66023628508142429</v>
      </c>
      <c r="N157" s="182">
        <f t="shared" si="631"/>
        <v>0.62426681179311383</v>
      </c>
      <c r="O157" s="182">
        <f t="shared" si="631"/>
        <v>0.61841672163934125</v>
      </c>
      <c r="P157" s="182">
        <f t="shared" si="631"/>
        <v>0.52672371150863684</v>
      </c>
      <c r="Q157" s="182">
        <f t="shared" si="631"/>
        <v>0.46070205915842249</v>
      </c>
      <c r="R157" s="182">
        <f t="shared" si="631"/>
        <v>0.32641164116051846</v>
      </c>
      <c r="S157" s="182">
        <f t="shared" si="631"/>
        <v>0.26984475919203155</v>
      </c>
      <c r="T157" s="182">
        <f t="shared" si="631"/>
        <v>0.21467707424481836</v>
      </c>
      <c r="U157" s="182">
        <f t="shared" si="631"/>
        <v>0.23951925122408391</v>
      </c>
      <c r="V157" s="182">
        <f t="shared" si="631"/>
        <v>0.24415251723021128</v>
      </c>
      <c r="W157" s="182">
        <f t="shared" si="631"/>
        <v>0.38573730269713041</v>
      </c>
      <c r="X157" s="183">
        <f t="shared" si="631"/>
        <v>0.55629385315932556</v>
      </c>
      <c r="Y157" s="182">
        <f t="shared" si="631"/>
        <v>0.59460252181624962</v>
      </c>
      <c r="Z157" s="182">
        <f t="shared" si="631"/>
        <v>0.61067351883125587</v>
      </c>
      <c r="AA157" s="182">
        <f t="shared" si="631"/>
        <v>0.63249909553827521</v>
      </c>
      <c r="AB157" s="182">
        <f t="shared" si="631"/>
        <v>0.49881656992956891</v>
      </c>
      <c r="AC157" s="182">
        <f t="shared" ref="AC157:BD162" si="632">(AB66+AB150+AC94-AC66-AC150)/(AB66+AB150+AC94-AC150)</f>
        <v>0.40611993521025658</v>
      </c>
      <c r="AD157" s="182">
        <f t="shared" si="632"/>
        <v>0.31274472768869011</v>
      </c>
      <c r="AE157" s="182">
        <f t="shared" si="632"/>
        <v>0.28687549962294184</v>
      </c>
      <c r="AF157" s="182">
        <f t="shared" si="632"/>
        <v>0.27561056063971218</v>
      </c>
      <c r="AG157" s="182">
        <f t="shared" ref="AG157:BD157" si="633">(AF66+AF150+AG94-AG66-AG150)/(AF66+AF150+AG94-AG150)</f>
        <v>0.26343447900180694</v>
      </c>
      <c r="AH157" s="182">
        <f t="shared" si="633"/>
        <v>0.28292776809435882</v>
      </c>
      <c r="AI157" s="182">
        <f t="shared" si="633"/>
        <v>0.4389759111914362</v>
      </c>
      <c r="AJ157" s="182">
        <f t="shared" si="633"/>
        <v>0.61682527903224171</v>
      </c>
      <c r="AK157" s="182">
        <f t="shared" si="633"/>
        <v>0.64209791108173131</v>
      </c>
      <c r="AL157" s="182">
        <f t="shared" si="633"/>
        <v>0.67267416470436348</v>
      </c>
      <c r="AM157" s="182">
        <f t="shared" si="633"/>
        <v>0.66532747998953501</v>
      </c>
      <c r="AN157" s="182">
        <f t="shared" si="633"/>
        <v>0.53454692129472681</v>
      </c>
      <c r="AO157" s="182">
        <f t="shared" si="633"/>
        <v>0.49104504512132652</v>
      </c>
      <c r="AP157" s="182">
        <f t="shared" si="633"/>
        <v>0.38593061452698524</v>
      </c>
      <c r="AQ157" s="182">
        <f t="shared" si="633"/>
        <v>0.31946007076805411</v>
      </c>
      <c r="AR157" s="182">
        <f t="shared" si="633"/>
        <v>0.31646759736716285</v>
      </c>
      <c r="AS157" s="182">
        <f t="shared" si="633"/>
        <v>0.29510178608372928</v>
      </c>
      <c r="AT157" s="182">
        <f t="shared" si="633"/>
        <v>0.3710203707841791</v>
      </c>
      <c r="AU157" s="182">
        <f t="shared" si="633"/>
        <v>0.44007030328656194</v>
      </c>
      <c r="AV157" s="182">
        <f t="shared" si="633"/>
        <v>0.62914726381851449</v>
      </c>
      <c r="AW157" s="182">
        <f t="shared" si="633"/>
        <v>0.68103236024411973</v>
      </c>
      <c r="AX157" s="182">
        <f t="shared" si="633"/>
        <v>0.64086360735987746</v>
      </c>
      <c r="AY157" s="182">
        <f t="shared" si="633"/>
        <v>0.65794732781674636</v>
      </c>
      <c r="AZ157" s="182">
        <f t="shared" si="633"/>
        <v>0.51052461362984325</v>
      </c>
      <c r="BA157" s="182">
        <f t="shared" si="633"/>
        <v>0.4838551780867788</v>
      </c>
      <c r="BB157" s="182">
        <f t="shared" si="633"/>
        <v>0.34084658698873699</v>
      </c>
      <c r="BC157" s="182">
        <f t="shared" si="633"/>
        <v>0.28589134300110414</v>
      </c>
      <c r="BD157" s="182">
        <f t="shared" si="633"/>
        <v>0.2871290972470194</v>
      </c>
      <c r="BE157" s="182"/>
      <c r="BF157" s="182"/>
      <c r="BG157" s="182"/>
      <c r="BH157" s="182"/>
      <c r="BI157" s="111"/>
      <c r="BJ157" s="182">
        <f t="shared" ref="BJ157:BS162" si="634">P157-D157</f>
        <v>-1.6422486543648973E-2</v>
      </c>
      <c r="BK157" s="182">
        <f t="shared" si="634"/>
        <v>-1.5044978925735197E-2</v>
      </c>
      <c r="BL157" s="182">
        <f t="shared" si="634"/>
        <v>-1.8865978603307798E-2</v>
      </c>
      <c r="BM157" s="182">
        <f t="shared" si="634"/>
        <v>-4.2639635410080423E-2</v>
      </c>
      <c r="BN157" s="182">
        <f t="shared" si="634"/>
        <v>-6.95574515910522E-2</v>
      </c>
      <c r="BO157" s="182">
        <f t="shared" si="634"/>
        <v>-8.1895728926877742E-2</v>
      </c>
      <c r="BP157" s="182">
        <f t="shared" si="634"/>
        <v>-0.1270625755973778</v>
      </c>
      <c r="BQ157" s="182">
        <f t="shared" si="634"/>
        <v>-5.5735590768201282E-2</v>
      </c>
      <c r="BR157" s="418">
        <f t="shared" si="634"/>
        <v>-9.5498743901611061E-2</v>
      </c>
      <c r="BS157" s="182">
        <f t="shared" si="634"/>
        <v>-6.5633763265174672E-2</v>
      </c>
      <c r="BT157" s="182">
        <f t="shared" ref="BT157:CC162" si="635">Z157-N157</f>
        <v>-1.3593292961857961E-2</v>
      </c>
      <c r="BU157" s="182">
        <f t="shared" si="635"/>
        <v>1.4082373898933964E-2</v>
      </c>
      <c r="BV157" s="182">
        <f t="shared" si="635"/>
        <v>-2.7907141579067929E-2</v>
      </c>
      <c r="BW157" s="182">
        <f t="shared" si="635"/>
        <v>-5.4582123948165917E-2</v>
      </c>
      <c r="BX157" s="255">
        <f t="shared" si="635"/>
        <v>-1.3666913471828357E-2</v>
      </c>
      <c r="BY157" s="255">
        <f t="shared" si="635"/>
        <v>1.7030740430910296E-2</v>
      </c>
      <c r="BZ157" s="255">
        <f t="shared" si="635"/>
        <v>6.0933486394893821E-2</v>
      </c>
      <c r="CA157" s="255">
        <f t="shared" si="635"/>
        <v>2.3915227777723036E-2</v>
      </c>
      <c r="CB157" s="255">
        <f t="shared" si="635"/>
        <v>3.8775250864147542E-2</v>
      </c>
      <c r="CC157" s="255">
        <f t="shared" si="635"/>
        <v>5.3238608494305784E-2</v>
      </c>
      <c r="CD157" s="397">
        <f t="shared" ref="CD157:CM162" si="636">AJ157-X157</f>
        <v>6.0531425872916156E-2</v>
      </c>
      <c r="CE157" s="285">
        <f t="shared" si="636"/>
        <v>4.7495389265481691E-2</v>
      </c>
      <c r="CF157" s="285">
        <f t="shared" si="636"/>
        <v>6.2000645873107607E-2</v>
      </c>
      <c r="CG157" s="285">
        <f t="shared" si="636"/>
        <v>3.2828384451259796E-2</v>
      </c>
      <c r="CH157" s="285">
        <f t="shared" si="636"/>
        <v>3.5730351365157897E-2</v>
      </c>
      <c r="CI157" s="285">
        <f t="shared" si="636"/>
        <v>8.492510991106994E-2</v>
      </c>
      <c r="CJ157" s="285">
        <f t="shared" si="636"/>
        <v>7.3185886838295133E-2</v>
      </c>
      <c r="CK157" s="285">
        <f t="shared" si="636"/>
        <v>3.2584571145112262E-2</v>
      </c>
      <c r="CL157" s="285">
        <f t="shared" si="636"/>
        <v>4.0857036727450669E-2</v>
      </c>
      <c r="CM157" s="285">
        <f t="shared" si="636"/>
        <v>3.1667307081922336E-2</v>
      </c>
      <c r="CN157" s="285">
        <f t="shared" ref="CN157:CX162" si="637">AT157-AH157</f>
        <v>8.8092602689820276E-2</v>
      </c>
      <c r="CO157" s="285">
        <f t="shared" si="637"/>
        <v>1.0943920951257402E-3</v>
      </c>
      <c r="CP157" s="397">
        <f t="shared" si="637"/>
        <v>1.2321984786272777E-2</v>
      </c>
      <c r="CQ157" s="397">
        <f t="shared" si="637"/>
        <v>3.8934449162388418E-2</v>
      </c>
      <c r="CR157" s="397">
        <f t="shared" si="637"/>
        <v>-3.1810557344486012E-2</v>
      </c>
      <c r="CS157" s="397">
        <f t="shared" si="637"/>
        <v>-7.3801521727886454E-3</v>
      </c>
      <c r="CT157" s="397">
        <f t="shared" si="637"/>
        <v>-2.4022307664883558E-2</v>
      </c>
      <c r="CU157" s="397">
        <f t="shared" si="637"/>
        <v>-7.1898670345477145E-3</v>
      </c>
      <c r="CV157" s="397">
        <f t="shared" si="637"/>
        <v>-4.508402753824825E-2</v>
      </c>
      <c r="CW157" s="397">
        <f t="shared" si="637"/>
        <v>-3.3568727766949968E-2</v>
      </c>
      <c r="CX157" s="397">
        <f t="shared" si="637"/>
        <v>-2.933850012014344E-2</v>
      </c>
      <c r="CY157" s="345"/>
      <c r="CZ157" s="63">
        <f>IF(ISERROR(GETPIVOTDATA("VALUE",'CRS WK pvt'!$I$2,"DT_FILE",CZ$8,"CD_CO",CZ$6,"TRIM_CAT",TRIM(B157),"TRIM_LINE",A156))=TRUE,0,GETPIVOTDATA("VALUE",'CRS WK pvt'!$I$2,"DT_FILE",CZ$8,"CD_CO",CZ$6,"TRIM_CAT",TRIM(B157),"TRIM_LINE",A156))</f>
        <v>0</v>
      </c>
    </row>
    <row r="158" spans="1:104" s="58" customFormat="1" x14ac:dyDescent="0.3">
      <c r="A158" s="146"/>
      <c r="B158" s="59" t="s">
        <v>38</v>
      </c>
      <c r="C158" s="111"/>
      <c r="D158" s="181">
        <f t="shared" ref="D158:AB158" si="638">(C67+C151+D95-D67-D151)/(C67+C151+D95-D151)</f>
        <v>0.20273567917603566</v>
      </c>
      <c r="E158" s="181">
        <f t="shared" si="638"/>
        <v>0.17662090668729624</v>
      </c>
      <c r="F158" s="181">
        <f t="shared" si="638"/>
        <v>0.12811433946282402</v>
      </c>
      <c r="G158" s="181">
        <f t="shared" si="638"/>
        <v>8.1160763965648711E-2</v>
      </c>
      <c r="H158" s="182">
        <f t="shared" si="638"/>
        <v>8.0436199480448417E-2</v>
      </c>
      <c r="I158" s="181">
        <f t="shared" si="638"/>
        <v>7.1214011567541535E-2</v>
      </c>
      <c r="J158" s="182">
        <f t="shared" si="638"/>
        <v>8.5073797522745728E-2</v>
      </c>
      <c r="K158" s="181">
        <f t="shared" si="638"/>
        <v>9.4098686848085505E-2</v>
      </c>
      <c r="L158" s="183">
        <f t="shared" si="638"/>
        <v>0.16616893467926888</v>
      </c>
      <c r="M158" s="182">
        <f t="shared" si="638"/>
        <v>0.19143662685261018</v>
      </c>
      <c r="N158" s="182">
        <f t="shared" si="638"/>
        <v>0.20389756339357623</v>
      </c>
      <c r="O158" s="182">
        <f t="shared" si="638"/>
        <v>0.19698201418325942</v>
      </c>
      <c r="P158" s="182">
        <f t="shared" si="638"/>
        <v>0.16636263834703069</v>
      </c>
      <c r="Q158" s="182">
        <f t="shared" si="638"/>
        <v>0.13472333204061429</v>
      </c>
      <c r="R158" s="182">
        <f t="shared" si="638"/>
        <v>9.1036458192685854E-2</v>
      </c>
      <c r="S158" s="182">
        <f t="shared" si="638"/>
        <v>3.6232243036508342E-2</v>
      </c>
      <c r="T158" s="182">
        <f t="shared" si="638"/>
        <v>5.1103285129970935E-2</v>
      </c>
      <c r="U158" s="182">
        <f t="shared" si="638"/>
        <v>4.0239857064650032E-2</v>
      </c>
      <c r="V158" s="182">
        <f t="shared" si="638"/>
        <v>4.9686947180841677E-2</v>
      </c>
      <c r="W158" s="182">
        <f t="shared" si="638"/>
        <v>8.4488974029999026E-2</v>
      </c>
      <c r="X158" s="183">
        <f t="shared" si="638"/>
        <v>0.15251218494950178</v>
      </c>
      <c r="Y158" s="182">
        <f t="shared" si="638"/>
        <v>0.19119484708288739</v>
      </c>
      <c r="Z158" s="182">
        <f t="shared" si="638"/>
        <v>0.20387283714689544</v>
      </c>
      <c r="AA158" s="182">
        <f t="shared" si="638"/>
        <v>0.22550488958251297</v>
      </c>
      <c r="AB158" s="182">
        <f t="shared" si="638"/>
        <v>0.16733694838134211</v>
      </c>
      <c r="AC158" s="182">
        <f t="shared" si="632"/>
        <v>0.12871650529210207</v>
      </c>
      <c r="AD158" s="182">
        <f t="shared" si="632"/>
        <v>9.2313504423548659E-2</v>
      </c>
      <c r="AE158" s="182">
        <f t="shared" si="632"/>
        <v>0.10685670114242629</v>
      </c>
      <c r="AF158" s="182">
        <f t="shared" si="632"/>
        <v>0.10323301031983602</v>
      </c>
      <c r="AG158" s="182">
        <f t="shared" si="632"/>
        <v>8.8348987377760743E-2</v>
      </c>
      <c r="AH158" s="182">
        <f t="shared" si="632"/>
        <v>8.4005929784754713E-2</v>
      </c>
      <c r="AI158" s="182">
        <f t="shared" si="632"/>
        <v>0.1167550125511166</v>
      </c>
      <c r="AJ158" s="182">
        <f t="shared" si="632"/>
        <v>0.23056772617714963</v>
      </c>
      <c r="AK158" s="182">
        <f t="shared" si="632"/>
        <v>0.2253251469956635</v>
      </c>
      <c r="AL158" s="182">
        <f t="shared" si="632"/>
        <v>0.24781761123675602</v>
      </c>
      <c r="AM158" s="182">
        <f t="shared" si="632"/>
        <v>0.26255490036026408</v>
      </c>
      <c r="AN158" s="182">
        <f t="shared" si="632"/>
        <v>0.1899857230851108</v>
      </c>
      <c r="AO158" s="182">
        <f t="shared" si="632"/>
        <v>0.18082889395094484</v>
      </c>
      <c r="AP158" s="182">
        <f t="shared" si="632"/>
        <v>0.1397753477943274</v>
      </c>
      <c r="AQ158" s="182">
        <f t="shared" si="632"/>
        <v>0.12157637897072607</v>
      </c>
      <c r="AR158" s="182">
        <f t="shared" si="632"/>
        <v>8.7279292377320697E-2</v>
      </c>
      <c r="AS158" s="182">
        <f t="shared" si="632"/>
        <v>9.1730154435818972E-2</v>
      </c>
      <c r="AT158" s="182">
        <f t="shared" si="632"/>
        <v>0.11796222239040156</v>
      </c>
      <c r="AU158" s="182">
        <f t="shared" si="632"/>
        <v>0.12306071469951015</v>
      </c>
      <c r="AV158" s="182">
        <f t="shared" si="632"/>
        <v>0.21129213443077297</v>
      </c>
      <c r="AW158" s="182">
        <f t="shared" si="632"/>
        <v>0.24877613797857989</v>
      </c>
      <c r="AX158" s="182">
        <f t="shared" si="632"/>
        <v>0.23322935302866818</v>
      </c>
      <c r="AY158" s="182">
        <f t="shared" si="632"/>
        <v>0.34164026575415418</v>
      </c>
      <c r="AZ158" s="182">
        <f t="shared" si="632"/>
        <v>4.6277563383298845E-2</v>
      </c>
      <c r="BA158" s="182">
        <f t="shared" si="632"/>
        <v>0.17760948046364591</v>
      </c>
      <c r="BB158" s="182">
        <f t="shared" si="632"/>
        <v>0.12494155966784054</v>
      </c>
      <c r="BC158" s="182">
        <f t="shared" si="632"/>
        <v>9.5726754993303173E-2</v>
      </c>
      <c r="BD158" s="182">
        <f t="shared" si="632"/>
        <v>9.8185058084465232E-2</v>
      </c>
      <c r="BE158" s="182"/>
      <c r="BF158" s="182"/>
      <c r="BG158" s="182"/>
      <c r="BH158" s="182"/>
      <c r="BI158" s="111"/>
      <c r="BJ158" s="182">
        <f t="shared" si="634"/>
        <v>-3.6373040829004971E-2</v>
      </c>
      <c r="BK158" s="182">
        <f t="shared" si="634"/>
        <v>-4.1897574646681951E-2</v>
      </c>
      <c r="BL158" s="182">
        <f t="shared" si="634"/>
        <v>-3.7077881270138169E-2</v>
      </c>
      <c r="BM158" s="182">
        <f t="shared" si="634"/>
        <v>-4.4928520929140368E-2</v>
      </c>
      <c r="BN158" s="182">
        <f t="shared" si="634"/>
        <v>-2.9332914350477482E-2</v>
      </c>
      <c r="BO158" s="182">
        <f t="shared" si="634"/>
        <v>-3.0974154502891503E-2</v>
      </c>
      <c r="BP158" s="182">
        <f t="shared" si="634"/>
        <v>-3.5386850341904051E-2</v>
      </c>
      <c r="BQ158" s="182">
        <f t="shared" si="634"/>
        <v>-9.6097128180864799E-3</v>
      </c>
      <c r="BR158" s="418">
        <f t="shared" si="634"/>
        <v>-1.3656749729767104E-2</v>
      </c>
      <c r="BS158" s="182">
        <f t="shared" si="634"/>
        <v>-2.4177976972278303E-4</v>
      </c>
      <c r="BT158" s="182">
        <f t="shared" si="635"/>
        <v>-2.4726246680789599E-5</v>
      </c>
      <c r="BU158" s="182">
        <f t="shared" si="635"/>
        <v>2.852287539925355E-2</v>
      </c>
      <c r="BV158" s="182">
        <f t="shared" si="635"/>
        <v>9.7431003431142083E-4</v>
      </c>
      <c r="BW158" s="182">
        <f t="shared" si="635"/>
        <v>-6.0068267485122173E-3</v>
      </c>
      <c r="BX158" s="255">
        <f t="shared" si="635"/>
        <v>1.277046230862805E-3</v>
      </c>
      <c r="BY158" s="255">
        <f t="shared" si="635"/>
        <v>7.0624458105917942E-2</v>
      </c>
      <c r="BZ158" s="255">
        <f t="shared" si="635"/>
        <v>5.2129725189865084E-2</v>
      </c>
      <c r="CA158" s="255">
        <f t="shared" si="635"/>
        <v>4.8109130313110711E-2</v>
      </c>
      <c r="CB158" s="255">
        <f t="shared" si="635"/>
        <v>3.4318982603913036E-2</v>
      </c>
      <c r="CC158" s="255">
        <f t="shared" si="635"/>
        <v>3.2266038521117577E-2</v>
      </c>
      <c r="CD158" s="397">
        <f t="shared" si="636"/>
        <v>7.8055541227647851E-2</v>
      </c>
      <c r="CE158" s="285">
        <f t="shared" si="636"/>
        <v>3.4130299912776108E-2</v>
      </c>
      <c r="CF158" s="285">
        <f t="shared" si="636"/>
        <v>4.3944774089860583E-2</v>
      </c>
      <c r="CG158" s="285">
        <f t="shared" si="636"/>
        <v>3.7050010777751108E-2</v>
      </c>
      <c r="CH158" s="285">
        <f t="shared" si="636"/>
        <v>2.2648774703768693E-2</v>
      </c>
      <c r="CI158" s="285">
        <f t="shared" si="636"/>
        <v>5.2112388658842768E-2</v>
      </c>
      <c r="CJ158" s="285">
        <f t="shared" si="636"/>
        <v>4.7461843370778745E-2</v>
      </c>
      <c r="CK158" s="285">
        <f t="shared" si="636"/>
        <v>1.4719677828299776E-2</v>
      </c>
      <c r="CL158" s="285">
        <f t="shared" si="636"/>
        <v>-1.5953717942515322E-2</v>
      </c>
      <c r="CM158" s="285">
        <f t="shared" si="636"/>
        <v>3.3811670580582293E-3</v>
      </c>
      <c r="CN158" s="285">
        <f t="shared" si="637"/>
        <v>3.3956292605646851E-2</v>
      </c>
      <c r="CO158" s="285">
        <f t="shared" si="637"/>
        <v>6.3057021483935438E-3</v>
      </c>
      <c r="CP158" s="397">
        <f t="shared" si="637"/>
        <v>-1.9275591746376664E-2</v>
      </c>
      <c r="CQ158" s="397">
        <f t="shared" si="637"/>
        <v>2.3450990982916392E-2</v>
      </c>
      <c r="CR158" s="397">
        <f t="shared" si="637"/>
        <v>-1.4588258208087845E-2</v>
      </c>
      <c r="CS158" s="397">
        <f t="shared" si="637"/>
        <v>7.9085365393890106E-2</v>
      </c>
      <c r="CT158" s="397">
        <f t="shared" si="637"/>
        <v>-0.14370815970181194</v>
      </c>
      <c r="CU158" s="397">
        <f t="shared" si="637"/>
        <v>-3.2194134872989277E-3</v>
      </c>
      <c r="CV158" s="397">
        <f t="shared" si="637"/>
        <v>-1.4833788126486863E-2</v>
      </c>
      <c r="CW158" s="397">
        <f t="shared" si="637"/>
        <v>-2.5849623977422895E-2</v>
      </c>
      <c r="CX158" s="397">
        <f t="shared" si="637"/>
        <v>1.0905765707144535E-2</v>
      </c>
      <c r="CY158" s="279"/>
      <c r="CZ158" s="63">
        <f>IF(ISERROR(GETPIVOTDATA("VALUE",'CRS WK pvt'!$I$2,"DT_FILE",CZ$8,"CD_CO",CZ$6,"TRIM_CAT",TRIM(B158),"TRIM_LINE",A156))=TRUE,0,GETPIVOTDATA("VALUE",'CRS WK pvt'!$I$2,"DT_FILE",CZ$8,"CD_CO",CZ$6,"TRIM_CAT",TRIM(B158),"TRIM_LINE",A156))</f>
        <v>0</v>
      </c>
    </row>
    <row r="159" spans="1:104" s="58" customFormat="1" x14ac:dyDescent="0.3">
      <c r="A159" s="146"/>
      <c r="B159" s="59" t="s">
        <v>39</v>
      </c>
      <c r="C159" s="111"/>
      <c r="D159" s="181">
        <f t="shared" ref="D159:AB159" si="639">(C68+C152+D96-D68-D152)/(C68+C152+D96-D152)</f>
        <v>0.72248524125503888</v>
      </c>
      <c r="E159" s="181">
        <f t="shared" si="639"/>
        <v>0.71103749546697848</v>
      </c>
      <c r="F159" s="181">
        <f t="shared" si="639"/>
        <v>0.61327129654385304</v>
      </c>
      <c r="G159" s="181">
        <f t="shared" si="639"/>
        <v>0.58220487129053633</v>
      </c>
      <c r="H159" s="182">
        <f t="shared" si="639"/>
        <v>0.56059690309406085</v>
      </c>
      <c r="I159" s="181">
        <f t="shared" si="639"/>
        <v>0.57676841023233272</v>
      </c>
      <c r="J159" s="182">
        <f t="shared" si="639"/>
        <v>0.63428710136978339</v>
      </c>
      <c r="K159" s="181">
        <f t="shared" si="639"/>
        <v>0.63530826255483308</v>
      </c>
      <c r="L159" s="183">
        <f t="shared" si="639"/>
        <v>0.77548195329391634</v>
      </c>
      <c r="M159" s="182">
        <f t="shared" si="639"/>
        <v>0.80573008935342338</v>
      </c>
      <c r="N159" s="182">
        <f t="shared" si="639"/>
        <v>0.74468677065528732</v>
      </c>
      <c r="O159" s="182">
        <f t="shared" si="639"/>
        <v>0.74489797460360718</v>
      </c>
      <c r="P159" s="182">
        <f t="shared" si="639"/>
        <v>0.56517662997918117</v>
      </c>
      <c r="Q159" s="182">
        <f t="shared" si="639"/>
        <v>0.58156650642791152</v>
      </c>
      <c r="R159" s="182">
        <f t="shared" si="639"/>
        <v>0.50556262414473752</v>
      </c>
      <c r="S159" s="182">
        <f t="shared" si="639"/>
        <v>0.44959544835664794</v>
      </c>
      <c r="T159" s="182">
        <f t="shared" si="639"/>
        <v>0.38574938807062631</v>
      </c>
      <c r="U159" s="182">
        <f t="shared" si="639"/>
        <v>0.41965306422516485</v>
      </c>
      <c r="V159" s="182">
        <f t="shared" si="639"/>
        <v>0.42344459438301935</v>
      </c>
      <c r="W159" s="182">
        <f t="shared" si="639"/>
        <v>0.52427618309097312</v>
      </c>
      <c r="X159" s="183">
        <f t="shared" si="639"/>
        <v>0.6717443568269299</v>
      </c>
      <c r="Y159" s="182">
        <f t="shared" si="639"/>
        <v>0.66180548536982986</v>
      </c>
      <c r="Z159" s="182">
        <f t="shared" si="639"/>
        <v>0.70381646169895229</v>
      </c>
      <c r="AA159" s="182">
        <f t="shared" si="639"/>
        <v>0.76168144542722127</v>
      </c>
      <c r="AB159" s="182">
        <f t="shared" si="639"/>
        <v>0.65085512491249642</v>
      </c>
      <c r="AC159" s="182">
        <f t="shared" si="632"/>
        <v>0.57753483650958359</v>
      </c>
      <c r="AD159" s="182">
        <f t="shared" si="632"/>
        <v>0.47794763919582184</v>
      </c>
      <c r="AE159" s="182">
        <f t="shared" si="632"/>
        <v>0.42126868762707903</v>
      </c>
      <c r="AF159" s="182">
        <f t="shared" si="632"/>
        <v>0.43996508033843007</v>
      </c>
      <c r="AG159" s="182">
        <f t="shared" si="632"/>
        <v>0.44421495950685902</v>
      </c>
      <c r="AH159" s="182">
        <f t="shared" si="632"/>
        <v>0.44636673383715569</v>
      </c>
      <c r="AI159" s="182">
        <f t="shared" si="632"/>
        <v>0.57756905374381806</v>
      </c>
      <c r="AJ159" s="182">
        <f t="shared" si="632"/>
        <v>0.6789625305980338</v>
      </c>
      <c r="AK159" s="182">
        <f t="shared" si="632"/>
        <v>0.62724353712168024</v>
      </c>
      <c r="AL159" s="182">
        <f t="shared" si="632"/>
        <v>0.73086016675555365</v>
      </c>
      <c r="AM159" s="182">
        <f t="shared" si="632"/>
        <v>0.73212996011768994</v>
      </c>
      <c r="AN159" s="182">
        <f t="shared" si="632"/>
        <v>0.69191169352711446</v>
      </c>
      <c r="AO159" s="182">
        <f t="shared" si="632"/>
        <v>0.65414927369803144</v>
      </c>
      <c r="AP159" s="182">
        <f t="shared" si="632"/>
        <v>0.56816767558725545</v>
      </c>
      <c r="AQ159" s="182">
        <f t="shared" si="632"/>
        <v>0.52590153901273862</v>
      </c>
      <c r="AR159" s="182">
        <f t="shared" si="632"/>
        <v>0.54261682414321921</v>
      </c>
      <c r="AS159" s="182">
        <f t="shared" si="632"/>
        <v>0.48707854401861206</v>
      </c>
      <c r="AT159" s="182">
        <f t="shared" si="632"/>
        <v>0.54435292384017231</v>
      </c>
      <c r="AU159" s="182">
        <f t="shared" si="632"/>
        <v>0.59654789911869033</v>
      </c>
      <c r="AV159" s="182">
        <f t="shared" si="632"/>
        <v>0.69959464438487062</v>
      </c>
      <c r="AW159" s="182">
        <f t="shared" si="632"/>
        <v>0.76521944701135869</v>
      </c>
      <c r="AX159" s="182">
        <f t="shared" si="632"/>
        <v>0.75880474355473615</v>
      </c>
      <c r="AY159" s="182">
        <f t="shared" si="632"/>
        <v>0.83320278122268321</v>
      </c>
      <c r="AZ159" s="182">
        <f t="shared" si="632"/>
        <v>0.38058480745809736</v>
      </c>
      <c r="BA159" s="182">
        <f t="shared" si="632"/>
        <v>0.63973630590946651</v>
      </c>
      <c r="BB159" s="182">
        <f t="shared" si="632"/>
        <v>0.54142990332048668</v>
      </c>
      <c r="BC159" s="182">
        <f t="shared" si="632"/>
        <v>0.48879312558916127</v>
      </c>
      <c r="BD159" s="182">
        <f t="shared" si="632"/>
        <v>0.47513687300713925</v>
      </c>
      <c r="BE159" s="182"/>
      <c r="BF159" s="182"/>
      <c r="BG159" s="182"/>
      <c r="BH159" s="182"/>
      <c r="BI159" s="111"/>
      <c r="BJ159" s="182">
        <f t="shared" si="634"/>
        <v>-0.15730861127585771</v>
      </c>
      <c r="BK159" s="182">
        <f t="shared" si="634"/>
        <v>-0.12947098903906695</v>
      </c>
      <c r="BL159" s="182">
        <f t="shared" si="634"/>
        <v>-0.10770867239911552</v>
      </c>
      <c r="BM159" s="182">
        <f t="shared" si="634"/>
        <v>-0.13260942293388839</v>
      </c>
      <c r="BN159" s="182">
        <f t="shared" si="634"/>
        <v>-0.17484751502343454</v>
      </c>
      <c r="BO159" s="182">
        <f t="shared" si="634"/>
        <v>-0.15711534600716787</v>
      </c>
      <c r="BP159" s="182">
        <f t="shared" si="634"/>
        <v>-0.21084250698676404</v>
      </c>
      <c r="BQ159" s="182">
        <f t="shared" si="634"/>
        <v>-0.11103207946385996</v>
      </c>
      <c r="BR159" s="418">
        <f t="shared" si="634"/>
        <v>-0.10373759646698644</v>
      </c>
      <c r="BS159" s="182">
        <f t="shared" si="634"/>
        <v>-0.14392460398359352</v>
      </c>
      <c r="BT159" s="182">
        <f t="shared" si="635"/>
        <v>-4.0870308956335033E-2</v>
      </c>
      <c r="BU159" s="182">
        <f t="shared" si="635"/>
        <v>1.6783470823614088E-2</v>
      </c>
      <c r="BV159" s="182">
        <f t="shared" si="635"/>
        <v>8.5678494933315252E-2</v>
      </c>
      <c r="BW159" s="182">
        <f t="shared" si="635"/>
        <v>-4.0316699183279292E-3</v>
      </c>
      <c r="BX159" s="255">
        <f t="shared" si="635"/>
        <v>-2.7614984948915677E-2</v>
      </c>
      <c r="BY159" s="255">
        <f t="shared" si="635"/>
        <v>-2.8326760729568912E-2</v>
      </c>
      <c r="BZ159" s="255">
        <f t="shared" si="635"/>
        <v>5.4215692267803761E-2</v>
      </c>
      <c r="CA159" s="255">
        <f t="shared" si="635"/>
        <v>2.4561895281694168E-2</v>
      </c>
      <c r="CB159" s="255">
        <f t="shared" si="635"/>
        <v>2.2922139454136348E-2</v>
      </c>
      <c r="CC159" s="255">
        <f t="shared" si="635"/>
        <v>5.3292870652844937E-2</v>
      </c>
      <c r="CD159" s="397">
        <f t="shared" si="636"/>
        <v>7.2181737711038974E-3</v>
      </c>
      <c r="CE159" s="285">
        <f t="shared" si="636"/>
        <v>-3.4561948248149621E-2</v>
      </c>
      <c r="CF159" s="285">
        <f t="shared" si="636"/>
        <v>2.7043705056601364E-2</v>
      </c>
      <c r="CG159" s="285">
        <f t="shared" si="636"/>
        <v>-2.9551485309531333E-2</v>
      </c>
      <c r="CH159" s="285">
        <f t="shared" si="636"/>
        <v>4.1056568614618039E-2</v>
      </c>
      <c r="CI159" s="285">
        <f t="shared" si="636"/>
        <v>7.6614437188447848E-2</v>
      </c>
      <c r="CJ159" s="285">
        <f t="shared" si="636"/>
        <v>9.0220036391433611E-2</v>
      </c>
      <c r="CK159" s="285">
        <f t="shared" si="636"/>
        <v>0.10463285138565959</v>
      </c>
      <c r="CL159" s="285">
        <f t="shared" si="636"/>
        <v>0.10265174380478914</v>
      </c>
      <c r="CM159" s="285">
        <f t="shared" si="636"/>
        <v>4.2863584511753039E-2</v>
      </c>
      <c r="CN159" s="285">
        <f t="shared" si="637"/>
        <v>9.7986190003016616E-2</v>
      </c>
      <c r="CO159" s="285">
        <f t="shared" si="637"/>
        <v>1.8978845374872266E-2</v>
      </c>
      <c r="CP159" s="397">
        <f t="shared" si="637"/>
        <v>2.0632113786836825E-2</v>
      </c>
      <c r="CQ159" s="397">
        <f t="shared" si="637"/>
        <v>0.13797590988967845</v>
      </c>
      <c r="CR159" s="397">
        <f t="shared" si="637"/>
        <v>2.7944576799182497E-2</v>
      </c>
      <c r="CS159" s="397">
        <f t="shared" si="637"/>
        <v>0.10107282110499327</v>
      </c>
      <c r="CT159" s="397">
        <f t="shared" si="637"/>
        <v>-0.31132688606901709</v>
      </c>
      <c r="CU159" s="397">
        <f t="shared" si="637"/>
        <v>-1.4412967788564934E-2</v>
      </c>
      <c r="CV159" s="397">
        <f t="shared" si="637"/>
        <v>-2.6737772266768767E-2</v>
      </c>
      <c r="CW159" s="397">
        <f t="shared" si="637"/>
        <v>-3.7108413423577347E-2</v>
      </c>
      <c r="CX159" s="397">
        <f t="shared" si="637"/>
        <v>-6.7479951136079963E-2</v>
      </c>
      <c r="CY159" s="279"/>
      <c r="CZ159" s="63">
        <f>IF(ISERROR(GETPIVOTDATA("VALUE",'CRS WK pvt'!$I$2,"DT_FILE",CZ$8,"CD_CO",CZ$6,"TRIM_CAT",TRIM(B159),"TRIM_LINE",A156))=TRUE,0,GETPIVOTDATA("VALUE",'CRS WK pvt'!$I$2,"DT_FILE",CZ$8,"CD_CO",CZ$6,"TRIM_CAT",TRIM(B159),"TRIM_LINE",A156))</f>
        <v>0</v>
      </c>
    </row>
    <row r="160" spans="1:104" s="58" customFormat="1" x14ac:dyDescent="0.3">
      <c r="A160" s="146"/>
      <c r="B160" s="59" t="s">
        <v>40</v>
      </c>
      <c r="C160" s="111"/>
      <c r="D160" s="181">
        <f t="shared" ref="D160:AB160" si="640">(C69+C153+D97-D69-D153)/(C69+C153+D97-D153)</f>
        <v>0.76788412236906411</v>
      </c>
      <c r="E160" s="181">
        <f t="shared" si="640"/>
        <v>0.76636769194828502</v>
      </c>
      <c r="F160" s="181">
        <f t="shared" si="640"/>
        <v>0.65647435371248042</v>
      </c>
      <c r="G160" s="181">
        <f t="shared" si="640"/>
        <v>0.60563474190824762</v>
      </c>
      <c r="H160" s="182">
        <f t="shared" si="640"/>
        <v>0.61048251882202198</v>
      </c>
      <c r="I160" s="181">
        <f t="shared" si="640"/>
        <v>0.66454504537917303</v>
      </c>
      <c r="J160" s="182">
        <f t="shared" si="640"/>
        <v>0.70224803100288957</v>
      </c>
      <c r="K160" s="181">
        <f t="shared" si="640"/>
        <v>0.72767272359411705</v>
      </c>
      <c r="L160" s="183">
        <f t="shared" si="640"/>
        <v>0.77258922766763272</v>
      </c>
      <c r="M160" s="182">
        <f t="shared" si="640"/>
        <v>0.84939266182797923</v>
      </c>
      <c r="N160" s="182">
        <f t="shared" si="640"/>
        <v>0.78517323582427589</v>
      </c>
      <c r="O160" s="182">
        <f t="shared" si="640"/>
        <v>0.79676420675907811</v>
      </c>
      <c r="P160" s="182">
        <f t="shared" si="640"/>
        <v>0.63487404990006213</v>
      </c>
      <c r="Q160" s="182">
        <f t="shared" si="640"/>
        <v>0.6622094846209724</v>
      </c>
      <c r="R160" s="182">
        <f t="shared" si="640"/>
        <v>0.57790894430732476</v>
      </c>
      <c r="S160" s="182">
        <f t="shared" si="640"/>
        <v>0.52886207874182656</v>
      </c>
      <c r="T160" s="182">
        <f t="shared" si="640"/>
        <v>0.45290824003586694</v>
      </c>
      <c r="U160" s="182">
        <f t="shared" si="640"/>
        <v>0.47411237059167999</v>
      </c>
      <c r="V160" s="182">
        <f t="shared" si="640"/>
        <v>0.51738298211404821</v>
      </c>
      <c r="W160" s="182">
        <f t="shared" si="640"/>
        <v>0.57570642787948301</v>
      </c>
      <c r="X160" s="183">
        <f t="shared" si="640"/>
        <v>0.71323339341921321</v>
      </c>
      <c r="Y160" s="182">
        <f t="shared" si="640"/>
        <v>0.70392607492331094</v>
      </c>
      <c r="Z160" s="182">
        <f t="shared" si="640"/>
        <v>0.72157020295429408</v>
      </c>
      <c r="AA160" s="182">
        <f t="shared" si="640"/>
        <v>0.80750228621772513</v>
      </c>
      <c r="AB160" s="182">
        <f t="shared" si="640"/>
        <v>0.71704679746349831</v>
      </c>
      <c r="AC160" s="182">
        <f t="shared" si="632"/>
        <v>0.65059090449519474</v>
      </c>
      <c r="AD160" s="182">
        <f t="shared" si="632"/>
        <v>0.54455942081446251</v>
      </c>
      <c r="AE160" s="182">
        <f t="shared" si="632"/>
        <v>0.54733053264463694</v>
      </c>
      <c r="AF160" s="182">
        <f t="shared" si="632"/>
        <v>0.54907147398719036</v>
      </c>
      <c r="AG160" s="182">
        <f t="shared" si="632"/>
        <v>0.50870406859240835</v>
      </c>
      <c r="AH160" s="182">
        <f t="shared" si="632"/>
        <v>0.537534593143985</v>
      </c>
      <c r="AI160" s="182">
        <f t="shared" si="632"/>
        <v>0.60487417357213502</v>
      </c>
      <c r="AJ160" s="182">
        <f t="shared" si="632"/>
        <v>0.69930866364297128</v>
      </c>
      <c r="AK160" s="182">
        <f t="shared" si="632"/>
        <v>0.63795848778940711</v>
      </c>
      <c r="AL160" s="182">
        <f t="shared" si="632"/>
        <v>0.74907184460575937</v>
      </c>
      <c r="AM160" s="182">
        <f t="shared" si="632"/>
        <v>0.75925923582647359</v>
      </c>
      <c r="AN160" s="182">
        <f t="shared" si="632"/>
        <v>0.74863773207174211</v>
      </c>
      <c r="AO160" s="182">
        <f t="shared" si="632"/>
        <v>0.6919884538547727</v>
      </c>
      <c r="AP160" s="182">
        <f t="shared" si="632"/>
        <v>0.64376529018618378</v>
      </c>
      <c r="AQ160" s="182">
        <f t="shared" si="632"/>
        <v>0.62072199173454701</v>
      </c>
      <c r="AR160" s="182">
        <f t="shared" si="632"/>
        <v>0.59670462313535444</v>
      </c>
      <c r="AS160" s="182">
        <f t="shared" si="632"/>
        <v>0.52521385107850027</v>
      </c>
      <c r="AT160" s="182">
        <f t="shared" si="632"/>
        <v>0.61840250997732338</v>
      </c>
      <c r="AU160" s="182">
        <f t="shared" si="632"/>
        <v>0.66519832745114194</v>
      </c>
      <c r="AV160" s="182">
        <f t="shared" si="632"/>
        <v>0.71444265235087934</v>
      </c>
      <c r="AW160" s="182">
        <f t="shared" si="632"/>
        <v>0.79278745363749792</v>
      </c>
      <c r="AX160" s="182">
        <f t="shared" si="632"/>
        <v>0.78853794013086764</v>
      </c>
      <c r="AY160" s="182">
        <f t="shared" si="632"/>
        <v>0.79729733550074211</v>
      </c>
      <c r="AZ160" s="182">
        <f t="shared" si="632"/>
        <v>0.73808371586651045</v>
      </c>
      <c r="BA160" s="182">
        <f t="shared" si="632"/>
        <v>0.69666556299401927</v>
      </c>
      <c r="BB160" s="182">
        <f t="shared" si="632"/>
        <v>0.59058380276639333</v>
      </c>
      <c r="BC160" s="182">
        <f t="shared" si="632"/>
        <v>0.57374490283801138</v>
      </c>
      <c r="BD160" s="182">
        <f t="shared" si="632"/>
        <v>0.5485710299288592</v>
      </c>
      <c r="BE160" s="182"/>
      <c r="BF160" s="182"/>
      <c r="BG160" s="182"/>
      <c r="BH160" s="182"/>
      <c r="BI160" s="111"/>
      <c r="BJ160" s="182">
        <f t="shared" si="634"/>
        <v>-0.13301007246900198</v>
      </c>
      <c r="BK160" s="182">
        <f t="shared" si="634"/>
        <v>-0.10415820732731262</v>
      </c>
      <c r="BL160" s="182">
        <f t="shared" si="634"/>
        <v>-7.8565409405155662E-2</v>
      </c>
      <c r="BM160" s="182">
        <f t="shared" si="634"/>
        <v>-7.6772663166421062E-2</v>
      </c>
      <c r="BN160" s="182">
        <f t="shared" si="634"/>
        <v>-0.15757427878615504</v>
      </c>
      <c r="BO160" s="182">
        <f t="shared" si="634"/>
        <v>-0.19043267478749304</v>
      </c>
      <c r="BP160" s="182">
        <f t="shared" si="634"/>
        <v>-0.18486504888884137</v>
      </c>
      <c r="BQ160" s="182">
        <f t="shared" si="634"/>
        <v>-0.15196629571463405</v>
      </c>
      <c r="BR160" s="418">
        <f t="shared" si="634"/>
        <v>-5.9355834248419503E-2</v>
      </c>
      <c r="BS160" s="182">
        <f t="shared" si="634"/>
        <v>-0.14546658690466829</v>
      </c>
      <c r="BT160" s="182">
        <f t="shared" si="635"/>
        <v>-6.3603032869981813E-2</v>
      </c>
      <c r="BU160" s="182">
        <f t="shared" si="635"/>
        <v>1.0738079458647021E-2</v>
      </c>
      <c r="BV160" s="182">
        <f t="shared" si="635"/>
        <v>8.2172747563436177E-2</v>
      </c>
      <c r="BW160" s="182">
        <f t="shared" si="635"/>
        <v>-1.1618580125777656E-2</v>
      </c>
      <c r="BX160" s="255">
        <f t="shared" si="635"/>
        <v>-3.3349523492862243E-2</v>
      </c>
      <c r="BY160" s="255">
        <f t="shared" si="635"/>
        <v>1.8468453902810378E-2</v>
      </c>
      <c r="BZ160" s="255">
        <f t="shared" si="635"/>
        <v>9.6163233951323424E-2</v>
      </c>
      <c r="CA160" s="255">
        <f t="shared" si="635"/>
        <v>3.4591698000728366E-2</v>
      </c>
      <c r="CB160" s="255">
        <f t="shared" si="635"/>
        <v>2.0151611029936789E-2</v>
      </c>
      <c r="CC160" s="255">
        <f t="shared" si="635"/>
        <v>2.9167745692652014E-2</v>
      </c>
      <c r="CD160" s="397">
        <f t="shared" si="636"/>
        <v>-1.3924729776241929E-2</v>
      </c>
      <c r="CE160" s="285">
        <f t="shared" si="636"/>
        <v>-6.5967587133903827E-2</v>
      </c>
      <c r="CF160" s="285">
        <f t="shared" si="636"/>
        <v>2.7501641651465292E-2</v>
      </c>
      <c r="CG160" s="285">
        <f t="shared" si="636"/>
        <v>-4.8243050391251541E-2</v>
      </c>
      <c r="CH160" s="285">
        <f t="shared" si="636"/>
        <v>3.1590934608243804E-2</v>
      </c>
      <c r="CI160" s="285">
        <f t="shared" si="636"/>
        <v>4.1397549359577956E-2</v>
      </c>
      <c r="CJ160" s="285">
        <f t="shared" si="636"/>
        <v>9.9205869371721267E-2</v>
      </c>
      <c r="CK160" s="285">
        <f t="shared" si="636"/>
        <v>7.3391459089910072E-2</v>
      </c>
      <c r="CL160" s="285">
        <f t="shared" si="636"/>
        <v>4.7633149148164078E-2</v>
      </c>
      <c r="CM160" s="285">
        <f t="shared" si="636"/>
        <v>1.6509782486091917E-2</v>
      </c>
      <c r="CN160" s="285">
        <f t="shared" si="637"/>
        <v>8.0867916833338382E-2</v>
      </c>
      <c r="CO160" s="285">
        <f t="shared" si="637"/>
        <v>6.0324153879006914E-2</v>
      </c>
      <c r="CP160" s="397">
        <f t="shared" si="637"/>
        <v>1.5133988707908053E-2</v>
      </c>
      <c r="CQ160" s="397">
        <f t="shared" si="637"/>
        <v>0.1548289658480908</v>
      </c>
      <c r="CR160" s="397">
        <f t="shared" si="637"/>
        <v>3.9466095525108269E-2</v>
      </c>
      <c r="CS160" s="397">
        <f t="shared" si="637"/>
        <v>3.8038099674268522E-2</v>
      </c>
      <c r="CT160" s="397">
        <f t="shared" si="637"/>
        <v>-1.0554016205231664E-2</v>
      </c>
      <c r="CU160" s="397">
        <f t="shared" si="637"/>
        <v>4.6771091392465713E-3</v>
      </c>
      <c r="CV160" s="397">
        <f t="shared" si="637"/>
        <v>-5.3181487419790452E-2</v>
      </c>
      <c r="CW160" s="397">
        <f t="shared" si="637"/>
        <v>-4.6977088896535624E-2</v>
      </c>
      <c r="CX160" s="397">
        <f t="shared" si="637"/>
        <v>-4.813359320649524E-2</v>
      </c>
      <c r="CY160" s="279"/>
      <c r="CZ160" s="63">
        <f>IF(ISERROR(GETPIVOTDATA("VALUE",'CRS WK pvt'!$I$2,"DT_FILE",CZ$8,"CD_CO",CZ$6,"TRIM_CAT",TRIM(B160),"TRIM_LINE",A156))=TRUE,0,GETPIVOTDATA("VALUE",'CRS WK pvt'!$I$2,"DT_FILE",CZ$8,"CD_CO",CZ$6,"TRIM_CAT",TRIM(B160),"TRIM_LINE",A156))</f>
        <v>0</v>
      </c>
    </row>
    <row r="161" spans="1:104" s="58" customFormat="1" x14ac:dyDescent="0.3">
      <c r="A161" s="146"/>
      <c r="B161" s="59" t="s">
        <v>41</v>
      </c>
      <c r="C161" s="111"/>
      <c r="D161" s="181">
        <f t="shared" ref="D161:AB161" si="641">(C70+C154+D98-D70-D154)/(C70+C154+D98-D154)</f>
        <v>0.77995007462862265</v>
      </c>
      <c r="E161" s="181">
        <f t="shared" si="641"/>
        <v>0.76326488383481228</v>
      </c>
      <c r="F161" s="181">
        <f t="shared" si="641"/>
        <v>0.60538559251066026</v>
      </c>
      <c r="G161" s="181">
        <f t="shared" si="641"/>
        <v>0.57361783727957982</v>
      </c>
      <c r="H161" s="182">
        <f t="shared" si="641"/>
        <v>0.56043741546688186</v>
      </c>
      <c r="I161" s="181">
        <f t="shared" si="641"/>
        <v>0.68021291816967178</v>
      </c>
      <c r="J161" s="182">
        <f t="shared" si="641"/>
        <v>0.71673283485465533</v>
      </c>
      <c r="K161" s="181">
        <f t="shared" si="641"/>
        <v>0.64218109706106019</v>
      </c>
      <c r="L161" s="183">
        <f t="shared" si="641"/>
        <v>0.7128933295116382</v>
      </c>
      <c r="M161" s="182">
        <f t="shared" si="641"/>
        <v>0.82560595029020667</v>
      </c>
      <c r="N161" s="182">
        <f t="shared" si="641"/>
        <v>0.70979505717162061</v>
      </c>
      <c r="O161" s="182">
        <f t="shared" si="641"/>
        <v>0.75878729623108443</v>
      </c>
      <c r="P161" s="182">
        <f t="shared" si="641"/>
        <v>0.60109779398465535</v>
      </c>
      <c r="Q161" s="182">
        <f t="shared" si="641"/>
        <v>0.66539207938865208</v>
      </c>
      <c r="R161" s="182">
        <f t="shared" si="641"/>
        <v>0.58519116241690705</v>
      </c>
      <c r="S161" s="182">
        <f t="shared" si="641"/>
        <v>0.50361194552246458</v>
      </c>
      <c r="T161" s="182">
        <f t="shared" si="641"/>
        <v>0.49804555920729371</v>
      </c>
      <c r="U161" s="182">
        <f t="shared" si="641"/>
        <v>0.4095000597611943</v>
      </c>
      <c r="V161" s="182">
        <f t="shared" si="641"/>
        <v>0.47398636733709376</v>
      </c>
      <c r="W161" s="182">
        <f t="shared" si="641"/>
        <v>0.48043034652419919</v>
      </c>
      <c r="X161" s="183">
        <f t="shared" si="641"/>
        <v>0.61337098334709428</v>
      </c>
      <c r="Y161" s="182">
        <f t="shared" si="641"/>
        <v>0.67294120507482513</v>
      </c>
      <c r="Z161" s="182">
        <f t="shared" si="641"/>
        <v>0.67923185701305266</v>
      </c>
      <c r="AA161" s="182">
        <f t="shared" si="641"/>
        <v>0.77574109007918179</v>
      </c>
      <c r="AB161" s="182">
        <f t="shared" si="641"/>
        <v>0.72801079777361344</v>
      </c>
      <c r="AC161" s="182">
        <f t="shared" si="632"/>
        <v>0.69448821776146841</v>
      </c>
      <c r="AD161" s="182">
        <f t="shared" si="632"/>
        <v>0.69772792540292328</v>
      </c>
      <c r="AE161" s="182">
        <f t="shared" si="632"/>
        <v>0.59475831711482519</v>
      </c>
      <c r="AF161" s="182">
        <f t="shared" si="632"/>
        <v>0.67128105466418764</v>
      </c>
      <c r="AG161" s="182">
        <f t="shared" si="632"/>
        <v>0.53891609097374127</v>
      </c>
      <c r="AH161" s="182">
        <f t="shared" si="632"/>
        <v>0.69832559658314197</v>
      </c>
      <c r="AI161" s="182">
        <f t="shared" si="632"/>
        <v>0.58019623022755817</v>
      </c>
      <c r="AJ161" s="182">
        <f t="shared" si="632"/>
        <v>0.63713581142910791</v>
      </c>
      <c r="AK161" s="182">
        <f t="shared" si="632"/>
        <v>0.61761246179724472</v>
      </c>
      <c r="AL161" s="182">
        <f t="shared" si="632"/>
        <v>0.69512166597503111</v>
      </c>
      <c r="AM161" s="182">
        <f t="shared" si="632"/>
        <v>0.75160584000710018</v>
      </c>
      <c r="AN161" s="182">
        <f t="shared" si="632"/>
        <v>0.74712594265345444</v>
      </c>
      <c r="AO161" s="182">
        <f t="shared" si="632"/>
        <v>0.70615464669447769</v>
      </c>
      <c r="AP161" s="182">
        <f t="shared" si="632"/>
        <v>0.62298325659751785</v>
      </c>
      <c r="AQ161" s="182">
        <f t="shared" si="632"/>
        <v>0.62774327968694532</v>
      </c>
      <c r="AR161" s="182">
        <f t="shared" si="632"/>
        <v>0.58329567988662945</v>
      </c>
      <c r="AS161" s="182">
        <f t="shared" si="632"/>
        <v>0.5263615974088538</v>
      </c>
      <c r="AT161" s="182">
        <f t="shared" si="632"/>
        <v>0.65624231646589526</v>
      </c>
      <c r="AU161" s="182">
        <f t="shared" si="632"/>
        <v>0.5791007400878847</v>
      </c>
      <c r="AV161" s="182">
        <f t="shared" si="632"/>
        <v>0.68365413038913303</v>
      </c>
      <c r="AW161" s="182">
        <f t="shared" si="632"/>
        <v>0.7509757552527847</v>
      </c>
      <c r="AX161" s="182">
        <f t="shared" si="632"/>
        <v>0.79364817210515382</v>
      </c>
      <c r="AY161" s="182">
        <f t="shared" si="632"/>
        <v>0.86501195977790957</v>
      </c>
      <c r="AZ161" s="182">
        <f t="shared" si="632"/>
        <v>0.46342702809097214</v>
      </c>
      <c r="BA161" s="182">
        <f t="shared" si="632"/>
        <v>0.7211693056147036</v>
      </c>
      <c r="BB161" s="182">
        <f t="shared" si="632"/>
        <v>0.67611165049353872</v>
      </c>
      <c r="BC161" s="182">
        <f t="shared" si="632"/>
        <v>0.66905796413046759</v>
      </c>
      <c r="BD161" s="182">
        <f t="shared" si="632"/>
        <v>0.60042596650066549</v>
      </c>
      <c r="BE161" s="182"/>
      <c r="BF161" s="182"/>
      <c r="BG161" s="182"/>
      <c r="BH161" s="182"/>
      <c r="BI161" s="111"/>
      <c r="BJ161" s="182">
        <f t="shared" si="634"/>
        <v>-0.1788522806439673</v>
      </c>
      <c r="BK161" s="182">
        <f t="shared" si="634"/>
        <v>-9.78728044461602E-2</v>
      </c>
      <c r="BL161" s="182">
        <f t="shared" si="634"/>
        <v>-2.0194430093753213E-2</v>
      </c>
      <c r="BM161" s="182">
        <f t="shared" si="634"/>
        <v>-7.0005891757115246E-2</v>
      </c>
      <c r="BN161" s="182">
        <f t="shared" si="634"/>
        <v>-6.2391856259588152E-2</v>
      </c>
      <c r="BO161" s="182">
        <f t="shared" si="634"/>
        <v>-0.27071285840847747</v>
      </c>
      <c r="BP161" s="182">
        <f t="shared" si="634"/>
        <v>-0.24274646751756157</v>
      </c>
      <c r="BQ161" s="182">
        <f t="shared" si="634"/>
        <v>-0.161750750536861</v>
      </c>
      <c r="BR161" s="418">
        <f t="shared" si="634"/>
        <v>-9.9522346164543918E-2</v>
      </c>
      <c r="BS161" s="182">
        <f t="shared" si="634"/>
        <v>-0.15266474521538154</v>
      </c>
      <c r="BT161" s="182">
        <f t="shared" si="635"/>
        <v>-3.0563200158567949E-2</v>
      </c>
      <c r="BU161" s="182">
        <f t="shared" si="635"/>
        <v>1.6953793848097365E-2</v>
      </c>
      <c r="BV161" s="182">
        <f t="shared" si="635"/>
        <v>0.12691300378895809</v>
      </c>
      <c r="BW161" s="182">
        <f t="shared" si="635"/>
        <v>2.9096138372816327E-2</v>
      </c>
      <c r="BX161" s="255">
        <f t="shared" si="635"/>
        <v>0.11253676298601623</v>
      </c>
      <c r="BY161" s="255">
        <f t="shared" si="635"/>
        <v>9.1146371592360609E-2</v>
      </c>
      <c r="BZ161" s="255">
        <f t="shared" si="635"/>
        <v>0.17323549545689393</v>
      </c>
      <c r="CA161" s="255">
        <f t="shared" si="635"/>
        <v>0.12941603121254697</v>
      </c>
      <c r="CB161" s="255">
        <f t="shared" si="635"/>
        <v>0.22433922924604821</v>
      </c>
      <c r="CC161" s="255">
        <f t="shared" si="635"/>
        <v>9.9765883703358982E-2</v>
      </c>
      <c r="CD161" s="397">
        <f t="shared" si="636"/>
        <v>2.3764828082013634E-2</v>
      </c>
      <c r="CE161" s="285">
        <f t="shared" si="636"/>
        <v>-5.5328743277580417E-2</v>
      </c>
      <c r="CF161" s="285">
        <f t="shared" si="636"/>
        <v>1.5889808961978447E-2</v>
      </c>
      <c r="CG161" s="285">
        <f t="shared" si="636"/>
        <v>-2.4135250072081615E-2</v>
      </c>
      <c r="CH161" s="285">
        <f t="shared" si="636"/>
        <v>1.9115144879841006E-2</v>
      </c>
      <c r="CI161" s="285">
        <f t="shared" si="636"/>
        <v>1.1666428933009287E-2</v>
      </c>
      <c r="CJ161" s="285">
        <f t="shared" si="636"/>
        <v>-7.4744668805405423E-2</v>
      </c>
      <c r="CK161" s="285">
        <f t="shared" si="636"/>
        <v>3.2984962572120136E-2</v>
      </c>
      <c r="CL161" s="285">
        <f t="shared" si="636"/>
        <v>-8.798537477755819E-2</v>
      </c>
      <c r="CM161" s="285">
        <f t="shared" si="636"/>
        <v>-1.255449356488747E-2</v>
      </c>
      <c r="CN161" s="285">
        <f t="shared" si="637"/>
        <v>-4.2083280117246713E-2</v>
      </c>
      <c r="CO161" s="285">
        <f t="shared" si="637"/>
        <v>-1.0954901396734718E-3</v>
      </c>
      <c r="CP161" s="397">
        <f t="shared" si="637"/>
        <v>4.6518318960025118E-2</v>
      </c>
      <c r="CQ161" s="397">
        <f t="shared" si="637"/>
        <v>0.13336329345553999</v>
      </c>
      <c r="CR161" s="397">
        <f t="shared" si="637"/>
        <v>9.8526506130122704E-2</v>
      </c>
      <c r="CS161" s="397">
        <f t="shared" si="637"/>
        <v>0.11340611977080939</v>
      </c>
      <c r="CT161" s="397">
        <f t="shared" si="637"/>
        <v>-0.28369891456248231</v>
      </c>
      <c r="CU161" s="397">
        <f t="shared" si="637"/>
        <v>1.501465892022591E-2</v>
      </c>
      <c r="CV161" s="397">
        <f t="shared" si="637"/>
        <v>5.3128393896020865E-2</v>
      </c>
      <c r="CW161" s="397">
        <f t="shared" si="637"/>
        <v>4.1314684443522265E-2</v>
      </c>
      <c r="CX161" s="397">
        <f t="shared" si="637"/>
        <v>1.7130286614036039E-2</v>
      </c>
      <c r="CY161" s="279"/>
      <c r="CZ161" s="63">
        <f>IF(ISERROR(GETPIVOTDATA("VALUE",'CRS WK pvt'!$I$2,"DT_FILE",CZ$8,"CD_CO",CZ$6,"TRIM_CAT",TRIM(B161),"TRIM_LINE",A156))=TRUE,0,GETPIVOTDATA("VALUE",'CRS WK pvt'!$I$2,"DT_FILE",CZ$8,"CD_CO",CZ$6,"TRIM_CAT",TRIM(B161),"TRIM_LINE",A156))</f>
        <v>0</v>
      </c>
    </row>
    <row r="162" spans="1:104" s="72" customFormat="1" ht="15" thickBot="1" x14ac:dyDescent="0.35">
      <c r="A162" s="147"/>
      <c r="B162" s="112" t="s">
        <v>42</v>
      </c>
      <c r="C162" s="113"/>
      <c r="D162" s="184">
        <f t="shared" ref="D162:AB162" si="642">(C71+C155+D99-D71-D155)/(C71+C155+D99-D155)</f>
        <v>0.56267217173037121</v>
      </c>
      <c r="E162" s="184">
        <f t="shared" si="642"/>
        <v>0.51750088880977629</v>
      </c>
      <c r="F162" s="184">
        <f t="shared" si="642"/>
        <v>0.37207613779743243</v>
      </c>
      <c r="G162" s="184">
        <f t="shared" si="642"/>
        <v>0.32779314093915363</v>
      </c>
      <c r="H162" s="185">
        <f t="shared" si="642"/>
        <v>0.30444987069252066</v>
      </c>
      <c r="I162" s="184">
        <f t="shared" si="642"/>
        <v>0.3440502392043347</v>
      </c>
      <c r="J162" s="185">
        <f t="shared" si="642"/>
        <v>0.37821859658140589</v>
      </c>
      <c r="K162" s="184">
        <f t="shared" si="642"/>
        <v>0.40533802896267196</v>
      </c>
      <c r="L162" s="186">
        <f t="shared" si="642"/>
        <v>0.58986683894893288</v>
      </c>
      <c r="M162" s="185">
        <f t="shared" si="642"/>
        <v>0.64228949392122892</v>
      </c>
      <c r="N162" s="185">
        <f t="shared" si="642"/>
        <v>0.58766690067822791</v>
      </c>
      <c r="O162" s="185">
        <f t="shared" si="642"/>
        <v>0.60029526756876039</v>
      </c>
      <c r="P162" s="185">
        <f t="shared" si="642"/>
        <v>0.48796564623822541</v>
      </c>
      <c r="Q162" s="185">
        <f t="shared" si="642"/>
        <v>0.46375059674706293</v>
      </c>
      <c r="R162" s="185">
        <f t="shared" si="642"/>
        <v>0.35099846066717527</v>
      </c>
      <c r="S162" s="185">
        <f t="shared" si="642"/>
        <v>0.27511090648592779</v>
      </c>
      <c r="T162" s="185">
        <f t="shared" si="642"/>
        <v>0.23712348148518625</v>
      </c>
      <c r="U162" s="185">
        <f t="shared" si="642"/>
        <v>0.22990327831613827</v>
      </c>
      <c r="V162" s="185">
        <f t="shared" si="642"/>
        <v>0.24725452457997185</v>
      </c>
      <c r="W162" s="185">
        <f t="shared" si="642"/>
        <v>0.34315593525236415</v>
      </c>
      <c r="X162" s="186">
        <f t="shared" si="642"/>
        <v>0.50245395342854238</v>
      </c>
      <c r="Y162" s="185">
        <f t="shared" si="642"/>
        <v>0.55081235457056432</v>
      </c>
      <c r="Z162" s="185">
        <f t="shared" si="642"/>
        <v>0.57120540176889445</v>
      </c>
      <c r="AA162" s="185">
        <f t="shared" si="642"/>
        <v>0.61560609809544198</v>
      </c>
      <c r="AB162" s="185">
        <f t="shared" si="642"/>
        <v>0.49929183441494324</v>
      </c>
      <c r="AC162" s="185">
        <f t="shared" si="632"/>
        <v>0.41990323553687492</v>
      </c>
      <c r="AD162" s="185">
        <f t="shared" si="632"/>
        <v>0.35902318832076868</v>
      </c>
      <c r="AE162" s="185">
        <f t="shared" si="632"/>
        <v>0.29716902501563036</v>
      </c>
      <c r="AF162" s="185">
        <f t="shared" si="632"/>
        <v>0.30683210139176581</v>
      </c>
      <c r="AG162" s="185">
        <f t="shared" si="632"/>
        <v>0.26371597162465571</v>
      </c>
      <c r="AH162" s="185">
        <f t="shared" si="632"/>
        <v>0.31642638239853316</v>
      </c>
      <c r="AI162" s="185">
        <f t="shared" si="632"/>
        <v>0.39265849438089134</v>
      </c>
      <c r="AJ162" s="185">
        <f t="shared" si="632"/>
        <v>0.5513811225441636</v>
      </c>
      <c r="AK162" s="185">
        <f t="shared" si="632"/>
        <v>0.57262827737339772</v>
      </c>
      <c r="AL162" s="185">
        <f t="shared" si="632"/>
        <v>0.62573198421029241</v>
      </c>
      <c r="AM162" s="185">
        <f t="shared" si="632"/>
        <v>0.63417072564824162</v>
      </c>
      <c r="AN162" s="185">
        <f t="shared" si="632"/>
        <v>0.53849753985916105</v>
      </c>
      <c r="AO162" s="185">
        <f t="shared" si="632"/>
        <v>0.487489129374512</v>
      </c>
      <c r="AP162" s="185">
        <f t="shared" si="632"/>
        <v>0.39040662447433089</v>
      </c>
      <c r="AQ162" s="185">
        <f t="shared" si="632"/>
        <v>0.3384914374058442</v>
      </c>
      <c r="AR162" s="185">
        <f t="shared" si="632"/>
        <v>0.3159266326176961</v>
      </c>
      <c r="AS162" s="185">
        <f t="shared" si="632"/>
        <v>0.28841516874178547</v>
      </c>
      <c r="AT162" s="185">
        <f t="shared" si="632"/>
        <v>0.36261198524170701</v>
      </c>
      <c r="AU162" s="185">
        <f t="shared" si="632"/>
        <v>0.39638833754864067</v>
      </c>
      <c r="AV162" s="185">
        <f t="shared" si="632"/>
        <v>0.56719365822485035</v>
      </c>
      <c r="AW162" s="185">
        <f t="shared" si="632"/>
        <v>0.63431309734173502</v>
      </c>
      <c r="AX162" s="185">
        <f t="shared" si="632"/>
        <v>0.61798150865465185</v>
      </c>
      <c r="AY162" s="185">
        <f t="shared" si="632"/>
        <v>0.67022392305981149</v>
      </c>
      <c r="AZ162" s="185">
        <f t="shared" si="632"/>
        <v>0.42757106477899248</v>
      </c>
      <c r="BA162" s="185">
        <f t="shared" si="632"/>
        <v>0.47348947190809249</v>
      </c>
      <c r="BB162" s="185">
        <f t="shared" si="632"/>
        <v>0.35696084798129801</v>
      </c>
      <c r="BC162" s="185">
        <f t="shared" si="632"/>
        <v>0.3042478073706435</v>
      </c>
      <c r="BD162" s="185">
        <f t="shared" si="632"/>
        <v>0.28307756710452464</v>
      </c>
      <c r="BE162" s="185"/>
      <c r="BF162" s="185"/>
      <c r="BG162" s="185"/>
      <c r="BH162" s="185"/>
      <c r="BI162" s="113"/>
      <c r="BJ162" s="185">
        <f t="shared" si="634"/>
        <v>-7.4706525492145792E-2</v>
      </c>
      <c r="BK162" s="185">
        <f t="shared" si="634"/>
        <v>-5.3750292062713367E-2</v>
      </c>
      <c r="BL162" s="185">
        <f t="shared" si="634"/>
        <v>-2.1077677130257155E-2</v>
      </c>
      <c r="BM162" s="185">
        <f t="shared" si="634"/>
        <v>-5.268223445322584E-2</v>
      </c>
      <c r="BN162" s="185">
        <f t="shared" si="634"/>
        <v>-6.7326389207334414E-2</v>
      </c>
      <c r="BO162" s="185">
        <f t="shared" si="634"/>
        <v>-0.11414696088819642</v>
      </c>
      <c r="BP162" s="185">
        <f t="shared" si="634"/>
        <v>-0.13096407200143403</v>
      </c>
      <c r="BQ162" s="185">
        <f t="shared" si="634"/>
        <v>-6.2182093710307806E-2</v>
      </c>
      <c r="BR162" s="419">
        <f t="shared" si="634"/>
        <v>-8.7412885520390504E-2</v>
      </c>
      <c r="BS162" s="185">
        <f t="shared" si="634"/>
        <v>-9.1477139350664594E-2</v>
      </c>
      <c r="BT162" s="185">
        <f t="shared" si="635"/>
        <v>-1.6461498909333461E-2</v>
      </c>
      <c r="BU162" s="185">
        <f t="shared" si="635"/>
        <v>1.5310830526681585E-2</v>
      </c>
      <c r="BV162" s="185">
        <f t="shared" si="635"/>
        <v>1.1326188176717822E-2</v>
      </c>
      <c r="BW162" s="185">
        <f t="shared" si="635"/>
        <v>-4.3847361210188007E-2</v>
      </c>
      <c r="BX162" s="256">
        <f t="shared" si="635"/>
        <v>8.0247276535934109E-3</v>
      </c>
      <c r="BY162" s="256">
        <f t="shared" si="635"/>
        <v>2.2058118529702575E-2</v>
      </c>
      <c r="BZ162" s="256">
        <f t="shared" si="635"/>
        <v>6.9708619906579561E-2</v>
      </c>
      <c r="CA162" s="256">
        <f t="shared" si="635"/>
        <v>3.3812693308517439E-2</v>
      </c>
      <c r="CB162" s="256">
        <f t="shared" si="635"/>
        <v>6.9171857818561305E-2</v>
      </c>
      <c r="CC162" s="256">
        <f t="shared" si="635"/>
        <v>4.950255912852719E-2</v>
      </c>
      <c r="CD162" s="398">
        <f t="shared" si="636"/>
        <v>4.8927169115621227E-2</v>
      </c>
      <c r="CE162" s="286">
        <f t="shared" si="636"/>
        <v>2.1815922802833398E-2</v>
      </c>
      <c r="CF162" s="286">
        <f t="shared" si="636"/>
        <v>5.4526582441397964E-2</v>
      </c>
      <c r="CG162" s="286">
        <f t="shared" si="636"/>
        <v>1.856462755279964E-2</v>
      </c>
      <c r="CH162" s="286">
        <f t="shared" si="636"/>
        <v>3.9205705444217809E-2</v>
      </c>
      <c r="CI162" s="286">
        <f t="shared" si="636"/>
        <v>6.7585893837637079E-2</v>
      </c>
      <c r="CJ162" s="286">
        <f t="shared" si="636"/>
        <v>3.1383436153562205E-2</v>
      </c>
      <c r="CK162" s="286">
        <f t="shared" si="636"/>
        <v>4.1322412390213836E-2</v>
      </c>
      <c r="CL162" s="286">
        <f t="shared" si="636"/>
        <v>9.0945312259302913E-3</v>
      </c>
      <c r="CM162" s="286">
        <f t="shared" si="636"/>
        <v>2.4699197117129756E-2</v>
      </c>
      <c r="CN162" s="286">
        <f t="shared" si="637"/>
        <v>4.6185602843173856E-2</v>
      </c>
      <c r="CO162" s="286">
        <f t="shared" si="637"/>
        <v>3.7298431677493249E-3</v>
      </c>
      <c r="CP162" s="398">
        <f t="shared" si="637"/>
        <v>1.5812535680686746E-2</v>
      </c>
      <c r="CQ162" s="398">
        <f t="shared" si="637"/>
        <v>6.1684819968337301E-2</v>
      </c>
      <c r="CR162" s="398">
        <f t="shared" si="637"/>
        <v>-7.750475555640568E-3</v>
      </c>
      <c r="CS162" s="398">
        <f t="shared" si="637"/>
        <v>3.6053197411569871E-2</v>
      </c>
      <c r="CT162" s="398">
        <f t="shared" si="637"/>
        <v>-0.11092647508016856</v>
      </c>
      <c r="CU162" s="398">
        <f t="shared" si="637"/>
        <v>-1.3999657466419513E-2</v>
      </c>
      <c r="CV162" s="398">
        <f t="shared" si="637"/>
        <v>-3.3445776493032875E-2</v>
      </c>
      <c r="CW162" s="398">
        <f t="shared" si="637"/>
        <v>-3.4243630035200701E-2</v>
      </c>
      <c r="CX162" s="398">
        <f t="shared" si="637"/>
        <v>-3.284906551317146E-2</v>
      </c>
      <c r="CY162" s="280"/>
      <c r="CZ162" s="115">
        <f t="shared" ref="CZ162" si="643">SUM(CZ157:CZ161)</f>
        <v>0</v>
      </c>
    </row>
    <row r="163" spans="1:104" ht="15" thickTop="1" x14ac:dyDescent="0.3">
      <c r="A163" s="146"/>
    </row>
    <row r="164" spans="1:104" x14ac:dyDescent="0.3">
      <c r="B164" s="1" t="s">
        <v>24</v>
      </c>
    </row>
    <row r="165" spans="1:104" x14ac:dyDescent="0.3">
      <c r="B165" s="30" t="s">
        <v>317</v>
      </c>
    </row>
    <row r="166" spans="1:104" x14ac:dyDescent="0.3">
      <c r="B166" s="2" t="s">
        <v>318</v>
      </c>
    </row>
    <row r="168" spans="1:104" x14ac:dyDescent="0.3">
      <c r="B168" s="31" t="s">
        <v>23</v>
      </c>
    </row>
    <row r="169" spans="1:104" x14ac:dyDescent="0.3">
      <c r="B169" s="2" t="s">
        <v>25</v>
      </c>
    </row>
    <row r="170" spans="1:104" x14ac:dyDescent="0.3">
      <c r="B170" s="2" t="s">
        <v>26</v>
      </c>
    </row>
    <row r="171" spans="1:104" x14ac:dyDescent="0.3">
      <c r="B171" s="2" t="s">
        <v>27</v>
      </c>
    </row>
    <row r="172" spans="1:104" x14ac:dyDescent="0.3">
      <c r="B172" s="2" t="s">
        <v>28</v>
      </c>
    </row>
    <row r="176" spans="1:104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X7"/>
    <mergeCell ref="AW7:BH7"/>
    <mergeCell ref="CE6:CP6"/>
    <mergeCell ref="BS6:CD6"/>
    <mergeCell ref="BI6:BR6"/>
    <mergeCell ref="CQ6:CX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Z172"/>
  <sheetViews>
    <sheetView workbookViewId="0">
      <pane xSplit="2" ySplit="8" topLeftCell="C9" activePane="bottomRight" state="frozen"/>
      <selection activeCell="CU4" sqref="CU4"/>
      <selection pane="topRight" activeCell="CU4" sqref="CU4"/>
      <selection pane="bottomLeft" activeCell="CU4" sqref="CU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101" width="13.77734375" style="278" customWidth="1"/>
    <col min="102" max="102" width="17.109375" style="2" customWidth="1"/>
    <col min="103" max="103" width="9" style="278" customWidth="1"/>
    <col min="104" max="104" width="9.5546875" style="2" hidden="1" customWidth="1"/>
    <col min="105" max="16384" width="9.21875" style="2"/>
  </cols>
  <sheetData>
    <row r="1" spans="1:104" ht="15.6" thickTop="1" thickBot="1" x14ac:dyDescent="0.35">
      <c r="B1" s="453" t="s">
        <v>17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  <c r="CU1" s="260"/>
      <c r="CV1" s="260"/>
      <c r="CW1" s="260"/>
      <c r="CX1" s="260"/>
      <c r="CY1" s="260"/>
    </row>
    <row r="2" spans="1:104" ht="27.6" customHeight="1" thickTop="1" x14ac:dyDescent="0.3">
      <c r="B2" s="4" t="s">
        <v>309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Z2" s="8"/>
    </row>
    <row r="3" spans="1:10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Z3" s="11"/>
    </row>
    <row r="4" spans="1:104" ht="27.6" customHeight="1" x14ac:dyDescent="0.3">
      <c r="B4" s="4" t="s">
        <v>1</v>
      </c>
      <c r="C4" s="13" t="s">
        <v>687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Z4" s="11"/>
    </row>
    <row r="5" spans="1:104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Z5" s="11"/>
    </row>
    <row r="6" spans="1:10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67">
        <v>2021</v>
      </c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9"/>
      <c r="CE6" s="467">
        <v>2022</v>
      </c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9"/>
      <c r="CQ6" s="470">
        <v>2023</v>
      </c>
      <c r="CR6" s="471"/>
      <c r="CS6" s="471"/>
      <c r="CT6" s="471"/>
      <c r="CU6" s="471"/>
      <c r="CV6" s="471"/>
      <c r="CW6" s="471"/>
      <c r="CX6" s="472"/>
      <c r="CZ6" s="23" t="s">
        <v>67</v>
      </c>
    </row>
    <row r="7" spans="1:104" s="3" customFormat="1" ht="15" thickBot="1" x14ac:dyDescent="0.35">
      <c r="A7" s="145"/>
      <c r="B7" s="25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346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326"/>
      <c r="CZ7" s="276" t="s">
        <v>97</v>
      </c>
    </row>
    <row r="8" spans="1:104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302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682</v>
      </c>
      <c r="CT8" s="343" t="s">
        <v>683</v>
      </c>
      <c r="CU8" s="343" t="s">
        <v>684</v>
      </c>
      <c r="CV8" s="343" t="s">
        <v>685</v>
      </c>
      <c r="CW8" s="343" t="s">
        <v>686</v>
      </c>
      <c r="CX8" s="447" t="s">
        <v>688</v>
      </c>
      <c r="CY8" s="344"/>
      <c r="CZ8" s="282">
        <v>45164</v>
      </c>
    </row>
    <row r="9" spans="1:104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7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79"/>
      <c r="CU9" s="379"/>
      <c r="CV9" s="379"/>
      <c r="CW9" s="379"/>
      <c r="CX9" s="379"/>
      <c r="CY9" s="345"/>
      <c r="CZ9" s="77"/>
    </row>
    <row r="10" spans="1:104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4">
        <v>183630</v>
      </c>
      <c r="V10" s="194">
        <v>183905</v>
      </c>
      <c r="W10" s="194">
        <v>183586</v>
      </c>
      <c r="X10" s="62">
        <v>183797</v>
      </c>
      <c r="Y10" s="194">
        <v>183901</v>
      </c>
      <c r="Z10" s="194">
        <v>183912</v>
      </c>
      <c r="AA10" s="194">
        <v>183889</v>
      </c>
      <c r="AB10" s="194">
        <v>183947</v>
      </c>
      <c r="AC10" s="194">
        <v>183853</v>
      </c>
      <c r="AD10" s="194">
        <v>183936</v>
      </c>
      <c r="AE10" s="194">
        <v>183871</v>
      </c>
      <c r="AF10" s="194">
        <v>183759</v>
      </c>
      <c r="AG10" s="194">
        <v>183881</v>
      </c>
      <c r="AH10" s="194">
        <v>184239</v>
      </c>
      <c r="AI10" s="194">
        <v>184499</v>
      </c>
      <c r="AJ10" s="62">
        <v>184733</v>
      </c>
      <c r="AK10" s="207">
        <v>184917</v>
      </c>
      <c r="AL10" s="207">
        <v>184804</v>
      </c>
      <c r="AM10" s="207">
        <v>184822</v>
      </c>
      <c r="AN10" s="207">
        <v>184853</v>
      </c>
      <c r="AO10" s="207">
        <v>184727</v>
      </c>
      <c r="AP10" s="207">
        <v>184706</v>
      </c>
      <c r="AQ10" s="63">
        <v>184657</v>
      </c>
      <c r="AR10" s="207">
        <v>184571</v>
      </c>
      <c r="AS10" s="207">
        <v>184647</v>
      </c>
      <c r="AT10" s="207">
        <v>184812</v>
      </c>
      <c r="AU10" s="207">
        <v>184908</v>
      </c>
      <c r="AV10" s="106">
        <v>185062</v>
      </c>
      <c r="AW10" s="207">
        <v>185104</v>
      </c>
      <c r="AX10" s="207">
        <v>184987</v>
      </c>
      <c r="AY10" s="207">
        <v>184990</v>
      </c>
      <c r="AZ10" s="63">
        <v>184846</v>
      </c>
      <c r="BA10" s="207">
        <v>184852</v>
      </c>
      <c r="BB10" s="207">
        <v>184766</v>
      </c>
      <c r="BC10" s="63">
        <v>184611</v>
      </c>
      <c r="BD10" s="207">
        <v>184607</v>
      </c>
      <c r="BE10" s="207"/>
      <c r="BF10" s="207"/>
      <c r="BG10" s="207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0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37">
        <f t="shared" si="1"/>
        <v>10</v>
      </c>
      <c r="BY10" s="237">
        <f t="shared" si="1"/>
        <v>429</v>
      </c>
      <c r="BZ10" s="237">
        <f t="shared" si="1"/>
        <v>111</v>
      </c>
      <c r="CA10" s="237">
        <f t="shared" si="1"/>
        <v>251</v>
      </c>
      <c r="CB10" s="237">
        <f t="shared" si="1"/>
        <v>334</v>
      </c>
      <c r="CC10" s="237">
        <f t="shared" ref="CC10:CL14" si="2">AI10-W10</f>
        <v>913</v>
      </c>
      <c r="CD10" s="400">
        <f t="shared" si="2"/>
        <v>936</v>
      </c>
      <c r="CE10" s="251">
        <f t="shared" si="2"/>
        <v>1016</v>
      </c>
      <c r="CF10" s="237">
        <f t="shared" si="2"/>
        <v>892</v>
      </c>
      <c r="CG10" s="237">
        <f t="shared" si="2"/>
        <v>933</v>
      </c>
      <c r="CH10" s="237">
        <f t="shared" si="2"/>
        <v>906</v>
      </c>
      <c r="CI10" s="237">
        <f t="shared" si="2"/>
        <v>874</v>
      </c>
      <c r="CJ10" s="237">
        <f t="shared" si="2"/>
        <v>770</v>
      </c>
      <c r="CK10" s="237">
        <f t="shared" si="2"/>
        <v>786</v>
      </c>
      <c r="CL10" s="237">
        <f t="shared" si="2"/>
        <v>812</v>
      </c>
      <c r="CM10" s="237">
        <f t="shared" ref="CM10:CX14" si="3">AS10-AG10</f>
        <v>766</v>
      </c>
      <c r="CN10" s="237">
        <f t="shared" si="3"/>
        <v>573</v>
      </c>
      <c r="CO10" s="237">
        <f t="shared" si="3"/>
        <v>409</v>
      </c>
      <c r="CP10" s="400">
        <f t="shared" si="3"/>
        <v>329</v>
      </c>
      <c r="CQ10" s="400">
        <f t="shared" si="3"/>
        <v>187</v>
      </c>
      <c r="CR10" s="400">
        <f t="shared" si="3"/>
        <v>183</v>
      </c>
      <c r="CS10" s="400">
        <f t="shared" si="3"/>
        <v>168</v>
      </c>
      <c r="CT10" s="400">
        <f t="shared" si="3"/>
        <v>-7</v>
      </c>
      <c r="CU10" s="400">
        <f t="shared" si="3"/>
        <v>125</v>
      </c>
      <c r="CV10" s="400">
        <f t="shared" si="3"/>
        <v>60</v>
      </c>
      <c r="CW10" s="400">
        <f t="shared" si="3"/>
        <v>-46</v>
      </c>
      <c r="CX10" s="400">
        <f t="shared" si="3"/>
        <v>36</v>
      </c>
      <c r="CY10" s="345"/>
      <c r="CZ10" s="63">
        <f>IF(ISERROR(GETPIVOTDATA("VALUE",'CRS WK pvt'!$I$2,"DT_FILE",CZ$8,"CD_CO",CZ$6,"TRIM_CAT",TRIM(B10),"TRIM_LINE",A9))=TRUE,0,GETPIVOTDATA("VALUE",'CRS WK pvt'!$I$2,"DT_FILE",CZ$8,"CD_CO",CZ$6,"TRIM_CAT",TRIM(B10),"TRIM_LINE",A9))</f>
        <v>184607</v>
      </c>
    </row>
    <row r="11" spans="1:104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4">
        <v>11846</v>
      </c>
      <c r="V11" s="194">
        <v>11934</v>
      </c>
      <c r="W11" s="194">
        <v>12661</v>
      </c>
      <c r="X11" s="62">
        <v>12803</v>
      </c>
      <c r="Y11" s="194">
        <v>12962</v>
      </c>
      <c r="Z11" s="194">
        <v>13171</v>
      </c>
      <c r="AA11" s="194">
        <v>13293</v>
      </c>
      <c r="AB11" s="194">
        <v>13358</v>
      </c>
      <c r="AC11" s="194">
        <v>13453</v>
      </c>
      <c r="AD11" s="194">
        <v>13519</v>
      </c>
      <c r="AE11" s="194">
        <v>13520</v>
      </c>
      <c r="AF11" s="194">
        <v>13605</v>
      </c>
      <c r="AG11" s="194">
        <v>13621</v>
      </c>
      <c r="AH11" s="194">
        <v>13660</v>
      </c>
      <c r="AI11" s="194">
        <v>13924</v>
      </c>
      <c r="AJ11" s="62">
        <v>14059</v>
      </c>
      <c r="AK11" s="207">
        <v>14204</v>
      </c>
      <c r="AL11" s="207">
        <v>14337</v>
      </c>
      <c r="AM11" s="207">
        <v>14397</v>
      </c>
      <c r="AN11" s="207">
        <v>14395</v>
      </c>
      <c r="AO11" s="207">
        <v>14460</v>
      </c>
      <c r="AP11" s="207">
        <v>14471</v>
      </c>
      <c r="AQ11" s="63">
        <v>14496</v>
      </c>
      <c r="AR11" s="207">
        <v>14684</v>
      </c>
      <c r="AS11" s="207">
        <v>14635</v>
      </c>
      <c r="AT11" s="207">
        <v>14770</v>
      </c>
      <c r="AU11" s="207">
        <v>15135</v>
      </c>
      <c r="AV11" s="106">
        <v>15393</v>
      </c>
      <c r="AW11" s="207">
        <v>15594</v>
      </c>
      <c r="AX11" s="207">
        <v>15769</v>
      </c>
      <c r="AY11" s="207">
        <v>15898</v>
      </c>
      <c r="AZ11" s="63">
        <v>15979</v>
      </c>
      <c r="BA11" s="207">
        <v>16037</v>
      </c>
      <c r="BB11" s="207">
        <v>16074</v>
      </c>
      <c r="BC11" s="63">
        <v>16103</v>
      </c>
      <c r="BD11" s="207">
        <v>16123</v>
      </c>
      <c r="BE11" s="207"/>
      <c r="BF11" s="207"/>
      <c r="BG11" s="207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0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37">
        <f t="shared" si="1"/>
        <v>2419</v>
      </c>
      <c r="BY11" s="237">
        <f t="shared" si="1"/>
        <v>1775</v>
      </c>
      <c r="BZ11" s="237">
        <f t="shared" si="1"/>
        <v>1927</v>
      </c>
      <c r="CA11" s="237">
        <f t="shared" si="1"/>
        <v>1775</v>
      </c>
      <c r="CB11" s="237">
        <f t="shared" si="1"/>
        <v>1726</v>
      </c>
      <c r="CC11" s="237">
        <f t="shared" si="2"/>
        <v>1263</v>
      </c>
      <c r="CD11" s="400">
        <f t="shared" si="2"/>
        <v>1256</v>
      </c>
      <c r="CE11" s="251">
        <f t="shared" si="2"/>
        <v>1242</v>
      </c>
      <c r="CF11" s="237">
        <f t="shared" si="2"/>
        <v>1166</v>
      </c>
      <c r="CG11" s="237">
        <f t="shared" si="2"/>
        <v>1104</v>
      </c>
      <c r="CH11" s="237">
        <f t="shared" si="2"/>
        <v>1037</v>
      </c>
      <c r="CI11" s="237">
        <f t="shared" si="2"/>
        <v>1007</v>
      </c>
      <c r="CJ11" s="237">
        <f t="shared" si="2"/>
        <v>952</v>
      </c>
      <c r="CK11" s="237">
        <f t="shared" si="2"/>
        <v>976</v>
      </c>
      <c r="CL11" s="237">
        <f t="shared" si="2"/>
        <v>1079</v>
      </c>
      <c r="CM11" s="237">
        <f t="shared" si="3"/>
        <v>1014</v>
      </c>
      <c r="CN11" s="237">
        <f t="shared" si="3"/>
        <v>1110</v>
      </c>
      <c r="CO11" s="237">
        <f t="shared" si="3"/>
        <v>1211</v>
      </c>
      <c r="CP11" s="400">
        <f t="shared" si="3"/>
        <v>1334</v>
      </c>
      <c r="CQ11" s="400">
        <f t="shared" si="3"/>
        <v>1390</v>
      </c>
      <c r="CR11" s="400">
        <f t="shared" si="3"/>
        <v>1432</v>
      </c>
      <c r="CS11" s="400">
        <f t="shared" si="3"/>
        <v>1501</v>
      </c>
      <c r="CT11" s="400">
        <f t="shared" si="3"/>
        <v>1584</v>
      </c>
      <c r="CU11" s="400">
        <f t="shared" si="3"/>
        <v>1577</v>
      </c>
      <c r="CV11" s="400">
        <f t="shared" si="3"/>
        <v>1603</v>
      </c>
      <c r="CW11" s="400">
        <f t="shared" si="3"/>
        <v>1607</v>
      </c>
      <c r="CX11" s="400">
        <f t="shared" si="3"/>
        <v>1439</v>
      </c>
      <c r="CY11" s="345"/>
      <c r="CZ11" s="63">
        <f>IF(ISERROR(GETPIVOTDATA("VALUE",'CRS WK pvt'!$I$2,"DT_FILE",CZ$8,"CD_CO",CZ$6,"TRIM_CAT",TRIM(B11),"TRIM_LINE",A9))=TRUE,0,GETPIVOTDATA("VALUE",'CRS WK pvt'!$I$2,"DT_FILE",CZ$8,"CD_CO",CZ$6,"TRIM_CAT",TRIM(B11),"TRIM_LINE",A9))</f>
        <v>16123</v>
      </c>
    </row>
    <row r="12" spans="1:104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4">
        <v>18400</v>
      </c>
      <c r="V12" s="194">
        <v>18451</v>
      </c>
      <c r="W12" s="194">
        <v>18521</v>
      </c>
      <c r="X12" s="62">
        <v>18593</v>
      </c>
      <c r="Y12" s="194">
        <v>18637</v>
      </c>
      <c r="Z12" s="194">
        <v>18673</v>
      </c>
      <c r="AA12" s="194">
        <v>18651</v>
      </c>
      <c r="AB12" s="194">
        <v>18603</v>
      </c>
      <c r="AC12" s="194">
        <v>18571</v>
      </c>
      <c r="AD12" s="194">
        <v>18523</v>
      </c>
      <c r="AE12" s="194">
        <v>18488</v>
      </c>
      <c r="AF12" s="194">
        <v>18475</v>
      </c>
      <c r="AG12" s="194">
        <v>18438</v>
      </c>
      <c r="AH12" s="194">
        <v>18453</v>
      </c>
      <c r="AI12" s="194">
        <v>18542</v>
      </c>
      <c r="AJ12" s="62">
        <v>18655</v>
      </c>
      <c r="AK12" s="207">
        <v>18727</v>
      </c>
      <c r="AL12" s="207">
        <v>18730</v>
      </c>
      <c r="AM12" s="207">
        <v>18728</v>
      </c>
      <c r="AN12" s="207">
        <v>18672</v>
      </c>
      <c r="AO12" s="207">
        <v>18645</v>
      </c>
      <c r="AP12" s="207">
        <v>18610</v>
      </c>
      <c r="AQ12" s="63">
        <v>18573</v>
      </c>
      <c r="AR12" s="207">
        <v>18533</v>
      </c>
      <c r="AS12" s="207">
        <v>18519</v>
      </c>
      <c r="AT12" s="207">
        <v>18535</v>
      </c>
      <c r="AU12" s="207">
        <v>18604</v>
      </c>
      <c r="AV12" s="106">
        <v>18684</v>
      </c>
      <c r="AW12" s="207">
        <v>18705</v>
      </c>
      <c r="AX12" s="207">
        <v>18710</v>
      </c>
      <c r="AY12" s="207">
        <v>18703</v>
      </c>
      <c r="AZ12" s="63">
        <v>18650</v>
      </c>
      <c r="BA12" s="207">
        <v>18612</v>
      </c>
      <c r="BB12" s="207">
        <v>18564</v>
      </c>
      <c r="BC12" s="63">
        <v>18497</v>
      </c>
      <c r="BD12" s="207">
        <v>18484</v>
      </c>
      <c r="BE12" s="207"/>
      <c r="BF12" s="207"/>
      <c r="BG12" s="207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0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37">
        <f t="shared" si="1"/>
        <v>176</v>
      </c>
      <c r="BY12" s="237">
        <f t="shared" si="1"/>
        <v>181</v>
      </c>
      <c r="BZ12" s="237">
        <f t="shared" si="1"/>
        <v>80</v>
      </c>
      <c r="CA12" s="237">
        <f t="shared" si="1"/>
        <v>38</v>
      </c>
      <c r="CB12" s="237">
        <f t="shared" si="1"/>
        <v>2</v>
      </c>
      <c r="CC12" s="237">
        <f t="shared" si="2"/>
        <v>21</v>
      </c>
      <c r="CD12" s="400">
        <f t="shared" si="2"/>
        <v>62</v>
      </c>
      <c r="CE12" s="251">
        <f t="shared" si="2"/>
        <v>90</v>
      </c>
      <c r="CF12" s="237">
        <f t="shared" si="2"/>
        <v>57</v>
      </c>
      <c r="CG12" s="237">
        <f t="shared" si="2"/>
        <v>77</v>
      </c>
      <c r="CH12" s="237">
        <f t="shared" si="2"/>
        <v>69</v>
      </c>
      <c r="CI12" s="237">
        <f t="shared" si="2"/>
        <v>74</v>
      </c>
      <c r="CJ12" s="237">
        <f t="shared" si="2"/>
        <v>87</v>
      </c>
      <c r="CK12" s="237">
        <f t="shared" si="2"/>
        <v>85</v>
      </c>
      <c r="CL12" s="237">
        <f t="shared" si="2"/>
        <v>58</v>
      </c>
      <c r="CM12" s="237">
        <f t="shared" si="3"/>
        <v>81</v>
      </c>
      <c r="CN12" s="237">
        <f t="shared" si="3"/>
        <v>82</v>
      </c>
      <c r="CO12" s="237">
        <f t="shared" si="3"/>
        <v>62</v>
      </c>
      <c r="CP12" s="400">
        <f t="shared" si="3"/>
        <v>29</v>
      </c>
      <c r="CQ12" s="400">
        <f t="shared" si="3"/>
        <v>-22</v>
      </c>
      <c r="CR12" s="400">
        <f t="shared" si="3"/>
        <v>-20</v>
      </c>
      <c r="CS12" s="400">
        <f t="shared" si="3"/>
        <v>-25</v>
      </c>
      <c r="CT12" s="400">
        <f t="shared" si="3"/>
        <v>-22</v>
      </c>
      <c r="CU12" s="400">
        <f t="shared" si="3"/>
        <v>-33</v>
      </c>
      <c r="CV12" s="400">
        <f t="shared" si="3"/>
        <v>-46</v>
      </c>
      <c r="CW12" s="400">
        <f t="shared" si="3"/>
        <v>-76</v>
      </c>
      <c r="CX12" s="400">
        <f t="shared" si="3"/>
        <v>-49</v>
      </c>
      <c r="CY12" s="345"/>
      <c r="CZ12" s="63">
        <f>IF(ISERROR(GETPIVOTDATA("VALUE",'CRS WK pvt'!$I$2,"DT_FILE",CZ$8,"CD_CO",CZ$6,"TRIM_CAT",TRIM(B12),"TRIM_LINE",A9))=TRUE,0,GETPIVOTDATA("VALUE",'CRS WK pvt'!$I$2,"DT_FILE",CZ$8,"CD_CO",CZ$6,"TRIM_CAT",TRIM(B12),"TRIM_LINE",A9))</f>
        <v>18484</v>
      </c>
    </row>
    <row r="13" spans="1:104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4">
        <v>590</v>
      </c>
      <c r="V13" s="194">
        <v>591</v>
      </c>
      <c r="W13" s="194">
        <v>592</v>
      </c>
      <c r="X13" s="62">
        <v>594</v>
      </c>
      <c r="Y13" s="194">
        <v>594</v>
      </c>
      <c r="Z13" s="194">
        <v>598</v>
      </c>
      <c r="AA13" s="194">
        <v>598</v>
      </c>
      <c r="AB13" s="194">
        <v>598</v>
      </c>
      <c r="AC13" s="194">
        <v>598</v>
      </c>
      <c r="AD13" s="194">
        <v>600</v>
      </c>
      <c r="AE13" s="194">
        <v>600</v>
      </c>
      <c r="AF13" s="194">
        <v>582</v>
      </c>
      <c r="AG13" s="194">
        <v>578</v>
      </c>
      <c r="AH13" s="194">
        <v>581</v>
      </c>
      <c r="AI13" s="194">
        <v>583</v>
      </c>
      <c r="AJ13" s="62">
        <v>583</v>
      </c>
      <c r="AK13" s="207">
        <v>584</v>
      </c>
      <c r="AL13" s="207">
        <v>583</v>
      </c>
      <c r="AM13" s="207">
        <v>583</v>
      </c>
      <c r="AN13" s="207">
        <v>583</v>
      </c>
      <c r="AO13" s="207">
        <v>585</v>
      </c>
      <c r="AP13" s="207">
        <v>586</v>
      </c>
      <c r="AQ13" s="63">
        <v>585</v>
      </c>
      <c r="AR13" s="207">
        <v>593</v>
      </c>
      <c r="AS13" s="207">
        <v>592</v>
      </c>
      <c r="AT13" s="207">
        <v>595</v>
      </c>
      <c r="AU13" s="207">
        <v>596</v>
      </c>
      <c r="AV13" s="106">
        <v>598</v>
      </c>
      <c r="AW13" s="207">
        <v>600</v>
      </c>
      <c r="AX13" s="207">
        <v>602</v>
      </c>
      <c r="AY13" s="207">
        <v>602</v>
      </c>
      <c r="AZ13" s="63">
        <v>602</v>
      </c>
      <c r="BA13" s="207">
        <v>602</v>
      </c>
      <c r="BB13" s="207">
        <v>603</v>
      </c>
      <c r="BC13" s="63">
        <v>603</v>
      </c>
      <c r="BD13" s="207">
        <v>566</v>
      </c>
      <c r="BE13" s="207"/>
      <c r="BF13" s="207"/>
      <c r="BG13" s="207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0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37">
        <f t="shared" si="1"/>
        <v>-78</v>
      </c>
      <c r="BY13" s="237">
        <f t="shared" si="1"/>
        <v>-77</v>
      </c>
      <c r="BZ13" s="237">
        <f t="shared" si="1"/>
        <v>-20</v>
      </c>
      <c r="CA13" s="237">
        <f t="shared" si="1"/>
        <v>-12</v>
      </c>
      <c r="CB13" s="237">
        <f t="shared" si="1"/>
        <v>-10</v>
      </c>
      <c r="CC13" s="237">
        <f t="shared" si="2"/>
        <v>-9</v>
      </c>
      <c r="CD13" s="400">
        <f t="shared" si="2"/>
        <v>-11</v>
      </c>
      <c r="CE13" s="251">
        <f t="shared" si="2"/>
        <v>-10</v>
      </c>
      <c r="CF13" s="237">
        <f t="shared" si="2"/>
        <v>-15</v>
      </c>
      <c r="CG13" s="237">
        <f t="shared" si="2"/>
        <v>-15</v>
      </c>
      <c r="CH13" s="237">
        <f t="shared" si="2"/>
        <v>-15</v>
      </c>
      <c r="CI13" s="237">
        <f t="shared" si="2"/>
        <v>-13</v>
      </c>
      <c r="CJ13" s="237">
        <f t="shared" si="2"/>
        <v>-14</v>
      </c>
      <c r="CK13" s="237">
        <f t="shared" si="2"/>
        <v>-15</v>
      </c>
      <c r="CL13" s="237">
        <f t="shared" si="2"/>
        <v>11</v>
      </c>
      <c r="CM13" s="237">
        <f t="shared" si="3"/>
        <v>14</v>
      </c>
      <c r="CN13" s="237">
        <f t="shared" si="3"/>
        <v>14</v>
      </c>
      <c r="CO13" s="237">
        <f t="shared" si="3"/>
        <v>13</v>
      </c>
      <c r="CP13" s="400">
        <f t="shared" si="3"/>
        <v>15</v>
      </c>
      <c r="CQ13" s="400">
        <f t="shared" si="3"/>
        <v>16</v>
      </c>
      <c r="CR13" s="400">
        <f t="shared" si="3"/>
        <v>19</v>
      </c>
      <c r="CS13" s="400">
        <f t="shared" si="3"/>
        <v>19</v>
      </c>
      <c r="CT13" s="400">
        <f t="shared" si="3"/>
        <v>19</v>
      </c>
      <c r="CU13" s="400">
        <f t="shared" si="3"/>
        <v>17</v>
      </c>
      <c r="CV13" s="400">
        <f t="shared" si="3"/>
        <v>17</v>
      </c>
      <c r="CW13" s="400">
        <f t="shared" si="3"/>
        <v>18</v>
      </c>
      <c r="CX13" s="400">
        <f t="shared" si="3"/>
        <v>-27</v>
      </c>
      <c r="CY13" s="345"/>
      <c r="CZ13" s="63">
        <f>IF(ISERROR(GETPIVOTDATA("VALUE",'CRS WK pvt'!$I$2,"DT_FILE",CZ$8,"CD_CO",CZ$6,"TRIM_CAT",TRIM(B13),"TRIM_LINE",A9))=TRUE,0,GETPIVOTDATA("VALUE",'CRS WK pvt'!$I$2,"DT_FILE",CZ$8,"CD_CO",CZ$6,"TRIM_CAT",TRIM(B13),"TRIM_LINE",A9))</f>
        <v>566</v>
      </c>
    </row>
    <row r="14" spans="1:104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4">
        <v>122</v>
      </c>
      <c r="V14" s="194">
        <v>122</v>
      </c>
      <c r="W14" s="194">
        <v>124</v>
      </c>
      <c r="X14" s="62">
        <v>124</v>
      </c>
      <c r="Y14" s="194">
        <v>124</v>
      </c>
      <c r="Z14" s="194">
        <v>124</v>
      </c>
      <c r="AA14" s="194">
        <v>124</v>
      </c>
      <c r="AB14" s="194">
        <v>124</v>
      </c>
      <c r="AC14" s="194">
        <v>125</v>
      </c>
      <c r="AD14" s="194">
        <v>125</v>
      </c>
      <c r="AE14" s="194">
        <v>125</v>
      </c>
      <c r="AF14" s="194">
        <v>121</v>
      </c>
      <c r="AG14" s="194">
        <v>123</v>
      </c>
      <c r="AH14" s="194">
        <v>124</v>
      </c>
      <c r="AI14" s="194">
        <v>125</v>
      </c>
      <c r="AJ14" s="62">
        <v>125</v>
      </c>
      <c r="AK14" s="207">
        <v>124</v>
      </c>
      <c r="AL14" s="207">
        <v>124</v>
      </c>
      <c r="AM14" s="207">
        <v>123</v>
      </c>
      <c r="AN14" s="207">
        <v>124</v>
      </c>
      <c r="AO14" s="207">
        <v>124</v>
      </c>
      <c r="AP14" s="207">
        <v>126</v>
      </c>
      <c r="AQ14" s="63">
        <v>127</v>
      </c>
      <c r="AR14" s="207">
        <v>126</v>
      </c>
      <c r="AS14" s="207">
        <v>126</v>
      </c>
      <c r="AT14" s="207">
        <v>126</v>
      </c>
      <c r="AU14" s="207">
        <v>127</v>
      </c>
      <c r="AV14" s="106">
        <v>126</v>
      </c>
      <c r="AW14" s="207">
        <v>126</v>
      </c>
      <c r="AX14" s="207">
        <v>127</v>
      </c>
      <c r="AY14" s="207">
        <v>127</v>
      </c>
      <c r="AZ14" s="63">
        <v>129</v>
      </c>
      <c r="BA14" s="207">
        <v>132</v>
      </c>
      <c r="BB14" s="207">
        <v>132</v>
      </c>
      <c r="BC14" s="63">
        <v>133</v>
      </c>
      <c r="BD14" s="207">
        <v>128</v>
      </c>
      <c r="BE14" s="207"/>
      <c r="BF14" s="207"/>
      <c r="BG14" s="207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0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37">
        <f t="shared" si="1"/>
        <v>-28</v>
      </c>
      <c r="BY14" s="237">
        <f t="shared" si="1"/>
        <v>-28</v>
      </c>
      <c r="BZ14" s="237">
        <f t="shared" si="1"/>
        <v>-1</v>
      </c>
      <c r="CA14" s="237">
        <f t="shared" si="1"/>
        <v>1</v>
      </c>
      <c r="CB14" s="237">
        <f t="shared" si="1"/>
        <v>2</v>
      </c>
      <c r="CC14" s="237">
        <f t="shared" si="2"/>
        <v>1</v>
      </c>
      <c r="CD14" s="400">
        <f t="shared" si="2"/>
        <v>1</v>
      </c>
      <c r="CE14" s="251">
        <f t="shared" si="2"/>
        <v>0</v>
      </c>
      <c r="CF14" s="237">
        <f t="shared" si="2"/>
        <v>0</v>
      </c>
      <c r="CG14" s="237">
        <f t="shared" si="2"/>
        <v>-1</v>
      </c>
      <c r="CH14" s="237">
        <f t="shared" si="2"/>
        <v>0</v>
      </c>
      <c r="CI14" s="237">
        <f t="shared" si="2"/>
        <v>-1</v>
      </c>
      <c r="CJ14" s="237">
        <f t="shared" si="2"/>
        <v>1</v>
      </c>
      <c r="CK14" s="237">
        <f t="shared" si="2"/>
        <v>2</v>
      </c>
      <c r="CL14" s="237">
        <f t="shared" si="2"/>
        <v>5</v>
      </c>
      <c r="CM14" s="237">
        <f t="shared" si="3"/>
        <v>3</v>
      </c>
      <c r="CN14" s="237">
        <f t="shared" si="3"/>
        <v>2</v>
      </c>
      <c r="CO14" s="237">
        <f t="shared" si="3"/>
        <v>2</v>
      </c>
      <c r="CP14" s="400">
        <f t="shared" si="3"/>
        <v>1</v>
      </c>
      <c r="CQ14" s="400">
        <f t="shared" si="3"/>
        <v>2</v>
      </c>
      <c r="CR14" s="400">
        <f t="shared" si="3"/>
        <v>3</v>
      </c>
      <c r="CS14" s="400">
        <f t="shared" si="3"/>
        <v>4</v>
      </c>
      <c r="CT14" s="400">
        <f t="shared" si="3"/>
        <v>5</v>
      </c>
      <c r="CU14" s="400">
        <f t="shared" si="3"/>
        <v>8</v>
      </c>
      <c r="CV14" s="400">
        <f t="shared" si="3"/>
        <v>6</v>
      </c>
      <c r="CW14" s="400">
        <f t="shared" si="3"/>
        <v>6</v>
      </c>
      <c r="CX14" s="400">
        <f t="shared" si="3"/>
        <v>2</v>
      </c>
      <c r="CY14" s="345"/>
      <c r="CZ14" s="63">
        <f>IF(ISERROR(GETPIVOTDATA("VALUE",'CRS WK pvt'!$I$2,"DT_FILE",CZ$8,"CD_CO",CZ$6,"TRIM_CAT",TRIM(B14),"TRIM_LINE",A9))=TRUE,0,GETPIVOTDATA("VALUE",'CRS WK pvt'!$I$2,"DT_FILE",CZ$8,"CD_CO",CZ$6,"TRIM_CAT",TRIM(B14),"TRIM_LINE",A9))</f>
        <v>128</v>
      </c>
    </row>
    <row r="15" spans="1:104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5">
        <v>216218</v>
      </c>
      <c r="Z15" s="195">
        <v>216478</v>
      </c>
      <c r="AA15" s="195">
        <v>216555</v>
      </c>
      <c r="AB15" s="195">
        <v>216630</v>
      </c>
      <c r="AC15" s="195">
        <v>216600</v>
      </c>
      <c r="AD15" s="195">
        <v>216703</v>
      </c>
      <c r="AE15" s="195">
        <v>216604</v>
      </c>
      <c r="AF15" s="195">
        <v>216542</v>
      </c>
      <c r="AG15" s="195">
        <v>216641</v>
      </c>
      <c r="AH15" s="195">
        <v>217057</v>
      </c>
      <c r="AI15" s="195">
        <v>217673</v>
      </c>
      <c r="AJ15" s="69">
        <v>218155</v>
      </c>
      <c r="AK15" s="288">
        <v>218556</v>
      </c>
      <c r="AL15" s="288">
        <v>218578</v>
      </c>
      <c r="AM15" s="288">
        <v>218653</v>
      </c>
      <c r="AN15" s="288">
        <v>218627</v>
      </c>
      <c r="AO15" s="288">
        <v>218541</v>
      </c>
      <c r="AP15" s="288">
        <v>218499</v>
      </c>
      <c r="AQ15" s="70">
        <v>218438</v>
      </c>
      <c r="AR15" s="288">
        <v>218507</v>
      </c>
      <c r="AS15" s="288">
        <v>218519</v>
      </c>
      <c r="AT15" s="288">
        <v>218838</v>
      </c>
      <c r="AU15" s="288">
        <v>219370</v>
      </c>
      <c r="AV15" s="305">
        <v>219863</v>
      </c>
      <c r="AW15" s="288">
        <v>220129</v>
      </c>
      <c r="AX15" s="288">
        <v>220195</v>
      </c>
      <c r="AY15" s="288">
        <v>220320</v>
      </c>
      <c r="AZ15" s="70">
        <v>220206</v>
      </c>
      <c r="BA15" s="288">
        <v>220235</v>
      </c>
      <c r="BB15" s="288">
        <v>220139</v>
      </c>
      <c r="BC15" s="70">
        <v>219947</v>
      </c>
      <c r="BD15" s="288">
        <v>219908</v>
      </c>
      <c r="BE15" s="288"/>
      <c r="BF15" s="288"/>
      <c r="BG15" s="288"/>
      <c r="BH15" s="305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1">
        <f t="shared" si="6"/>
        <v>2273</v>
      </c>
      <c r="BS15" s="424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38">
        <f t="shared" si="7"/>
        <v>2499</v>
      </c>
      <c r="BY15" s="238">
        <f t="shared" ref="BY15:BZ15" si="8">SUM(BY10:BY14)</f>
        <v>2280</v>
      </c>
      <c r="BZ15" s="238">
        <f t="shared" si="8"/>
        <v>2097</v>
      </c>
      <c r="CA15" s="238">
        <f t="shared" ref="CA15" si="9">SUM(CA10:CA14)</f>
        <v>2053</v>
      </c>
      <c r="CB15" s="238">
        <f t="shared" ref="CB15:CC15" si="10">SUM(CB10:CB14)</f>
        <v>2054</v>
      </c>
      <c r="CC15" s="238">
        <f t="shared" si="10"/>
        <v>2189</v>
      </c>
      <c r="CD15" s="401">
        <f t="shared" ref="CD15:CE15" si="11">SUM(CD10:CD14)</f>
        <v>2244</v>
      </c>
      <c r="CE15" s="363">
        <f t="shared" si="11"/>
        <v>2338</v>
      </c>
      <c r="CF15" s="238">
        <f t="shared" ref="CF15" si="12">SUM(CF10:CF14)</f>
        <v>2100</v>
      </c>
      <c r="CG15" s="238">
        <f t="shared" ref="CG15" si="13">SUM(CG10:CG14)</f>
        <v>2098</v>
      </c>
      <c r="CH15" s="238">
        <f t="shared" ref="CH15" si="14">SUM(CH10:CH14)</f>
        <v>1997</v>
      </c>
      <c r="CI15" s="238">
        <f t="shared" ref="CI15" si="15">SUM(CI10:CI14)</f>
        <v>1941</v>
      </c>
      <c r="CJ15" s="238">
        <f t="shared" ref="CJ15" si="16">SUM(CJ10:CJ14)</f>
        <v>1796</v>
      </c>
      <c r="CK15" s="238">
        <f t="shared" ref="CK15" si="17">SUM(CK10:CK14)</f>
        <v>1834</v>
      </c>
      <c r="CL15" s="238">
        <f t="shared" ref="CL15" si="18">SUM(CL10:CL14)</f>
        <v>1965</v>
      </c>
      <c r="CM15" s="238">
        <f t="shared" ref="CM15" si="19">SUM(CM10:CM14)</f>
        <v>1878</v>
      </c>
      <c r="CN15" s="238">
        <f t="shared" ref="CN15" si="20">SUM(CN10:CN14)</f>
        <v>1781</v>
      </c>
      <c r="CO15" s="238">
        <f t="shared" ref="CO15" si="21">SUM(CO10:CO14)</f>
        <v>1697</v>
      </c>
      <c r="CP15" s="401">
        <f t="shared" ref="CP15" si="22">SUM(CP10:CP14)</f>
        <v>1708</v>
      </c>
      <c r="CQ15" s="401">
        <f t="shared" ref="CQ15" si="23">SUM(CQ10:CQ14)</f>
        <v>1573</v>
      </c>
      <c r="CR15" s="401">
        <f t="shared" ref="CR15" si="24">SUM(CR10:CR14)</f>
        <v>1617</v>
      </c>
      <c r="CS15" s="401">
        <f t="shared" ref="CS15" si="25">SUM(CS10:CS14)</f>
        <v>1667</v>
      </c>
      <c r="CT15" s="401">
        <f t="shared" ref="CT15:CU15" si="26">SUM(CT10:CT14)</f>
        <v>1579</v>
      </c>
      <c r="CU15" s="401">
        <f t="shared" si="26"/>
        <v>1694</v>
      </c>
      <c r="CV15" s="401">
        <f t="shared" ref="CV15" si="27">SUM(CV10:CV14)</f>
        <v>1640</v>
      </c>
      <c r="CW15" s="401">
        <f t="shared" ref="CW15:CX15" si="28">SUM(CW10:CW14)</f>
        <v>1509</v>
      </c>
      <c r="CX15" s="401">
        <f t="shared" si="28"/>
        <v>1401</v>
      </c>
      <c r="CY15" s="346"/>
      <c r="CZ15" s="84">
        <f>SUM(CZ10:CZ14)</f>
        <v>219908</v>
      </c>
    </row>
    <row r="16" spans="1:104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77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39"/>
      <c r="CC16" s="239"/>
      <c r="CD16" s="402"/>
      <c r="CE16" s="364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402"/>
      <c r="CQ16" s="402"/>
      <c r="CR16" s="402"/>
      <c r="CS16" s="402"/>
      <c r="CT16" s="402"/>
      <c r="CU16" s="402"/>
      <c r="CV16" s="402"/>
      <c r="CW16" s="402"/>
      <c r="CX16" s="402"/>
      <c r="CY16" s="345"/>
      <c r="CZ16" s="77"/>
    </row>
    <row r="17" spans="1:104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197">
        <v>24475</v>
      </c>
      <c r="V17" s="197">
        <v>24736</v>
      </c>
      <c r="W17" s="197">
        <v>23827</v>
      </c>
      <c r="X17" s="81">
        <v>24434</v>
      </c>
      <c r="Y17" s="197">
        <v>21905</v>
      </c>
      <c r="Z17" s="197">
        <v>23238</v>
      </c>
      <c r="AA17" s="197">
        <v>23855</v>
      </c>
      <c r="AB17" s="197">
        <v>23581</v>
      </c>
      <c r="AC17" s="197">
        <v>23639</v>
      </c>
      <c r="AD17" s="197">
        <v>23738</v>
      </c>
      <c r="AE17" s="197">
        <v>21773</v>
      </c>
      <c r="AF17" s="197">
        <v>21795</v>
      </c>
      <c r="AG17" s="197">
        <v>22709</v>
      </c>
      <c r="AH17" s="197">
        <v>23576</v>
      </c>
      <c r="AI17" s="197">
        <v>23366</v>
      </c>
      <c r="AJ17" s="81">
        <v>22005</v>
      </c>
      <c r="AK17" s="290">
        <v>22386</v>
      </c>
      <c r="AL17" s="290">
        <v>22880</v>
      </c>
      <c r="AM17" s="290">
        <v>23566</v>
      </c>
      <c r="AN17" s="290">
        <v>23044</v>
      </c>
      <c r="AO17" s="290">
        <v>23139</v>
      </c>
      <c r="AP17" s="290">
        <v>23343</v>
      </c>
      <c r="AQ17" s="63">
        <v>22123</v>
      </c>
      <c r="AR17" s="290">
        <v>21276</v>
      </c>
      <c r="AS17" s="290">
        <v>22802</v>
      </c>
      <c r="AT17" s="290">
        <v>21016</v>
      </c>
      <c r="AU17" s="290">
        <v>21550</v>
      </c>
      <c r="AV17" s="307">
        <v>22734</v>
      </c>
      <c r="AW17" s="290">
        <v>21666</v>
      </c>
      <c r="AX17" s="290">
        <v>22788</v>
      </c>
      <c r="AY17" s="290">
        <v>23819</v>
      </c>
      <c r="AZ17" s="63">
        <v>23106</v>
      </c>
      <c r="BA17" s="290">
        <v>22969</v>
      </c>
      <c r="BB17" s="290">
        <v>23444</v>
      </c>
      <c r="BC17" s="63">
        <v>22255</v>
      </c>
      <c r="BD17" s="290">
        <v>21905</v>
      </c>
      <c r="BE17" s="290"/>
      <c r="BF17" s="290"/>
      <c r="BG17" s="290"/>
      <c r="BH17" s="307"/>
      <c r="BI17" s="82">
        <f t="shared" ref="BI17:BR21" si="29">O17-C17</f>
        <v>979</v>
      </c>
      <c r="BJ17" s="83">
        <f t="shared" si="29"/>
        <v>-210</v>
      </c>
      <c r="BK17" s="83">
        <f t="shared" si="29"/>
        <v>-859</v>
      </c>
      <c r="BL17" s="83">
        <f t="shared" si="29"/>
        <v>1011</v>
      </c>
      <c r="BM17" s="83">
        <f t="shared" si="29"/>
        <v>-1419</v>
      </c>
      <c r="BN17" s="83">
        <f t="shared" si="29"/>
        <v>273</v>
      </c>
      <c r="BO17" s="83">
        <f t="shared" si="29"/>
        <v>922</v>
      </c>
      <c r="BP17" s="83">
        <f t="shared" si="29"/>
        <v>1564</v>
      </c>
      <c r="BQ17" s="83">
        <f t="shared" si="29"/>
        <v>825</v>
      </c>
      <c r="BR17" s="403">
        <f t="shared" si="29"/>
        <v>741</v>
      </c>
      <c r="BS17" s="426">
        <f t="shared" ref="BS17:CB21" si="30">Y17-M17</f>
        <v>148</v>
      </c>
      <c r="BT17" s="83">
        <f t="shared" si="30"/>
        <v>-518</v>
      </c>
      <c r="BU17" s="83">
        <f t="shared" si="30"/>
        <v>-2145</v>
      </c>
      <c r="BV17" s="83">
        <f t="shared" si="30"/>
        <v>-2886</v>
      </c>
      <c r="BW17" s="83">
        <f t="shared" si="30"/>
        <v>-2085</v>
      </c>
      <c r="BX17" s="240">
        <f t="shared" si="30"/>
        <v>-2229</v>
      </c>
      <c r="BY17" s="240">
        <f t="shared" si="30"/>
        <v>-2490</v>
      </c>
      <c r="BZ17" s="240">
        <f t="shared" si="30"/>
        <v>-2355</v>
      </c>
      <c r="CA17" s="240">
        <f t="shared" si="30"/>
        <v>-1766</v>
      </c>
      <c r="CB17" s="240">
        <f t="shared" si="30"/>
        <v>-1160</v>
      </c>
      <c r="CC17" s="240">
        <f t="shared" ref="CC17:CL21" si="31">AI17-W17</f>
        <v>-461</v>
      </c>
      <c r="CD17" s="403">
        <f t="shared" si="31"/>
        <v>-2429</v>
      </c>
      <c r="CE17" s="365">
        <f t="shared" si="31"/>
        <v>481</v>
      </c>
      <c r="CF17" s="240">
        <f t="shared" si="31"/>
        <v>-358</v>
      </c>
      <c r="CG17" s="240">
        <f t="shared" si="31"/>
        <v>-289</v>
      </c>
      <c r="CH17" s="240">
        <f t="shared" si="31"/>
        <v>-537</v>
      </c>
      <c r="CI17" s="240">
        <f t="shared" si="31"/>
        <v>-500</v>
      </c>
      <c r="CJ17" s="240">
        <f t="shared" si="31"/>
        <v>-395</v>
      </c>
      <c r="CK17" s="240">
        <f t="shared" si="31"/>
        <v>350</v>
      </c>
      <c r="CL17" s="240">
        <f t="shared" si="31"/>
        <v>-519</v>
      </c>
      <c r="CM17" s="240">
        <f t="shared" ref="CM17:CX21" si="32">AS17-AG17</f>
        <v>93</v>
      </c>
      <c r="CN17" s="240">
        <f t="shared" si="32"/>
        <v>-2560</v>
      </c>
      <c r="CO17" s="240">
        <f t="shared" si="32"/>
        <v>-1816</v>
      </c>
      <c r="CP17" s="403">
        <f t="shared" si="32"/>
        <v>729</v>
      </c>
      <c r="CQ17" s="403">
        <f t="shared" si="32"/>
        <v>-720</v>
      </c>
      <c r="CR17" s="403">
        <f t="shared" si="32"/>
        <v>-92</v>
      </c>
      <c r="CS17" s="403">
        <f t="shared" si="32"/>
        <v>253</v>
      </c>
      <c r="CT17" s="403">
        <f t="shared" si="32"/>
        <v>62</v>
      </c>
      <c r="CU17" s="403">
        <f t="shared" si="32"/>
        <v>-170</v>
      </c>
      <c r="CV17" s="403">
        <f t="shared" si="32"/>
        <v>101</v>
      </c>
      <c r="CW17" s="403">
        <f t="shared" si="32"/>
        <v>132</v>
      </c>
      <c r="CX17" s="403">
        <f t="shared" si="32"/>
        <v>629</v>
      </c>
      <c r="CY17" s="345"/>
      <c r="CZ17" s="63">
        <f>IF(ISERROR(GETPIVOTDATA("VALUE",'CRS WK pvt'!$I$2,"DT_FILE",CZ$8,"CD_CO",CZ$6,"TRIM_CAT",TRIM(B17),"TRIM_LINE",A16))=TRUE,0,GETPIVOTDATA("VALUE",'CRS WK pvt'!$I$2,"DT_FILE",CZ$8,"CD_CO",CZ$6,"TRIM_CAT",TRIM(B17),"TRIM_LINE",A16))</f>
        <v>21905</v>
      </c>
    </row>
    <row r="18" spans="1:104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197">
        <v>5203</v>
      </c>
      <c r="V18" s="197">
        <v>5263</v>
      </c>
      <c r="W18" s="197">
        <v>5699</v>
      </c>
      <c r="X18" s="81">
        <v>5787</v>
      </c>
      <c r="Y18" s="197">
        <v>5015</v>
      </c>
      <c r="Z18" s="197">
        <v>5026</v>
      </c>
      <c r="AA18" s="197">
        <v>5201</v>
      </c>
      <c r="AB18" s="197">
        <v>5426</v>
      </c>
      <c r="AC18" s="197">
        <v>5402</v>
      </c>
      <c r="AD18" s="197">
        <v>5801</v>
      </c>
      <c r="AE18" s="197">
        <v>5394</v>
      </c>
      <c r="AF18" s="197">
        <v>5392</v>
      </c>
      <c r="AG18" s="197">
        <v>5417</v>
      </c>
      <c r="AH18" s="197">
        <v>5588</v>
      </c>
      <c r="AI18" s="197">
        <v>4589</v>
      </c>
      <c r="AJ18" s="81">
        <v>4632</v>
      </c>
      <c r="AK18" s="290">
        <v>4902</v>
      </c>
      <c r="AL18" s="290">
        <v>5142</v>
      </c>
      <c r="AM18" s="290">
        <v>5323</v>
      </c>
      <c r="AN18" s="290">
        <v>5282</v>
      </c>
      <c r="AO18" s="290">
        <v>5298</v>
      </c>
      <c r="AP18" s="290">
        <v>5379</v>
      </c>
      <c r="AQ18" s="63">
        <v>5257</v>
      </c>
      <c r="AR18" s="290">
        <v>5258</v>
      </c>
      <c r="AS18" s="290">
        <v>5382</v>
      </c>
      <c r="AT18" s="290">
        <v>5214</v>
      </c>
      <c r="AU18" s="290">
        <v>5660</v>
      </c>
      <c r="AV18" s="307">
        <v>6019</v>
      </c>
      <c r="AW18" s="290">
        <v>6046</v>
      </c>
      <c r="AX18" s="290">
        <v>6072</v>
      </c>
      <c r="AY18" s="290">
        <v>6159</v>
      </c>
      <c r="AZ18" s="63">
        <v>6005</v>
      </c>
      <c r="BA18" s="290">
        <v>5969</v>
      </c>
      <c r="BB18" s="290">
        <v>6191</v>
      </c>
      <c r="BC18" s="63">
        <v>6058</v>
      </c>
      <c r="BD18" s="290">
        <v>5968</v>
      </c>
      <c r="BE18" s="290"/>
      <c r="BF18" s="290"/>
      <c r="BG18" s="290"/>
      <c r="BH18" s="307"/>
      <c r="BI18" s="82">
        <f t="shared" si="29"/>
        <v>95</v>
      </c>
      <c r="BJ18" s="83">
        <f t="shared" si="29"/>
        <v>12</v>
      </c>
      <c r="BK18" s="83">
        <f t="shared" si="29"/>
        <v>-356</v>
      </c>
      <c r="BL18" s="83">
        <f t="shared" si="29"/>
        <v>-170</v>
      </c>
      <c r="BM18" s="83">
        <f t="shared" si="29"/>
        <v>61</v>
      </c>
      <c r="BN18" s="83">
        <f t="shared" si="29"/>
        <v>76</v>
      </c>
      <c r="BO18" s="83">
        <f t="shared" si="29"/>
        <v>312</v>
      </c>
      <c r="BP18" s="83">
        <f t="shared" si="29"/>
        <v>378</v>
      </c>
      <c r="BQ18" s="83">
        <f t="shared" si="29"/>
        <v>681</v>
      </c>
      <c r="BR18" s="403">
        <f t="shared" si="29"/>
        <v>726</v>
      </c>
      <c r="BS18" s="426">
        <f t="shared" si="30"/>
        <v>664</v>
      </c>
      <c r="BT18" s="83">
        <f t="shared" si="30"/>
        <v>663</v>
      </c>
      <c r="BU18" s="83">
        <f t="shared" si="30"/>
        <v>728</v>
      </c>
      <c r="BV18" s="83">
        <f t="shared" si="30"/>
        <v>907</v>
      </c>
      <c r="BW18" s="83">
        <f t="shared" si="30"/>
        <v>695</v>
      </c>
      <c r="BX18" s="240">
        <f t="shared" si="30"/>
        <v>1041</v>
      </c>
      <c r="BY18" s="240">
        <f t="shared" si="30"/>
        <v>284</v>
      </c>
      <c r="BZ18" s="240">
        <f t="shared" si="30"/>
        <v>334</v>
      </c>
      <c r="CA18" s="240">
        <f t="shared" si="30"/>
        <v>214</v>
      </c>
      <c r="CB18" s="240">
        <f t="shared" si="30"/>
        <v>325</v>
      </c>
      <c r="CC18" s="240">
        <f t="shared" si="31"/>
        <v>-1110</v>
      </c>
      <c r="CD18" s="403">
        <f t="shared" si="31"/>
        <v>-1155</v>
      </c>
      <c r="CE18" s="365">
        <f t="shared" si="31"/>
        <v>-113</v>
      </c>
      <c r="CF18" s="240">
        <f t="shared" si="31"/>
        <v>116</v>
      </c>
      <c r="CG18" s="240">
        <f t="shared" si="31"/>
        <v>122</v>
      </c>
      <c r="CH18" s="240">
        <f t="shared" si="31"/>
        <v>-144</v>
      </c>
      <c r="CI18" s="240">
        <f t="shared" si="31"/>
        <v>-104</v>
      </c>
      <c r="CJ18" s="240">
        <f t="shared" si="31"/>
        <v>-422</v>
      </c>
      <c r="CK18" s="240">
        <f t="shared" si="31"/>
        <v>-137</v>
      </c>
      <c r="CL18" s="240">
        <f t="shared" si="31"/>
        <v>-134</v>
      </c>
      <c r="CM18" s="240">
        <f t="shared" si="32"/>
        <v>-35</v>
      </c>
      <c r="CN18" s="240">
        <f t="shared" si="32"/>
        <v>-374</v>
      </c>
      <c r="CO18" s="240">
        <f t="shared" si="32"/>
        <v>1071</v>
      </c>
      <c r="CP18" s="403">
        <f t="shared" si="32"/>
        <v>1387</v>
      </c>
      <c r="CQ18" s="403">
        <f t="shared" si="32"/>
        <v>1144</v>
      </c>
      <c r="CR18" s="403">
        <f t="shared" si="32"/>
        <v>930</v>
      </c>
      <c r="CS18" s="403">
        <f t="shared" si="32"/>
        <v>836</v>
      </c>
      <c r="CT18" s="403">
        <f t="shared" si="32"/>
        <v>723</v>
      </c>
      <c r="CU18" s="403">
        <f t="shared" si="32"/>
        <v>671</v>
      </c>
      <c r="CV18" s="403">
        <f t="shared" si="32"/>
        <v>812</v>
      </c>
      <c r="CW18" s="403">
        <f t="shared" si="32"/>
        <v>801</v>
      </c>
      <c r="CX18" s="403">
        <f t="shared" si="32"/>
        <v>710</v>
      </c>
      <c r="CY18" s="345"/>
      <c r="CZ18" s="63">
        <f>IF(ISERROR(GETPIVOTDATA("VALUE",'CRS WK pvt'!$I$2,"DT_FILE",CZ$8,"CD_CO",CZ$6,"TRIM_CAT",TRIM(B18),"TRIM_LINE",A16))=TRUE,0,GETPIVOTDATA("VALUE",'CRS WK pvt'!$I$2,"DT_FILE",CZ$8,"CD_CO",CZ$6,"TRIM_CAT",TRIM(B18),"TRIM_LINE",A16))</f>
        <v>5968</v>
      </c>
    </row>
    <row r="19" spans="1:104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197">
        <v>2655</v>
      </c>
      <c r="V19" s="197">
        <v>2856</v>
      </c>
      <c r="W19" s="197">
        <v>2974</v>
      </c>
      <c r="X19" s="81">
        <v>3059</v>
      </c>
      <c r="Y19" s="197">
        <v>3264</v>
      </c>
      <c r="Z19" s="197">
        <v>3119</v>
      </c>
      <c r="AA19" s="197">
        <v>2729</v>
      </c>
      <c r="AB19" s="197">
        <v>2564</v>
      </c>
      <c r="AC19" s="197">
        <v>2488</v>
      </c>
      <c r="AD19" s="197">
        <v>2747</v>
      </c>
      <c r="AE19" s="197">
        <v>2661</v>
      </c>
      <c r="AF19" s="197">
        <v>2418</v>
      </c>
      <c r="AG19" s="197">
        <v>2516</v>
      </c>
      <c r="AH19" s="197">
        <v>3438</v>
      </c>
      <c r="AI19" s="197">
        <v>3686</v>
      </c>
      <c r="AJ19" s="81">
        <v>3532</v>
      </c>
      <c r="AK19" s="290">
        <v>4430</v>
      </c>
      <c r="AL19" s="290">
        <v>3927</v>
      </c>
      <c r="AM19" s="290">
        <v>3809</v>
      </c>
      <c r="AN19" s="290">
        <v>3274</v>
      </c>
      <c r="AO19" s="290">
        <v>3088</v>
      </c>
      <c r="AP19" s="290">
        <v>3285</v>
      </c>
      <c r="AQ19" s="63">
        <v>2928</v>
      </c>
      <c r="AR19" s="290">
        <v>2802</v>
      </c>
      <c r="AS19" s="290">
        <v>2958</v>
      </c>
      <c r="AT19" s="290">
        <v>2795</v>
      </c>
      <c r="AU19" s="290">
        <v>2765</v>
      </c>
      <c r="AV19" s="307">
        <v>3181</v>
      </c>
      <c r="AW19" s="290">
        <v>2935</v>
      </c>
      <c r="AX19" s="290">
        <v>2804</v>
      </c>
      <c r="AY19" s="290">
        <v>3054</v>
      </c>
      <c r="AZ19" s="63">
        <v>2706</v>
      </c>
      <c r="BA19" s="290">
        <v>2774</v>
      </c>
      <c r="BB19" s="290">
        <v>2765</v>
      </c>
      <c r="BC19" s="63">
        <v>2700</v>
      </c>
      <c r="BD19" s="290">
        <v>2538</v>
      </c>
      <c r="BE19" s="290"/>
      <c r="BF19" s="290"/>
      <c r="BG19" s="290"/>
      <c r="BH19" s="307"/>
      <c r="BI19" s="82">
        <f t="shared" si="29"/>
        <v>79</v>
      </c>
      <c r="BJ19" s="83">
        <f t="shared" si="29"/>
        <v>884</v>
      </c>
      <c r="BK19" s="83">
        <f t="shared" si="29"/>
        <v>756</v>
      </c>
      <c r="BL19" s="83">
        <f t="shared" si="29"/>
        <v>845</v>
      </c>
      <c r="BM19" s="83">
        <f t="shared" si="29"/>
        <v>193</v>
      </c>
      <c r="BN19" s="83">
        <f t="shared" si="29"/>
        <v>580</v>
      </c>
      <c r="BO19" s="83">
        <f t="shared" si="29"/>
        <v>437</v>
      </c>
      <c r="BP19" s="83">
        <f t="shared" si="29"/>
        <v>567</v>
      </c>
      <c r="BQ19" s="83">
        <f t="shared" si="29"/>
        <v>393</v>
      </c>
      <c r="BR19" s="403">
        <f t="shared" si="29"/>
        <v>10</v>
      </c>
      <c r="BS19" s="426">
        <f t="shared" si="30"/>
        <v>681</v>
      </c>
      <c r="BT19" s="83">
        <f t="shared" si="30"/>
        <v>91</v>
      </c>
      <c r="BU19" s="83">
        <f t="shared" si="30"/>
        <v>-361</v>
      </c>
      <c r="BV19" s="83">
        <f t="shared" si="30"/>
        <v>-1505</v>
      </c>
      <c r="BW19" s="83">
        <f t="shared" si="30"/>
        <v>-1136</v>
      </c>
      <c r="BX19" s="240">
        <f t="shared" si="30"/>
        <v>-656</v>
      </c>
      <c r="BY19" s="240">
        <f t="shared" si="30"/>
        <v>-213</v>
      </c>
      <c r="BZ19" s="240">
        <f t="shared" si="30"/>
        <v>-442</v>
      </c>
      <c r="CA19" s="240">
        <f t="shared" si="30"/>
        <v>-139</v>
      </c>
      <c r="CB19" s="240">
        <f t="shared" si="30"/>
        <v>582</v>
      </c>
      <c r="CC19" s="240">
        <f t="shared" si="31"/>
        <v>712</v>
      </c>
      <c r="CD19" s="403">
        <f t="shared" si="31"/>
        <v>473</v>
      </c>
      <c r="CE19" s="365">
        <f t="shared" si="31"/>
        <v>1166</v>
      </c>
      <c r="CF19" s="240">
        <f t="shared" si="31"/>
        <v>808</v>
      </c>
      <c r="CG19" s="240">
        <f t="shared" si="31"/>
        <v>1080</v>
      </c>
      <c r="CH19" s="240">
        <f t="shared" si="31"/>
        <v>710</v>
      </c>
      <c r="CI19" s="240">
        <f t="shared" si="31"/>
        <v>600</v>
      </c>
      <c r="CJ19" s="240">
        <f t="shared" si="31"/>
        <v>538</v>
      </c>
      <c r="CK19" s="240">
        <f t="shared" si="31"/>
        <v>267</v>
      </c>
      <c r="CL19" s="240">
        <f t="shared" si="31"/>
        <v>384</v>
      </c>
      <c r="CM19" s="240">
        <f t="shared" si="32"/>
        <v>442</v>
      </c>
      <c r="CN19" s="240">
        <f t="shared" si="32"/>
        <v>-643</v>
      </c>
      <c r="CO19" s="240">
        <f t="shared" si="32"/>
        <v>-921</v>
      </c>
      <c r="CP19" s="403">
        <f t="shared" si="32"/>
        <v>-351</v>
      </c>
      <c r="CQ19" s="403">
        <f t="shared" si="32"/>
        <v>-1495</v>
      </c>
      <c r="CR19" s="403">
        <f t="shared" si="32"/>
        <v>-1123</v>
      </c>
      <c r="CS19" s="403">
        <f t="shared" si="32"/>
        <v>-755</v>
      </c>
      <c r="CT19" s="403">
        <f t="shared" si="32"/>
        <v>-568</v>
      </c>
      <c r="CU19" s="403">
        <f t="shared" si="32"/>
        <v>-314</v>
      </c>
      <c r="CV19" s="403">
        <f t="shared" si="32"/>
        <v>-520</v>
      </c>
      <c r="CW19" s="403">
        <f t="shared" si="32"/>
        <v>-228</v>
      </c>
      <c r="CX19" s="403">
        <f t="shared" si="32"/>
        <v>-264</v>
      </c>
      <c r="CY19" s="345"/>
      <c r="CZ19" s="63">
        <f>IF(ISERROR(GETPIVOTDATA("VALUE",'CRS WK pvt'!$I$2,"DT_FILE",CZ$8,"CD_CO",CZ$6,"TRIM_CAT",TRIM(B19),"TRIM_LINE",A16))=TRUE,0,GETPIVOTDATA("VALUE",'CRS WK pvt'!$I$2,"DT_FILE",CZ$8,"CD_CO",CZ$6,"TRIM_CAT",TRIM(B19),"TRIM_LINE",A16))</f>
        <v>2538</v>
      </c>
    </row>
    <row r="20" spans="1:104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197">
        <v>100</v>
      </c>
      <c r="V20" s="197">
        <v>92</v>
      </c>
      <c r="W20" s="197">
        <v>124</v>
      </c>
      <c r="X20" s="81">
        <v>112</v>
      </c>
      <c r="Y20" s="197">
        <v>131</v>
      </c>
      <c r="Z20" s="197">
        <v>118</v>
      </c>
      <c r="AA20" s="197">
        <v>104</v>
      </c>
      <c r="AB20" s="197">
        <v>84</v>
      </c>
      <c r="AC20" s="197">
        <v>86</v>
      </c>
      <c r="AD20" s="197">
        <v>104</v>
      </c>
      <c r="AE20" s="197">
        <v>91</v>
      </c>
      <c r="AF20" s="197">
        <v>74</v>
      </c>
      <c r="AG20" s="197">
        <v>114</v>
      </c>
      <c r="AH20" s="197">
        <v>141</v>
      </c>
      <c r="AI20" s="197">
        <v>168</v>
      </c>
      <c r="AJ20" s="81">
        <v>177</v>
      </c>
      <c r="AK20" s="290">
        <v>194</v>
      </c>
      <c r="AL20" s="290">
        <v>174</v>
      </c>
      <c r="AM20" s="290">
        <v>153</v>
      </c>
      <c r="AN20" s="290">
        <v>128</v>
      </c>
      <c r="AO20" s="290">
        <v>126</v>
      </c>
      <c r="AP20" s="290">
        <v>151</v>
      </c>
      <c r="AQ20" s="63">
        <v>116</v>
      </c>
      <c r="AR20" s="290">
        <v>119</v>
      </c>
      <c r="AS20" s="290">
        <v>128</v>
      </c>
      <c r="AT20" s="290">
        <v>121</v>
      </c>
      <c r="AU20" s="290">
        <v>118</v>
      </c>
      <c r="AV20" s="307">
        <v>129</v>
      </c>
      <c r="AW20" s="290">
        <v>134</v>
      </c>
      <c r="AX20" s="290">
        <v>95</v>
      </c>
      <c r="AY20" s="290">
        <v>107</v>
      </c>
      <c r="AZ20" s="63">
        <v>105</v>
      </c>
      <c r="BA20" s="290">
        <v>117</v>
      </c>
      <c r="BB20" s="290">
        <v>122</v>
      </c>
      <c r="BC20" s="63">
        <v>95</v>
      </c>
      <c r="BD20" s="290">
        <v>98</v>
      </c>
      <c r="BE20" s="290"/>
      <c r="BF20" s="290"/>
      <c r="BG20" s="290"/>
      <c r="BH20" s="307"/>
      <c r="BI20" s="82">
        <f t="shared" si="29"/>
        <v>16</v>
      </c>
      <c r="BJ20" s="83">
        <f t="shared" si="29"/>
        <v>26</v>
      </c>
      <c r="BK20" s="83">
        <f t="shared" si="29"/>
        <v>47</v>
      </c>
      <c r="BL20" s="83">
        <f t="shared" si="29"/>
        <v>45</v>
      </c>
      <c r="BM20" s="83">
        <f t="shared" si="29"/>
        <v>16</v>
      </c>
      <c r="BN20" s="83">
        <f t="shared" si="29"/>
        <v>35</v>
      </c>
      <c r="BO20" s="83">
        <f t="shared" si="29"/>
        <v>14</v>
      </c>
      <c r="BP20" s="83">
        <f t="shared" si="29"/>
        <v>12</v>
      </c>
      <c r="BQ20" s="83">
        <f t="shared" si="29"/>
        <v>23</v>
      </c>
      <c r="BR20" s="403">
        <f t="shared" si="29"/>
        <v>-32</v>
      </c>
      <c r="BS20" s="426">
        <f t="shared" si="30"/>
        <v>26</v>
      </c>
      <c r="BT20" s="83">
        <f t="shared" si="30"/>
        <v>-10</v>
      </c>
      <c r="BU20" s="83">
        <f t="shared" si="30"/>
        <v>-38</v>
      </c>
      <c r="BV20" s="83">
        <f t="shared" si="30"/>
        <v>-85</v>
      </c>
      <c r="BW20" s="83">
        <f t="shared" si="30"/>
        <v>-76</v>
      </c>
      <c r="BX20" s="240">
        <f t="shared" si="30"/>
        <v>-44</v>
      </c>
      <c r="BY20" s="240">
        <f t="shared" si="30"/>
        <v>-39</v>
      </c>
      <c r="BZ20" s="240">
        <f t="shared" si="30"/>
        <v>-45</v>
      </c>
      <c r="CA20" s="240">
        <f t="shared" si="30"/>
        <v>14</v>
      </c>
      <c r="CB20" s="240">
        <f t="shared" si="30"/>
        <v>49</v>
      </c>
      <c r="CC20" s="240">
        <f t="shared" si="31"/>
        <v>44</v>
      </c>
      <c r="CD20" s="403">
        <f t="shared" si="31"/>
        <v>65</v>
      </c>
      <c r="CE20" s="365">
        <f t="shared" si="31"/>
        <v>63</v>
      </c>
      <c r="CF20" s="240">
        <f t="shared" si="31"/>
        <v>56</v>
      </c>
      <c r="CG20" s="240">
        <f t="shared" si="31"/>
        <v>49</v>
      </c>
      <c r="CH20" s="240">
        <f t="shared" si="31"/>
        <v>44</v>
      </c>
      <c r="CI20" s="240">
        <f t="shared" si="31"/>
        <v>40</v>
      </c>
      <c r="CJ20" s="240">
        <f t="shared" si="31"/>
        <v>47</v>
      </c>
      <c r="CK20" s="240">
        <f t="shared" si="31"/>
        <v>25</v>
      </c>
      <c r="CL20" s="240">
        <f t="shared" si="31"/>
        <v>45</v>
      </c>
      <c r="CM20" s="240">
        <f t="shared" si="32"/>
        <v>14</v>
      </c>
      <c r="CN20" s="240">
        <f t="shared" si="32"/>
        <v>-20</v>
      </c>
      <c r="CO20" s="240">
        <f t="shared" si="32"/>
        <v>-50</v>
      </c>
      <c r="CP20" s="403">
        <f t="shared" si="32"/>
        <v>-48</v>
      </c>
      <c r="CQ20" s="403">
        <f t="shared" si="32"/>
        <v>-60</v>
      </c>
      <c r="CR20" s="403">
        <f t="shared" si="32"/>
        <v>-79</v>
      </c>
      <c r="CS20" s="403">
        <f t="shared" si="32"/>
        <v>-46</v>
      </c>
      <c r="CT20" s="403">
        <f t="shared" si="32"/>
        <v>-23</v>
      </c>
      <c r="CU20" s="403">
        <f t="shared" si="32"/>
        <v>-9</v>
      </c>
      <c r="CV20" s="403">
        <f t="shared" si="32"/>
        <v>-29</v>
      </c>
      <c r="CW20" s="403">
        <f t="shared" si="32"/>
        <v>-21</v>
      </c>
      <c r="CX20" s="403">
        <f t="shared" si="32"/>
        <v>-21</v>
      </c>
      <c r="CY20" s="345"/>
      <c r="CZ20" s="63">
        <f>IF(ISERROR(GETPIVOTDATA("VALUE",'CRS WK pvt'!$I$2,"DT_FILE",CZ$8,"CD_CO",CZ$6,"TRIM_CAT",TRIM(B20),"TRIM_LINE",A16))=TRUE,0,GETPIVOTDATA("VALUE",'CRS WK pvt'!$I$2,"DT_FILE",CZ$8,"CD_CO",CZ$6,"TRIM_CAT",TRIM(B20),"TRIM_LINE",A16))</f>
        <v>98</v>
      </c>
    </row>
    <row r="21" spans="1:104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197">
        <v>18</v>
      </c>
      <c r="V21" s="197">
        <v>21</v>
      </c>
      <c r="W21" s="197">
        <v>21</v>
      </c>
      <c r="X21" s="81">
        <v>15</v>
      </c>
      <c r="Y21" s="197">
        <v>17</v>
      </c>
      <c r="Z21" s="197">
        <v>15</v>
      </c>
      <c r="AA21" s="197">
        <v>13</v>
      </c>
      <c r="AB21" s="197">
        <v>13</v>
      </c>
      <c r="AC21" s="197">
        <v>15</v>
      </c>
      <c r="AD21" s="197">
        <v>21</v>
      </c>
      <c r="AE21" s="197">
        <v>18</v>
      </c>
      <c r="AF21" s="197">
        <v>16</v>
      </c>
      <c r="AG21" s="197">
        <v>17</v>
      </c>
      <c r="AH21" s="197">
        <v>25</v>
      </c>
      <c r="AI21" s="197">
        <v>27</v>
      </c>
      <c r="AJ21" s="81">
        <v>29</v>
      </c>
      <c r="AK21" s="290">
        <v>33</v>
      </c>
      <c r="AL21" s="290">
        <v>22</v>
      </c>
      <c r="AM21" s="290">
        <v>27</v>
      </c>
      <c r="AN21" s="290">
        <v>18</v>
      </c>
      <c r="AO21" s="290">
        <v>24</v>
      </c>
      <c r="AP21" s="290">
        <v>27</v>
      </c>
      <c r="AQ21" s="63">
        <v>22</v>
      </c>
      <c r="AR21" s="290">
        <v>17</v>
      </c>
      <c r="AS21" s="290">
        <v>22</v>
      </c>
      <c r="AT21" s="290">
        <v>20</v>
      </c>
      <c r="AU21" s="290">
        <v>24</v>
      </c>
      <c r="AV21" s="307">
        <v>30</v>
      </c>
      <c r="AW21" s="290">
        <v>33</v>
      </c>
      <c r="AX21" s="290">
        <v>23</v>
      </c>
      <c r="AY21" s="290">
        <v>18</v>
      </c>
      <c r="AZ21" s="63">
        <v>14</v>
      </c>
      <c r="BA21" s="290">
        <v>22</v>
      </c>
      <c r="BB21" s="290">
        <v>18</v>
      </c>
      <c r="BC21" s="63">
        <v>20</v>
      </c>
      <c r="BD21" s="290">
        <v>19</v>
      </c>
      <c r="BE21" s="290"/>
      <c r="BF21" s="290"/>
      <c r="BG21" s="290"/>
      <c r="BH21" s="307"/>
      <c r="BI21" s="82">
        <f t="shared" si="29"/>
        <v>6</v>
      </c>
      <c r="BJ21" s="83">
        <f t="shared" si="29"/>
        <v>5</v>
      </c>
      <c r="BK21" s="83">
        <f t="shared" si="29"/>
        <v>-9</v>
      </c>
      <c r="BL21" s="83">
        <f t="shared" si="29"/>
        <v>7</v>
      </c>
      <c r="BM21" s="83">
        <f t="shared" si="29"/>
        <v>20</v>
      </c>
      <c r="BN21" s="83">
        <f t="shared" si="29"/>
        <v>10</v>
      </c>
      <c r="BO21" s="83">
        <f t="shared" si="29"/>
        <v>7</v>
      </c>
      <c r="BP21" s="83">
        <f t="shared" si="29"/>
        <v>11</v>
      </c>
      <c r="BQ21" s="83">
        <f t="shared" si="29"/>
        <v>7</v>
      </c>
      <c r="BR21" s="403">
        <f t="shared" si="29"/>
        <v>-5</v>
      </c>
      <c r="BS21" s="426">
        <f t="shared" si="30"/>
        <v>2</v>
      </c>
      <c r="BT21" s="83">
        <f t="shared" si="30"/>
        <v>-4</v>
      </c>
      <c r="BU21" s="83">
        <f t="shared" si="30"/>
        <v>-10</v>
      </c>
      <c r="BV21" s="83">
        <f t="shared" si="30"/>
        <v>-15</v>
      </c>
      <c r="BW21" s="83">
        <f t="shared" si="30"/>
        <v>-6</v>
      </c>
      <c r="BX21" s="240">
        <f t="shared" si="30"/>
        <v>2</v>
      </c>
      <c r="BY21" s="240">
        <f t="shared" si="30"/>
        <v>-19</v>
      </c>
      <c r="BZ21" s="240">
        <f t="shared" si="30"/>
        <v>-2</v>
      </c>
      <c r="CA21" s="240">
        <f t="shared" si="30"/>
        <v>-1</v>
      </c>
      <c r="CB21" s="240">
        <f t="shared" si="30"/>
        <v>4</v>
      </c>
      <c r="CC21" s="240">
        <f t="shared" si="31"/>
        <v>6</v>
      </c>
      <c r="CD21" s="403">
        <f t="shared" si="31"/>
        <v>14</v>
      </c>
      <c r="CE21" s="365">
        <f t="shared" si="31"/>
        <v>16</v>
      </c>
      <c r="CF21" s="240">
        <f t="shared" si="31"/>
        <v>7</v>
      </c>
      <c r="CG21" s="240">
        <f t="shared" si="31"/>
        <v>14</v>
      </c>
      <c r="CH21" s="240">
        <f t="shared" si="31"/>
        <v>5</v>
      </c>
      <c r="CI21" s="240">
        <f t="shared" si="31"/>
        <v>9</v>
      </c>
      <c r="CJ21" s="240">
        <f t="shared" si="31"/>
        <v>6</v>
      </c>
      <c r="CK21" s="240">
        <f t="shared" si="31"/>
        <v>4</v>
      </c>
      <c r="CL21" s="240">
        <f t="shared" si="31"/>
        <v>1</v>
      </c>
      <c r="CM21" s="240">
        <f t="shared" si="32"/>
        <v>5</v>
      </c>
      <c r="CN21" s="240">
        <f t="shared" si="32"/>
        <v>-5</v>
      </c>
      <c r="CO21" s="240">
        <f t="shared" si="32"/>
        <v>-3</v>
      </c>
      <c r="CP21" s="403">
        <f t="shared" si="32"/>
        <v>1</v>
      </c>
      <c r="CQ21" s="403">
        <f t="shared" si="32"/>
        <v>0</v>
      </c>
      <c r="CR21" s="403">
        <f t="shared" si="32"/>
        <v>1</v>
      </c>
      <c r="CS21" s="403">
        <f t="shared" si="32"/>
        <v>-9</v>
      </c>
      <c r="CT21" s="403">
        <f t="shared" si="32"/>
        <v>-4</v>
      </c>
      <c r="CU21" s="403">
        <f t="shared" si="32"/>
        <v>-2</v>
      </c>
      <c r="CV21" s="403">
        <f t="shared" si="32"/>
        <v>-9</v>
      </c>
      <c r="CW21" s="403">
        <f t="shared" si="32"/>
        <v>-2</v>
      </c>
      <c r="CX21" s="403">
        <f t="shared" si="32"/>
        <v>2</v>
      </c>
      <c r="CY21" s="345"/>
      <c r="CZ21" s="63">
        <f>IF(ISERROR(GETPIVOTDATA("VALUE",'CRS WK pvt'!$I$2,"DT_FILE",CZ$8,"CD_CO",CZ$6,"TRIM_CAT",TRIM(B21),"TRIM_LINE",A16))=TRUE,0,GETPIVOTDATA("VALUE",'CRS WK pvt'!$I$2,"DT_FILE",CZ$8,"CD_CO",CZ$6,"TRIM_CAT",TRIM(B21),"TRIM_LINE",A16))</f>
        <v>19</v>
      </c>
    </row>
    <row r="22" spans="1:104" s="72" customFormat="1" x14ac:dyDescent="0.3">
      <c r="A22" s="148"/>
      <c r="B22" s="59" t="s">
        <v>42</v>
      </c>
      <c r="C22" s="136">
        <f t="shared" ref="C22:V22" si="33">SUM(C17:C21)</f>
        <v>32553</v>
      </c>
      <c r="D22" s="137">
        <f t="shared" si="33"/>
        <v>34535</v>
      </c>
      <c r="E22" s="137">
        <f t="shared" si="33"/>
        <v>34659</v>
      </c>
      <c r="F22" s="137">
        <f t="shared" si="33"/>
        <v>32559</v>
      </c>
      <c r="G22" s="137">
        <f t="shared" si="33"/>
        <v>33543</v>
      </c>
      <c r="H22" s="137">
        <f t="shared" si="33"/>
        <v>31231</v>
      </c>
      <c r="I22" s="137">
        <f t="shared" si="33"/>
        <v>30759</v>
      </c>
      <c r="J22" s="137">
        <f t="shared" si="33"/>
        <v>30436</v>
      </c>
      <c r="K22" s="137">
        <f t="shared" si="33"/>
        <v>30716</v>
      </c>
      <c r="L22" s="138">
        <f t="shared" si="33"/>
        <v>31967</v>
      </c>
      <c r="M22" s="137">
        <f t="shared" si="33"/>
        <v>28811</v>
      </c>
      <c r="N22" s="137">
        <f t="shared" si="33"/>
        <v>31294</v>
      </c>
      <c r="O22" s="137">
        <f t="shared" si="33"/>
        <v>33728</v>
      </c>
      <c r="P22" s="137">
        <f t="shared" si="33"/>
        <v>35252</v>
      </c>
      <c r="Q22" s="137">
        <f t="shared" si="33"/>
        <v>34238</v>
      </c>
      <c r="R22" s="137">
        <f t="shared" si="33"/>
        <v>34297</v>
      </c>
      <c r="S22" s="137">
        <f t="shared" si="33"/>
        <v>32414</v>
      </c>
      <c r="T22" s="137">
        <f t="shared" si="33"/>
        <v>32205</v>
      </c>
      <c r="U22" s="137">
        <f t="shared" si="33"/>
        <v>32451</v>
      </c>
      <c r="V22" s="137">
        <f t="shared" si="33"/>
        <v>32968</v>
      </c>
      <c r="W22" s="137">
        <f>SUM(W17+W18+W19+W20+W21)</f>
        <v>32645</v>
      </c>
      <c r="X22" s="138">
        <f>SUM(X17+X18+X19+X20+X21)</f>
        <v>33407</v>
      </c>
      <c r="Y22" s="198">
        <v>30332</v>
      </c>
      <c r="Z22" s="198">
        <v>31516</v>
      </c>
      <c r="AA22" s="198">
        <v>31902</v>
      </c>
      <c r="AB22" s="198">
        <v>31668</v>
      </c>
      <c r="AC22" s="198">
        <v>31630</v>
      </c>
      <c r="AD22" s="198">
        <v>32411</v>
      </c>
      <c r="AE22" s="198">
        <v>29937</v>
      </c>
      <c r="AF22" s="198">
        <v>29695</v>
      </c>
      <c r="AG22" s="198">
        <v>30773</v>
      </c>
      <c r="AH22" s="198">
        <v>32768</v>
      </c>
      <c r="AI22" s="198">
        <v>31836</v>
      </c>
      <c r="AJ22" s="138">
        <v>30375</v>
      </c>
      <c r="AK22" s="291">
        <v>31945</v>
      </c>
      <c r="AL22" s="291">
        <v>32145</v>
      </c>
      <c r="AM22" s="291">
        <v>32878</v>
      </c>
      <c r="AN22" s="291">
        <v>31746</v>
      </c>
      <c r="AO22" s="291">
        <v>31675</v>
      </c>
      <c r="AP22" s="291">
        <v>32185</v>
      </c>
      <c r="AQ22" s="84">
        <v>30446</v>
      </c>
      <c r="AR22" s="291">
        <v>29472</v>
      </c>
      <c r="AS22" s="291">
        <v>31292</v>
      </c>
      <c r="AT22" s="291">
        <v>29166</v>
      </c>
      <c r="AU22" s="291">
        <v>30117</v>
      </c>
      <c r="AV22" s="308">
        <v>32093</v>
      </c>
      <c r="AW22" s="291">
        <v>30814</v>
      </c>
      <c r="AX22" s="291">
        <v>31782</v>
      </c>
      <c r="AY22" s="291">
        <v>33157</v>
      </c>
      <c r="AZ22" s="84">
        <v>31936</v>
      </c>
      <c r="BA22" s="291">
        <v>31851</v>
      </c>
      <c r="BB22" s="291">
        <v>32540</v>
      </c>
      <c r="BC22" s="84">
        <v>31128</v>
      </c>
      <c r="BD22" s="291">
        <v>30528</v>
      </c>
      <c r="BE22" s="291"/>
      <c r="BF22" s="291"/>
      <c r="BG22" s="291"/>
      <c r="BH22" s="308"/>
      <c r="BI22" s="84">
        <f t="shared" ref="BI22:BM22" si="34">SUM(BI17:BI21)</f>
        <v>1175</v>
      </c>
      <c r="BJ22" s="139">
        <f t="shared" si="34"/>
        <v>717</v>
      </c>
      <c r="BK22" s="139">
        <f t="shared" si="34"/>
        <v>-421</v>
      </c>
      <c r="BL22" s="139">
        <f t="shared" si="34"/>
        <v>1738</v>
      </c>
      <c r="BM22" s="139">
        <f t="shared" si="34"/>
        <v>-1129</v>
      </c>
      <c r="BN22" s="139">
        <f t="shared" ref="BN22:BV22" si="35">SUM(BN17:BN21)</f>
        <v>974</v>
      </c>
      <c r="BO22" s="139">
        <f t="shared" si="35"/>
        <v>1692</v>
      </c>
      <c r="BP22" s="139">
        <f t="shared" si="35"/>
        <v>2532</v>
      </c>
      <c r="BQ22" s="139">
        <f t="shared" si="35"/>
        <v>1929</v>
      </c>
      <c r="BR22" s="404">
        <f t="shared" si="35"/>
        <v>1440</v>
      </c>
      <c r="BS22" s="427">
        <f t="shared" si="35"/>
        <v>1521</v>
      </c>
      <c r="BT22" s="139">
        <f t="shared" si="35"/>
        <v>222</v>
      </c>
      <c r="BU22" s="139">
        <f t="shared" si="35"/>
        <v>-1826</v>
      </c>
      <c r="BV22" s="139">
        <f t="shared" si="35"/>
        <v>-3584</v>
      </c>
      <c r="BW22" s="139">
        <f t="shared" ref="BW22:BX22" si="36">SUM(BW17:BW21)</f>
        <v>-2608</v>
      </c>
      <c r="BX22" s="241">
        <f t="shared" si="36"/>
        <v>-1886</v>
      </c>
      <c r="BY22" s="241">
        <f t="shared" ref="BY22:BZ22" si="37">SUM(BY17:BY21)</f>
        <v>-2477</v>
      </c>
      <c r="BZ22" s="241">
        <f t="shared" si="37"/>
        <v>-2510</v>
      </c>
      <c r="CA22" s="241">
        <f t="shared" ref="CA22" si="38">SUM(CA17:CA21)</f>
        <v>-1678</v>
      </c>
      <c r="CB22" s="241">
        <f t="shared" ref="CB22:CC22" si="39">SUM(CB17:CB21)</f>
        <v>-200</v>
      </c>
      <c r="CC22" s="241">
        <f t="shared" si="39"/>
        <v>-809</v>
      </c>
      <c r="CD22" s="404">
        <f t="shared" ref="CD22:CE22" si="40">SUM(CD17:CD21)</f>
        <v>-3032</v>
      </c>
      <c r="CE22" s="366">
        <f t="shared" si="40"/>
        <v>1613</v>
      </c>
      <c r="CF22" s="241">
        <f t="shared" ref="CF22" si="41">SUM(CF17:CF21)</f>
        <v>629</v>
      </c>
      <c r="CG22" s="241">
        <f t="shared" ref="CG22" si="42">SUM(CG17:CG21)</f>
        <v>976</v>
      </c>
      <c r="CH22" s="241">
        <f t="shared" ref="CH22" si="43">SUM(CH17:CH21)</f>
        <v>78</v>
      </c>
      <c r="CI22" s="241">
        <f t="shared" ref="CI22" si="44">SUM(CI17:CI21)</f>
        <v>45</v>
      </c>
      <c r="CJ22" s="241">
        <f t="shared" ref="CJ22" si="45">SUM(CJ17:CJ21)</f>
        <v>-226</v>
      </c>
      <c r="CK22" s="241">
        <f t="shared" ref="CK22" si="46">SUM(CK17:CK21)</f>
        <v>509</v>
      </c>
      <c r="CL22" s="241">
        <f t="shared" ref="CL22" si="47">SUM(CL17:CL21)</f>
        <v>-223</v>
      </c>
      <c r="CM22" s="241">
        <f t="shared" ref="CM22" si="48">SUM(CM17:CM21)</f>
        <v>519</v>
      </c>
      <c r="CN22" s="241">
        <f t="shared" ref="CN22" si="49">SUM(CN17:CN21)</f>
        <v>-3602</v>
      </c>
      <c r="CO22" s="241">
        <f t="shared" ref="CO22" si="50">SUM(CO17:CO21)</f>
        <v>-1719</v>
      </c>
      <c r="CP22" s="404">
        <f t="shared" ref="CP22" si="51">SUM(CP17:CP21)</f>
        <v>1718</v>
      </c>
      <c r="CQ22" s="404">
        <f t="shared" ref="CQ22" si="52">SUM(CQ17:CQ21)</f>
        <v>-1131</v>
      </c>
      <c r="CR22" s="404">
        <f t="shared" ref="CR22" si="53">SUM(CR17:CR21)</f>
        <v>-363</v>
      </c>
      <c r="CS22" s="404">
        <f t="shared" ref="CS22" si="54">SUM(CS17:CS21)</f>
        <v>279</v>
      </c>
      <c r="CT22" s="404">
        <f t="shared" ref="CT22:CU22" si="55">SUM(CT17:CT21)</f>
        <v>190</v>
      </c>
      <c r="CU22" s="404">
        <f t="shared" si="55"/>
        <v>176</v>
      </c>
      <c r="CV22" s="404">
        <f t="shared" ref="CV22" si="56">SUM(CV17:CV21)</f>
        <v>355</v>
      </c>
      <c r="CW22" s="404">
        <f t="shared" ref="CW22:CX22" si="57">SUM(CW17:CW21)</f>
        <v>682</v>
      </c>
      <c r="CX22" s="404">
        <f t="shared" si="57"/>
        <v>1056</v>
      </c>
      <c r="CY22" s="346"/>
      <c r="CZ22" s="84">
        <f>SUM(CZ17:CZ21)</f>
        <v>30528</v>
      </c>
    </row>
    <row r="23" spans="1:104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89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42"/>
      <c r="CC23" s="242"/>
      <c r="CD23" s="405"/>
      <c r="CE23" s="367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405"/>
      <c r="CQ23" s="405"/>
      <c r="CR23" s="405"/>
      <c r="CS23" s="405"/>
      <c r="CT23" s="405"/>
      <c r="CU23" s="405"/>
      <c r="CV23" s="405"/>
      <c r="CW23" s="405"/>
      <c r="CX23" s="405"/>
      <c r="CY23" s="345"/>
      <c r="CZ23" s="89"/>
    </row>
    <row r="24" spans="1:104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197">
        <v>7909</v>
      </c>
      <c r="V24" s="197">
        <v>8521</v>
      </c>
      <c r="W24" s="197">
        <v>8016</v>
      </c>
      <c r="X24" s="81">
        <v>8865</v>
      </c>
      <c r="Y24" s="197">
        <v>7938</v>
      </c>
      <c r="Z24" s="197">
        <v>9398</v>
      </c>
      <c r="AA24" s="197">
        <v>9751</v>
      </c>
      <c r="AB24" s="197">
        <v>8755</v>
      </c>
      <c r="AC24" s="197">
        <v>8568</v>
      </c>
      <c r="AD24" s="197">
        <v>8394</v>
      </c>
      <c r="AE24" s="197">
        <v>7802</v>
      </c>
      <c r="AF24" s="197">
        <v>8051</v>
      </c>
      <c r="AG24" s="197">
        <v>8897</v>
      </c>
      <c r="AH24" s="197">
        <v>9525</v>
      </c>
      <c r="AI24" s="197">
        <v>9257</v>
      </c>
      <c r="AJ24" s="81">
        <v>9173</v>
      </c>
      <c r="AK24" s="290">
        <v>10401</v>
      </c>
      <c r="AL24" s="290">
        <v>10563</v>
      </c>
      <c r="AM24" s="290">
        <v>10606</v>
      </c>
      <c r="AN24" s="290">
        <v>9120</v>
      </c>
      <c r="AO24" s="290">
        <v>8984</v>
      </c>
      <c r="AP24" s="290">
        <v>8857</v>
      </c>
      <c r="AQ24" s="63">
        <v>8362</v>
      </c>
      <c r="AR24" s="290">
        <v>7659</v>
      </c>
      <c r="AS24" s="290">
        <v>9170</v>
      </c>
      <c r="AT24" s="290">
        <v>8136</v>
      </c>
      <c r="AU24" s="290">
        <v>8888</v>
      </c>
      <c r="AV24" s="307">
        <v>9896</v>
      </c>
      <c r="AW24" s="290">
        <v>9698</v>
      </c>
      <c r="AX24" s="290">
        <v>10623</v>
      </c>
      <c r="AY24" s="290">
        <v>10487</v>
      </c>
      <c r="AZ24" s="63">
        <v>9173</v>
      </c>
      <c r="BA24" s="290">
        <v>8891</v>
      </c>
      <c r="BB24" s="290">
        <v>8745</v>
      </c>
      <c r="BC24" s="63">
        <v>8004</v>
      </c>
      <c r="BD24" s="290">
        <v>7924</v>
      </c>
      <c r="BE24" s="290"/>
      <c r="BF24" s="290"/>
      <c r="BG24" s="290"/>
      <c r="BH24" s="307"/>
      <c r="BI24" s="82">
        <f t="shared" ref="BI24:BR28" si="58">O24-C24</f>
        <v>232</v>
      </c>
      <c r="BJ24" s="83">
        <f t="shared" si="58"/>
        <v>-1451</v>
      </c>
      <c r="BK24" s="83">
        <f t="shared" si="58"/>
        <v>-1656</v>
      </c>
      <c r="BL24" s="83">
        <f t="shared" si="58"/>
        <v>-237</v>
      </c>
      <c r="BM24" s="83">
        <f t="shared" si="58"/>
        <v>-2738</v>
      </c>
      <c r="BN24" s="83">
        <f t="shared" si="58"/>
        <v>-688</v>
      </c>
      <c r="BO24" s="83">
        <f t="shared" si="58"/>
        <v>-808</v>
      </c>
      <c r="BP24" s="83">
        <f t="shared" si="58"/>
        <v>-545</v>
      </c>
      <c r="BQ24" s="83">
        <f t="shared" si="58"/>
        <v>-1566</v>
      </c>
      <c r="BR24" s="403">
        <f t="shared" si="58"/>
        <v>-982</v>
      </c>
      <c r="BS24" s="426">
        <f t="shared" ref="BS24:CB28" si="59">Y24-M24</f>
        <v>-1126</v>
      </c>
      <c r="BT24" s="83">
        <f t="shared" si="59"/>
        <v>-1548</v>
      </c>
      <c r="BU24" s="83">
        <f t="shared" si="59"/>
        <v>-1629</v>
      </c>
      <c r="BV24" s="83">
        <f t="shared" si="59"/>
        <v>-1040</v>
      </c>
      <c r="BW24" s="83">
        <f t="shared" si="59"/>
        <v>-438</v>
      </c>
      <c r="BX24" s="240">
        <f t="shared" si="59"/>
        <v>-489</v>
      </c>
      <c r="BY24" s="240">
        <f t="shared" si="59"/>
        <v>803</v>
      </c>
      <c r="BZ24" s="240">
        <f t="shared" si="59"/>
        <v>617</v>
      </c>
      <c r="CA24" s="240">
        <f t="shared" si="59"/>
        <v>988</v>
      </c>
      <c r="CB24" s="240">
        <f t="shared" si="59"/>
        <v>1004</v>
      </c>
      <c r="CC24" s="240">
        <f t="shared" ref="CC24:CL28" si="60">AI24-W24</f>
        <v>1241</v>
      </c>
      <c r="CD24" s="403">
        <f t="shared" si="60"/>
        <v>308</v>
      </c>
      <c r="CE24" s="365">
        <f t="shared" si="60"/>
        <v>2463</v>
      </c>
      <c r="CF24" s="240">
        <f t="shared" si="60"/>
        <v>1165</v>
      </c>
      <c r="CG24" s="240">
        <f t="shared" si="60"/>
        <v>855</v>
      </c>
      <c r="CH24" s="240">
        <f t="shared" si="60"/>
        <v>365</v>
      </c>
      <c r="CI24" s="240">
        <f t="shared" si="60"/>
        <v>416</v>
      </c>
      <c r="CJ24" s="240">
        <f t="shared" si="60"/>
        <v>463</v>
      </c>
      <c r="CK24" s="240">
        <f t="shared" si="60"/>
        <v>560</v>
      </c>
      <c r="CL24" s="240">
        <f t="shared" si="60"/>
        <v>-392</v>
      </c>
      <c r="CM24" s="240">
        <f t="shared" ref="CM24:CX28" si="61">AS24-AG24</f>
        <v>273</v>
      </c>
      <c r="CN24" s="240">
        <f t="shared" si="61"/>
        <v>-1389</v>
      </c>
      <c r="CO24" s="240">
        <f t="shared" si="61"/>
        <v>-369</v>
      </c>
      <c r="CP24" s="403">
        <f t="shared" si="61"/>
        <v>723</v>
      </c>
      <c r="CQ24" s="403">
        <f t="shared" si="61"/>
        <v>-703</v>
      </c>
      <c r="CR24" s="403">
        <f t="shared" si="61"/>
        <v>60</v>
      </c>
      <c r="CS24" s="403">
        <f t="shared" si="61"/>
        <v>-119</v>
      </c>
      <c r="CT24" s="403">
        <f t="shared" si="61"/>
        <v>53</v>
      </c>
      <c r="CU24" s="403">
        <f t="shared" si="61"/>
        <v>-93</v>
      </c>
      <c r="CV24" s="403">
        <f t="shared" si="61"/>
        <v>-112</v>
      </c>
      <c r="CW24" s="403">
        <f t="shared" si="61"/>
        <v>-358</v>
      </c>
      <c r="CX24" s="403">
        <f t="shared" si="61"/>
        <v>265</v>
      </c>
      <c r="CY24" s="345"/>
      <c r="CZ24" s="63">
        <f>IF(ISERROR(GETPIVOTDATA("VALUE",'CRS WK pvt'!$I$2,"DT_FILE",CZ$8,"CD_CO",CZ$6,"TRIM_CAT",TRIM(B24),"TRIM_LINE",A23))=TRUE,0,GETPIVOTDATA("VALUE",'CRS WK pvt'!$I$2,"DT_FILE",CZ$8,"CD_CO",CZ$6,"TRIM_CAT",TRIM(B24),"TRIM_LINE",A23))</f>
        <v>7924</v>
      </c>
    </row>
    <row r="25" spans="1:104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197">
        <v>722</v>
      </c>
      <c r="V25" s="197">
        <v>762</v>
      </c>
      <c r="W25" s="197">
        <v>843</v>
      </c>
      <c r="X25" s="81">
        <v>868</v>
      </c>
      <c r="Y25" s="197">
        <v>820</v>
      </c>
      <c r="Z25" s="197">
        <v>896</v>
      </c>
      <c r="AA25" s="197">
        <v>1081</v>
      </c>
      <c r="AB25" s="197">
        <v>1239</v>
      </c>
      <c r="AC25" s="197">
        <v>1178</v>
      </c>
      <c r="AD25" s="197">
        <v>1258</v>
      </c>
      <c r="AE25" s="197">
        <v>941</v>
      </c>
      <c r="AF25" s="197">
        <v>878</v>
      </c>
      <c r="AG25" s="197">
        <v>900</v>
      </c>
      <c r="AH25" s="197">
        <v>1017</v>
      </c>
      <c r="AI25" s="197">
        <v>824</v>
      </c>
      <c r="AJ25" s="81">
        <v>899</v>
      </c>
      <c r="AK25" s="290">
        <v>1168</v>
      </c>
      <c r="AL25" s="290">
        <v>1180</v>
      </c>
      <c r="AM25" s="290">
        <v>1239</v>
      </c>
      <c r="AN25" s="290">
        <v>1038</v>
      </c>
      <c r="AO25" s="290">
        <v>991</v>
      </c>
      <c r="AP25" s="290">
        <v>946</v>
      </c>
      <c r="AQ25" s="63">
        <v>891</v>
      </c>
      <c r="AR25" s="290">
        <v>828</v>
      </c>
      <c r="AS25" s="290">
        <v>930</v>
      </c>
      <c r="AT25" s="290">
        <v>836</v>
      </c>
      <c r="AU25" s="290">
        <v>1119</v>
      </c>
      <c r="AV25" s="307">
        <v>1262</v>
      </c>
      <c r="AW25" s="290">
        <v>1388</v>
      </c>
      <c r="AX25" s="290">
        <v>1303</v>
      </c>
      <c r="AY25" s="290">
        <v>1275</v>
      </c>
      <c r="AZ25" s="63">
        <v>1118</v>
      </c>
      <c r="BA25" s="290">
        <v>1024</v>
      </c>
      <c r="BB25" s="290">
        <v>1101</v>
      </c>
      <c r="BC25" s="63">
        <v>1020</v>
      </c>
      <c r="BD25" s="290">
        <v>937</v>
      </c>
      <c r="BE25" s="290"/>
      <c r="BF25" s="290"/>
      <c r="BG25" s="290"/>
      <c r="BH25" s="307"/>
      <c r="BI25" s="82">
        <f t="shared" si="58"/>
        <v>-39</v>
      </c>
      <c r="BJ25" s="83">
        <f t="shared" si="58"/>
        <v>-202</v>
      </c>
      <c r="BK25" s="83">
        <f t="shared" si="58"/>
        <v>-368</v>
      </c>
      <c r="BL25" s="83">
        <f t="shared" si="58"/>
        <v>-90</v>
      </c>
      <c r="BM25" s="83">
        <f t="shared" si="58"/>
        <v>-198</v>
      </c>
      <c r="BN25" s="83">
        <f t="shared" si="58"/>
        <v>-103</v>
      </c>
      <c r="BO25" s="83">
        <f t="shared" si="58"/>
        <v>-49</v>
      </c>
      <c r="BP25" s="83">
        <f t="shared" si="58"/>
        <v>-44</v>
      </c>
      <c r="BQ25" s="83">
        <f t="shared" si="58"/>
        <v>-147</v>
      </c>
      <c r="BR25" s="403">
        <f t="shared" si="58"/>
        <v>-26</v>
      </c>
      <c r="BS25" s="426">
        <f t="shared" si="59"/>
        <v>-70</v>
      </c>
      <c r="BT25" s="83">
        <f t="shared" si="59"/>
        <v>-50</v>
      </c>
      <c r="BU25" s="83">
        <f t="shared" si="59"/>
        <v>111</v>
      </c>
      <c r="BV25" s="83">
        <f t="shared" si="59"/>
        <v>428</v>
      </c>
      <c r="BW25" s="83">
        <f t="shared" si="59"/>
        <v>74</v>
      </c>
      <c r="BX25" s="240">
        <f t="shared" si="59"/>
        <v>124</v>
      </c>
      <c r="BY25" s="240">
        <f t="shared" si="59"/>
        <v>182</v>
      </c>
      <c r="BZ25" s="240">
        <f t="shared" si="59"/>
        <v>223</v>
      </c>
      <c r="CA25" s="240">
        <f t="shared" si="59"/>
        <v>178</v>
      </c>
      <c r="CB25" s="240">
        <f t="shared" si="59"/>
        <v>255</v>
      </c>
      <c r="CC25" s="240">
        <f t="shared" si="60"/>
        <v>-19</v>
      </c>
      <c r="CD25" s="403">
        <f t="shared" si="60"/>
        <v>31</v>
      </c>
      <c r="CE25" s="365">
        <f t="shared" si="60"/>
        <v>348</v>
      </c>
      <c r="CF25" s="240">
        <f t="shared" si="60"/>
        <v>284</v>
      </c>
      <c r="CG25" s="240">
        <f t="shared" si="60"/>
        <v>158</v>
      </c>
      <c r="CH25" s="240">
        <f t="shared" si="60"/>
        <v>-201</v>
      </c>
      <c r="CI25" s="240">
        <f t="shared" si="60"/>
        <v>-187</v>
      </c>
      <c r="CJ25" s="240">
        <f t="shared" si="60"/>
        <v>-312</v>
      </c>
      <c r="CK25" s="240">
        <f t="shared" si="60"/>
        <v>-50</v>
      </c>
      <c r="CL25" s="240">
        <f t="shared" si="60"/>
        <v>-50</v>
      </c>
      <c r="CM25" s="240">
        <f t="shared" si="61"/>
        <v>30</v>
      </c>
      <c r="CN25" s="240">
        <f t="shared" si="61"/>
        <v>-181</v>
      </c>
      <c r="CO25" s="240">
        <f t="shared" si="61"/>
        <v>295</v>
      </c>
      <c r="CP25" s="403">
        <f t="shared" si="61"/>
        <v>363</v>
      </c>
      <c r="CQ25" s="403">
        <f t="shared" si="61"/>
        <v>220</v>
      </c>
      <c r="CR25" s="403">
        <f t="shared" si="61"/>
        <v>123</v>
      </c>
      <c r="CS25" s="403">
        <f t="shared" si="61"/>
        <v>36</v>
      </c>
      <c r="CT25" s="403">
        <f t="shared" si="61"/>
        <v>80</v>
      </c>
      <c r="CU25" s="403">
        <f t="shared" si="61"/>
        <v>33</v>
      </c>
      <c r="CV25" s="403">
        <f t="shared" si="61"/>
        <v>155</v>
      </c>
      <c r="CW25" s="403">
        <f t="shared" si="61"/>
        <v>129</v>
      </c>
      <c r="CX25" s="403">
        <f t="shared" si="61"/>
        <v>109</v>
      </c>
      <c r="CY25" s="345"/>
      <c r="CZ25" s="63">
        <f>IF(ISERROR(GETPIVOTDATA("VALUE",'CRS WK pvt'!$I$2,"DT_FILE",CZ$8,"CD_CO",CZ$6,"TRIM_CAT",TRIM(B25),"TRIM_LINE",A23))=TRUE,0,GETPIVOTDATA("VALUE",'CRS WK pvt'!$I$2,"DT_FILE",CZ$8,"CD_CO",CZ$6,"TRIM_CAT",TRIM(B25),"TRIM_LINE",A23))</f>
        <v>937</v>
      </c>
    </row>
    <row r="26" spans="1:104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197">
        <v>979</v>
      </c>
      <c r="V26" s="197">
        <v>1240</v>
      </c>
      <c r="W26" s="197">
        <v>1377</v>
      </c>
      <c r="X26" s="81">
        <v>1535</v>
      </c>
      <c r="Y26" s="197">
        <v>1819</v>
      </c>
      <c r="Z26" s="197">
        <v>1710</v>
      </c>
      <c r="AA26" s="197">
        <v>1434</v>
      </c>
      <c r="AB26" s="197">
        <v>1268</v>
      </c>
      <c r="AC26" s="197">
        <v>1127</v>
      </c>
      <c r="AD26" s="197">
        <v>1260</v>
      </c>
      <c r="AE26" s="197">
        <v>1191</v>
      </c>
      <c r="AF26" s="197">
        <v>1015</v>
      </c>
      <c r="AG26" s="197">
        <v>1116</v>
      </c>
      <c r="AH26" s="197">
        <v>1927</v>
      </c>
      <c r="AI26" s="197">
        <v>1933</v>
      </c>
      <c r="AJ26" s="81">
        <v>2011</v>
      </c>
      <c r="AK26" s="290">
        <v>2642</v>
      </c>
      <c r="AL26" s="290">
        <v>2321</v>
      </c>
      <c r="AM26" s="290">
        <v>2053</v>
      </c>
      <c r="AN26" s="290">
        <v>1705</v>
      </c>
      <c r="AO26" s="290">
        <v>1464</v>
      </c>
      <c r="AP26" s="290">
        <v>1611</v>
      </c>
      <c r="AQ26" s="63">
        <v>1326</v>
      </c>
      <c r="AR26" s="290">
        <v>1240</v>
      </c>
      <c r="AS26" s="290">
        <v>1346</v>
      </c>
      <c r="AT26" s="290">
        <v>1292</v>
      </c>
      <c r="AU26" s="290">
        <v>1360</v>
      </c>
      <c r="AV26" s="307">
        <v>1696</v>
      </c>
      <c r="AW26" s="290">
        <v>1580</v>
      </c>
      <c r="AX26" s="290">
        <v>1532</v>
      </c>
      <c r="AY26" s="290">
        <v>1689</v>
      </c>
      <c r="AZ26" s="63">
        <v>1349</v>
      </c>
      <c r="BA26" s="290">
        <v>1337</v>
      </c>
      <c r="BB26" s="290">
        <v>1279</v>
      </c>
      <c r="BC26" s="63">
        <v>1305</v>
      </c>
      <c r="BD26" s="290">
        <v>1095</v>
      </c>
      <c r="BE26" s="290"/>
      <c r="BF26" s="290"/>
      <c r="BG26" s="290"/>
      <c r="BH26" s="307"/>
      <c r="BI26" s="82">
        <f t="shared" si="58"/>
        <v>-125</v>
      </c>
      <c r="BJ26" s="83">
        <f t="shared" si="58"/>
        <v>269</v>
      </c>
      <c r="BK26" s="83">
        <f t="shared" si="58"/>
        <v>148</v>
      </c>
      <c r="BL26" s="83">
        <f t="shared" si="58"/>
        <v>207</v>
      </c>
      <c r="BM26" s="83">
        <f t="shared" si="58"/>
        <v>-308</v>
      </c>
      <c r="BN26" s="83">
        <f t="shared" si="58"/>
        <v>146</v>
      </c>
      <c r="BO26" s="83">
        <f t="shared" si="58"/>
        <v>-11</v>
      </c>
      <c r="BP26" s="83">
        <f t="shared" si="58"/>
        <v>97</v>
      </c>
      <c r="BQ26" s="83">
        <f t="shared" si="58"/>
        <v>-1</v>
      </c>
      <c r="BR26" s="403">
        <f t="shared" si="58"/>
        <v>-204</v>
      </c>
      <c r="BS26" s="426">
        <f t="shared" si="59"/>
        <v>288</v>
      </c>
      <c r="BT26" s="83">
        <f t="shared" si="59"/>
        <v>-71</v>
      </c>
      <c r="BU26" s="83">
        <f t="shared" si="59"/>
        <v>-189</v>
      </c>
      <c r="BV26" s="83">
        <f t="shared" si="59"/>
        <v>-805</v>
      </c>
      <c r="BW26" s="83">
        <f t="shared" si="59"/>
        <v>-395</v>
      </c>
      <c r="BX26" s="240">
        <f t="shared" si="59"/>
        <v>-83</v>
      </c>
      <c r="BY26" s="240">
        <f t="shared" si="59"/>
        <v>122</v>
      </c>
      <c r="BZ26" s="240">
        <f t="shared" si="59"/>
        <v>-85</v>
      </c>
      <c r="CA26" s="240">
        <f t="shared" si="59"/>
        <v>137</v>
      </c>
      <c r="CB26" s="240">
        <f t="shared" si="59"/>
        <v>687</v>
      </c>
      <c r="CC26" s="240">
        <f t="shared" si="60"/>
        <v>556</v>
      </c>
      <c r="CD26" s="403">
        <f t="shared" si="60"/>
        <v>476</v>
      </c>
      <c r="CE26" s="365">
        <f t="shared" si="60"/>
        <v>823</v>
      </c>
      <c r="CF26" s="240">
        <f t="shared" si="60"/>
        <v>611</v>
      </c>
      <c r="CG26" s="240">
        <f t="shared" si="60"/>
        <v>619</v>
      </c>
      <c r="CH26" s="240">
        <f t="shared" si="60"/>
        <v>437</v>
      </c>
      <c r="CI26" s="240">
        <f t="shared" si="60"/>
        <v>337</v>
      </c>
      <c r="CJ26" s="240">
        <f t="shared" si="60"/>
        <v>351</v>
      </c>
      <c r="CK26" s="240">
        <f t="shared" si="60"/>
        <v>135</v>
      </c>
      <c r="CL26" s="240">
        <f t="shared" si="60"/>
        <v>225</v>
      </c>
      <c r="CM26" s="240">
        <f t="shared" si="61"/>
        <v>230</v>
      </c>
      <c r="CN26" s="240">
        <f t="shared" si="61"/>
        <v>-635</v>
      </c>
      <c r="CO26" s="240">
        <f t="shared" si="61"/>
        <v>-573</v>
      </c>
      <c r="CP26" s="403">
        <f t="shared" si="61"/>
        <v>-315</v>
      </c>
      <c r="CQ26" s="403">
        <f t="shared" si="61"/>
        <v>-1062</v>
      </c>
      <c r="CR26" s="403">
        <f t="shared" si="61"/>
        <v>-789</v>
      </c>
      <c r="CS26" s="403">
        <f t="shared" si="61"/>
        <v>-364</v>
      </c>
      <c r="CT26" s="403">
        <f t="shared" si="61"/>
        <v>-356</v>
      </c>
      <c r="CU26" s="403">
        <f t="shared" si="61"/>
        <v>-127</v>
      </c>
      <c r="CV26" s="403">
        <f t="shared" si="61"/>
        <v>-332</v>
      </c>
      <c r="CW26" s="403">
        <f t="shared" si="61"/>
        <v>-21</v>
      </c>
      <c r="CX26" s="403">
        <f t="shared" si="61"/>
        <v>-145</v>
      </c>
      <c r="CY26" s="345"/>
      <c r="CZ26" s="63">
        <f>IF(ISERROR(GETPIVOTDATA("VALUE",'CRS WK pvt'!$I$2,"DT_FILE",CZ$8,"CD_CO",CZ$6,"TRIM_CAT",TRIM(B26),"TRIM_LINE",A23))=TRUE,0,GETPIVOTDATA("VALUE",'CRS WK pvt'!$I$2,"DT_FILE",CZ$8,"CD_CO",CZ$6,"TRIM_CAT",TRIM(B26),"TRIM_LINE",A23))</f>
        <v>1095</v>
      </c>
    </row>
    <row r="27" spans="1:104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197">
        <v>42</v>
      </c>
      <c r="V27" s="197">
        <v>40</v>
      </c>
      <c r="W27" s="197">
        <v>74</v>
      </c>
      <c r="X27" s="81">
        <v>73</v>
      </c>
      <c r="Y27" s="197">
        <v>90</v>
      </c>
      <c r="Z27" s="197">
        <v>80</v>
      </c>
      <c r="AA27" s="197">
        <v>69</v>
      </c>
      <c r="AB27" s="197">
        <v>56</v>
      </c>
      <c r="AC27" s="197">
        <v>40</v>
      </c>
      <c r="AD27" s="197">
        <v>43</v>
      </c>
      <c r="AE27" s="197">
        <v>45</v>
      </c>
      <c r="AF27" s="197">
        <v>30</v>
      </c>
      <c r="AG27" s="197">
        <v>59</v>
      </c>
      <c r="AH27" s="197">
        <v>90</v>
      </c>
      <c r="AI27" s="197">
        <v>104</v>
      </c>
      <c r="AJ27" s="81">
        <v>125</v>
      </c>
      <c r="AK27" s="290">
        <v>126</v>
      </c>
      <c r="AL27" s="290">
        <v>115</v>
      </c>
      <c r="AM27" s="290">
        <v>100</v>
      </c>
      <c r="AN27" s="290">
        <v>89</v>
      </c>
      <c r="AO27" s="290">
        <v>72</v>
      </c>
      <c r="AP27" s="290">
        <v>89</v>
      </c>
      <c r="AQ27" s="63">
        <v>61</v>
      </c>
      <c r="AR27" s="290">
        <v>61</v>
      </c>
      <c r="AS27" s="290">
        <v>63</v>
      </c>
      <c r="AT27" s="290">
        <v>64</v>
      </c>
      <c r="AU27" s="290">
        <v>70</v>
      </c>
      <c r="AV27" s="307">
        <v>84</v>
      </c>
      <c r="AW27" s="290">
        <v>96</v>
      </c>
      <c r="AX27" s="290">
        <v>64</v>
      </c>
      <c r="AY27" s="290">
        <v>71</v>
      </c>
      <c r="AZ27" s="63">
        <v>62</v>
      </c>
      <c r="BA27" s="290">
        <v>73</v>
      </c>
      <c r="BB27" s="290">
        <v>66</v>
      </c>
      <c r="BC27" s="63">
        <v>48</v>
      </c>
      <c r="BD27" s="290">
        <v>49</v>
      </c>
      <c r="BE27" s="290"/>
      <c r="BF27" s="290"/>
      <c r="BG27" s="290"/>
      <c r="BH27" s="307"/>
      <c r="BI27" s="82">
        <f t="shared" si="58"/>
        <v>13</v>
      </c>
      <c r="BJ27" s="83">
        <f t="shared" si="58"/>
        <v>16</v>
      </c>
      <c r="BK27" s="83">
        <f t="shared" si="58"/>
        <v>37</v>
      </c>
      <c r="BL27" s="83">
        <f t="shared" si="58"/>
        <v>30</v>
      </c>
      <c r="BM27" s="83">
        <f t="shared" si="58"/>
        <v>-11</v>
      </c>
      <c r="BN27" s="83">
        <f t="shared" si="58"/>
        <v>25</v>
      </c>
      <c r="BO27" s="83">
        <f t="shared" si="58"/>
        <v>6</v>
      </c>
      <c r="BP27" s="83">
        <f t="shared" si="58"/>
        <v>-4</v>
      </c>
      <c r="BQ27" s="83">
        <f t="shared" si="58"/>
        <v>5</v>
      </c>
      <c r="BR27" s="403">
        <f t="shared" si="58"/>
        <v>-29</v>
      </c>
      <c r="BS27" s="426">
        <f t="shared" si="59"/>
        <v>19</v>
      </c>
      <c r="BT27" s="83">
        <f t="shared" si="59"/>
        <v>-8</v>
      </c>
      <c r="BU27" s="83">
        <f t="shared" si="59"/>
        <v>-17</v>
      </c>
      <c r="BV27" s="83">
        <f t="shared" si="59"/>
        <v>-47</v>
      </c>
      <c r="BW27" s="83">
        <f t="shared" si="59"/>
        <v>-42</v>
      </c>
      <c r="BX27" s="240">
        <f t="shared" si="59"/>
        <v>-26</v>
      </c>
      <c r="BY27" s="240">
        <f t="shared" si="59"/>
        <v>-9</v>
      </c>
      <c r="BZ27" s="240">
        <f t="shared" si="59"/>
        <v>-24</v>
      </c>
      <c r="CA27" s="240">
        <f t="shared" si="59"/>
        <v>17</v>
      </c>
      <c r="CB27" s="240">
        <f t="shared" si="59"/>
        <v>50</v>
      </c>
      <c r="CC27" s="240">
        <f t="shared" si="60"/>
        <v>30</v>
      </c>
      <c r="CD27" s="403">
        <f t="shared" si="60"/>
        <v>52</v>
      </c>
      <c r="CE27" s="365">
        <f t="shared" si="60"/>
        <v>36</v>
      </c>
      <c r="CF27" s="240">
        <f t="shared" si="60"/>
        <v>35</v>
      </c>
      <c r="CG27" s="240">
        <f t="shared" si="60"/>
        <v>31</v>
      </c>
      <c r="CH27" s="240">
        <f t="shared" si="60"/>
        <v>33</v>
      </c>
      <c r="CI27" s="240">
        <f t="shared" si="60"/>
        <v>32</v>
      </c>
      <c r="CJ27" s="240">
        <f t="shared" si="60"/>
        <v>46</v>
      </c>
      <c r="CK27" s="240">
        <f t="shared" si="60"/>
        <v>16</v>
      </c>
      <c r="CL27" s="240">
        <f t="shared" si="60"/>
        <v>31</v>
      </c>
      <c r="CM27" s="240">
        <f t="shared" si="61"/>
        <v>4</v>
      </c>
      <c r="CN27" s="240">
        <f t="shared" si="61"/>
        <v>-26</v>
      </c>
      <c r="CO27" s="240">
        <f t="shared" si="61"/>
        <v>-34</v>
      </c>
      <c r="CP27" s="403">
        <f t="shared" si="61"/>
        <v>-41</v>
      </c>
      <c r="CQ27" s="403">
        <f t="shared" si="61"/>
        <v>-30</v>
      </c>
      <c r="CR27" s="403">
        <f t="shared" si="61"/>
        <v>-51</v>
      </c>
      <c r="CS27" s="403">
        <f t="shared" si="61"/>
        <v>-29</v>
      </c>
      <c r="CT27" s="403">
        <f t="shared" si="61"/>
        <v>-27</v>
      </c>
      <c r="CU27" s="403">
        <f t="shared" si="61"/>
        <v>1</v>
      </c>
      <c r="CV27" s="403">
        <f t="shared" si="61"/>
        <v>-23</v>
      </c>
      <c r="CW27" s="403">
        <f t="shared" si="61"/>
        <v>-13</v>
      </c>
      <c r="CX27" s="403">
        <f t="shared" si="61"/>
        <v>-12</v>
      </c>
      <c r="CY27" s="345"/>
      <c r="CZ27" s="63">
        <f>IF(ISERROR(GETPIVOTDATA("VALUE",'CRS WK pvt'!$I$2,"DT_FILE",CZ$8,"CD_CO",CZ$6,"TRIM_CAT",TRIM(B27),"TRIM_LINE",A23))=TRUE,0,GETPIVOTDATA("VALUE",'CRS WK pvt'!$I$2,"DT_FILE",CZ$8,"CD_CO",CZ$6,"TRIM_CAT",TRIM(B27),"TRIM_LINE",A23))</f>
        <v>49</v>
      </c>
    </row>
    <row r="28" spans="1:104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197">
        <v>11</v>
      </c>
      <c r="V28" s="197">
        <v>12</v>
      </c>
      <c r="W28" s="197">
        <v>13</v>
      </c>
      <c r="X28" s="81">
        <v>10</v>
      </c>
      <c r="Y28" s="197">
        <v>14</v>
      </c>
      <c r="Z28" s="197">
        <v>11</v>
      </c>
      <c r="AA28" s="197">
        <v>9</v>
      </c>
      <c r="AB28" s="197">
        <v>6</v>
      </c>
      <c r="AC28" s="197">
        <v>9</v>
      </c>
      <c r="AD28" s="197">
        <v>9</v>
      </c>
      <c r="AE28" s="197">
        <v>5</v>
      </c>
      <c r="AF28" s="197">
        <v>5</v>
      </c>
      <c r="AG28" s="197">
        <v>6</v>
      </c>
      <c r="AH28" s="197">
        <v>15</v>
      </c>
      <c r="AI28" s="197">
        <v>15</v>
      </c>
      <c r="AJ28" s="81">
        <v>20</v>
      </c>
      <c r="AK28" s="290">
        <v>21</v>
      </c>
      <c r="AL28" s="290">
        <v>12</v>
      </c>
      <c r="AM28" s="290">
        <v>18</v>
      </c>
      <c r="AN28" s="290">
        <v>11</v>
      </c>
      <c r="AO28" s="290">
        <v>14</v>
      </c>
      <c r="AP28" s="290">
        <v>15</v>
      </c>
      <c r="AQ28" s="63">
        <v>13</v>
      </c>
      <c r="AR28" s="290">
        <v>11</v>
      </c>
      <c r="AS28" s="290">
        <v>12</v>
      </c>
      <c r="AT28" s="290">
        <v>14</v>
      </c>
      <c r="AU28" s="290">
        <v>13</v>
      </c>
      <c r="AV28" s="307">
        <v>21</v>
      </c>
      <c r="AW28" s="290">
        <v>22</v>
      </c>
      <c r="AX28" s="290">
        <v>18</v>
      </c>
      <c r="AY28" s="290">
        <v>12</v>
      </c>
      <c r="AZ28" s="63">
        <v>9</v>
      </c>
      <c r="BA28" s="290">
        <v>15</v>
      </c>
      <c r="BB28" s="290">
        <v>11</v>
      </c>
      <c r="BC28" s="63">
        <v>13</v>
      </c>
      <c r="BD28" s="290">
        <v>8</v>
      </c>
      <c r="BE28" s="290"/>
      <c r="BF28" s="290"/>
      <c r="BG28" s="290"/>
      <c r="BH28" s="307"/>
      <c r="BI28" s="82">
        <f t="shared" si="58"/>
        <v>-1</v>
      </c>
      <c r="BJ28" s="83">
        <f t="shared" si="58"/>
        <v>-2</v>
      </c>
      <c r="BK28" s="83">
        <f t="shared" si="58"/>
        <v>-13</v>
      </c>
      <c r="BL28" s="83">
        <f t="shared" si="58"/>
        <v>2</v>
      </c>
      <c r="BM28" s="83">
        <f t="shared" si="58"/>
        <v>16</v>
      </c>
      <c r="BN28" s="83">
        <f t="shared" si="58"/>
        <v>3</v>
      </c>
      <c r="BO28" s="83">
        <f t="shared" si="58"/>
        <v>2</v>
      </c>
      <c r="BP28" s="83">
        <f t="shared" si="58"/>
        <v>4</v>
      </c>
      <c r="BQ28" s="83">
        <f t="shared" si="58"/>
        <v>1</v>
      </c>
      <c r="BR28" s="403">
        <f t="shared" si="58"/>
        <v>-6</v>
      </c>
      <c r="BS28" s="426">
        <f t="shared" si="59"/>
        <v>7</v>
      </c>
      <c r="BT28" s="83">
        <f t="shared" si="59"/>
        <v>-2</v>
      </c>
      <c r="BU28" s="83">
        <f t="shared" si="59"/>
        <v>-4</v>
      </c>
      <c r="BV28" s="83">
        <f t="shared" si="59"/>
        <v>-9</v>
      </c>
      <c r="BW28" s="83">
        <f t="shared" si="59"/>
        <v>0</v>
      </c>
      <c r="BX28" s="240">
        <f t="shared" si="59"/>
        <v>1</v>
      </c>
      <c r="BY28" s="240">
        <f t="shared" si="59"/>
        <v>-22</v>
      </c>
      <c r="BZ28" s="240">
        <f t="shared" si="59"/>
        <v>-1</v>
      </c>
      <c r="CA28" s="240">
        <f t="shared" si="59"/>
        <v>-5</v>
      </c>
      <c r="CB28" s="240">
        <f t="shared" si="59"/>
        <v>3</v>
      </c>
      <c r="CC28" s="240">
        <f t="shared" si="60"/>
        <v>2</v>
      </c>
      <c r="CD28" s="403">
        <f t="shared" si="60"/>
        <v>10</v>
      </c>
      <c r="CE28" s="365">
        <f t="shared" si="60"/>
        <v>7</v>
      </c>
      <c r="CF28" s="240">
        <f t="shared" si="60"/>
        <v>1</v>
      </c>
      <c r="CG28" s="240">
        <f t="shared" si="60"/>
        <v>9</v>
      </c>
      <c r="CH28" s="240">
        <f t="shared" si="60"/>
        <v>5</v>
      </c>
      <c r="CI28" s="240">
        <f t="shared" si="60"/>
        <v>5</v>
      </c>
      <c r="CJ28" s="240">
        <f t="shared" si="60"/>
        <v>6</v>
      </c>
      <c r="CK28" s="240">
        <f t="shared" si="60"/>
        <v>8</v>
      </c>
      <c r="CL28" s="240">
        <f t="shared" si="60"/>
        <v>6</v>
      </c>
      <c r="CM28" s="240">
        <f t="shared" si="61"/>
        <v>6</v>
      </c>
      <c r="CN28" s="240">
        <f t="shared" si="61"/>
        <v>-1</v>
      </c>
      <c r="CO28" s="240">
        <f t="shared" si="61"/>
        <v>-2</v>
      </c>
      <c r="CP28" s="403">
        <f t="shared" si="61"/>
        <v>1</v>
      </c>
      <c r="CQ28" s="403">
        <f t="shared" si="61"/>
        <v>1</v>
      </c>
      <c r="CR28" s="403">
        <f t="shared" si="61"/>
        <v>6</v>
      </c>
      <c r="CS28" s="403">
        <f t="shared" si="61"/>
        <v>-6</v>
      </c>
      <c r="CT28" s="403">
        <f t="shared" si="61"/>
        <v>-2</v>
      </c>
      <c r="CU28" s="403">
        <f t="shared" si="61"/>
        <v>1</v>
      </c>
      <c r="CV28" s="403">
        <f t="shared" si="61"/>
        <v>-4</v>
      </c>
      <c r="CW28" s="403">
        <f t="shared" si="61"/>
        <v>0</v>
      </c>
      <c r="CX28" s="403">
        <f t="shared" si="61"/>
        <v>-3</v>
      </c>
      <c r="CY28" s="345"/>
      <c r="CZ28" s="63">
        <f>IF(ISERROR(GETPIVOTDATA("VALUE",'CRS WK pvt'!$I$2,"DT_FILE",CZ$8,"CD_CO",CZ$6,"TRIM_CAT",TRIM(B28),"TRIM_LINE",A23))=TRUE,0,GETPIVOTDATA("VALUE",'CRS WK pvt'!$I$2,"DT_FILE",CZ$8,"CD_CO",CZ$6,"TRIM_CAT",TRIM(B28),"TRIM_LINE",A23))</f>
        <v>8</v>
      </c>
    </row>
    <row r="29" spans="1:104" s="72" customFormat="1" x14ac:dyDescent="0.3">
      <c r="A29" s="148"/>
      <c r="B29" s="59" t="s">
        <v>42</v>
      </c>
      <c r="C29" s="136">
        <f t="shared" ref="C29:V29" si="62">SUM(C24:C28)</f>
        <v>13992</v>
      </c>
      <c r="D29" s="137">
        <f t="shared" si="62"/>
        <v>14167</v>
      </c>
      <c r="E29" s="137">
        <f t="shared" si="62"/>
        <v>13575</v>
      </c>
      <c r="F29" s="137">
        <f t="shared" si="62"/>
        <v>11525</v>
      </c>
      <c r="G29" s="137">
        <f t="shared" si="62"/>
        <v>12147</v>
      </c>
      <c r="H29" s="137">
        <f t="shared" si="62"/>
        <v>9866</v>
      </c>
      <c r="I29" s="137">
        <f t="shared" si="62"/>
        <v>10523</v>
      </c>
      <c r="J29" s="137">
        <f t="shared" si="62"/>
        <v>11067</v>
      </c>
      <c r="K29" s="137">
        <f t="shared" si="62"/>
        <v>12031</v>
      </c>
      <c r="L29" s="138">
        <f t="shared" si="62"/>
        <v>12598</v>
      </c>
      <c r="M29" s="137">
        <f t="shared" si="62"/>
        <v>11563</v>
      </c>
      <c r="N29" s="137">
        <f t="shared" si="62"/>
        <v>13774</v>
      </c>
      <c r="O29" s="137">
        <f t="shared" si="62"/>
        <v>14072</v>
      </c>
      <c r="P29" s="137">
        <f t="shared" si="62"/>
        <v>12797</v>
      </c>
      <c r="Q29" s="137">
        <f t="shared" si="62"/>
        <v>11723</v>
      </c>
      <c r="R29" s="137">
        <f t="shared" si="62"/>
        <v>11437</v>
      </c>
      <c r="S29" s="137">
        <f t="shared" si="62"/>
        <v>8908</v>
      </c>
      <c r="T29" s="137">
        <f t="shared" si="62"/>
        <v>9249</v>
      </c>
      <c r="U29" s="137">
        <f t="shared" si="62"/>
        <v>9663</v>
      </c>
      <c r="V29" s="137">
        <f t="shared" si="62"/>
        <v>10575</v>
      </c>
      <c r="W29" s="137">
        <f>SUM(W24+W25+W26+W27+W28)</f>
        <v>10323</v>
      </c>
      <c r="X29" s="138">
        <f>SUM(X24+X25+X26+X27+X28)</f>
        <v>11351</v>
      </c>
      <c r="Y29" s="198">
        <v>10681</v>
      </c>
      <c r="Z29" s="198">
        <v>12095</v>
      </c>
      <c r="AA29" s="198">
        <v>12344</v>
      </c>
      <c r="AB29" s="198">
        <v>11324</v>
      </c>
      <c r="AC29" s="198">
        <v>10922</v>
      </c>
      <c r="AD29" s="198">
        <v>10964</v>
      </c>
      <c r="AE29" s="198">
        <v>9984</v>
      </c>
      <c r="AF29" s="198">
        <v>9979</v>
      </c>
      <c r="AG29" s="198">
        <v>10978</v>
      </c>
      <c r="AH29" s="198">
        <v>12574</v>
      </c>
      <c r="AI29" s="198">
        <v>12133</v>
      </c>
      <c r="AJ29" s="138">
        <v>12228</v>
      </c>
      <c r="AK29" s="291">
        <v>14358</v>
      </c>
      <c r="AL29" s="291">
        <v>14191</v>
      </c>
      <c r="AM29" s="291">
        <v>14016</v>
      </c>
      <c r="AN29" s="291">
        <v>11963</v>
      </c>
      <c r="AO29" s="291">
        <v>11525</v>
      </c>
      <c r="AP29" s="291">
        <v>11518</v>
      </c>
      <c r="AQ29" s="84">
        <v>10653</v>
      </c>
      <c r="AR29" s="291">
        <v>9799</v>
      </c>
      <c r="AS29" s="291">
        <v>11521</v>
      </c>
      <c r="AT29" s="291">
        <v>10342</v>
      </c>
      <c r="AU29" s="291">
        <v>11450</v>
      </c>
      <c r="AV29" s="308">
        <v>12959</v>
      </c>
      <c r="AW29" s="291">
        <v>12784</v>
      </c>
      <c r="AX29" s="291">
        <v>13540</v>
      </c>
      <c r="AY29" s="291">
        <v>13534</v>
      </c>
      <c r="AZ29" s="84">
        <v>11711</v>
      </c>
      <c r="BA29" s="291">
        <v>11340</v>
      </c>
      <c r="BB29" s="291">
        <v>11202</v>
      </c>
      <c r="BC29" s="84">
        <v>10390</v>
      </c>
      <c r="BD29" s="291">
        <v>10013</v>
      </c>
      <c r="BE29" s="291"/>
      <c r="BF29" s="291"/>
      <c r="BG29" s="291"/>
      <c r="BH29" s="308"/>
      <c r="BI29" s="84">
        <f t="shared" ref="BI29:BM29" si="63">SUM(BI24:BI28)</f>
        <v>80</v>
      </c>
      <c r="BJ29" s="139">
        <f t="shared" si="63"/>
        <v>-1370</v>
      </c>
      <c r="BK29" s="139">
        <f t="shared" si="63"/>
        <v>-1852</v>
      </c>
      <c r="BL29" s="139">
        <f t="shared" si="63"/>
        <v>-88</v>
      </c>
      <c r="BM29" s="139">
        <f t="shared" si="63"/>
        <v>-3239</v>
      </c>
      <c r="BN29" s="139">
        <f t="shared" ref="BN29:BV29" si="64">SUM(BN24:BN28)</f>
        <v>-617</v>
      </c>
      <c r="BO29" s="139">
        <f t="shared" si="64"/>
        <v>-860</v>
      </c>
      <c r="BP29" s="139">
        <f t="shared" si="64"/>
        <v>-492</v>
      </c>
      <c r="BQ29" s="139">
        <f t="shared" si="64"/>
        <v>-1708</v>
      </c>
      <c r="BR29" s="404">
        <f t="shared" si="64"/>
        <v>-1247</v>
      </c>
      <c r="BS29" s="427">
        <f t="shared" si="64"/>
        <v>-882</v>
      </c>
      <c r="BT29" s="139">
        <f t="shared" si="64"/>
        <v>-1679</v>
      </c>
      <c r="BU29" s="139">
        <f t="shared" si="64"/>
        <v>-1728</v>
      </c>
      <c r="BV29" s="139">
        <f t="shared" si="64"/>
        <v>-1473</v>
      </c>
      <c r="BW29" s="139">
        <f t="shared" ref="BW29:BX29" si="65">SUM(BW24:BW28)</f>
        <v>-801</v>
      </c>
      <c r="BX29" s="241">
        <f t="shared" si="65"/>
        <v>-473</v>
      </c>
      <c r="BY29" s="241">
        <f t="shared" ref="BY29:BZ29" si="66">SUM(BY24:BY28)</f>
        <v>1076</v>
      </c>
      <c r="BZ29" s="241">
        <f t="shared" si="66"/>
        <v>730</v>
      </c>
      <c r="CA29" s="241">
        <f t="shared" ref="CA29" si="67">SUM(CA24:CA28)</f>
        <v>1315</v>
      </c>
      <c r="CB29" s="241">
        <f t="shared" ref="CB29:CC29" si="68">SUM(CB24:CB28)</f>
        <v>1999</v>
      </c>
      <c r="CC29" s="241">
        <f t="shared" si="68"/>
        <v>1810</v>
      </c>
      <c r="CD29" s="404">
        <f t="shared" ref="CD29:CE29" si="69">SUM(CD24:CD28)</f>
        <v>877</v>
      </c>
      <c r="CE29" s="366">
        <f t="shared" si="69"/>
        <v>3677</v>
      </c>
      <c r="CF29" s="241">
        <f t="shared" ref="CF29" si="70">SUM(CF24:CF28)</f>
        <v>2096</v>
      </c>
      <c r="CG29" s="241">
        <f t="shared" ref="CG29" si="71">SUM(CG24:CG28)</f>
        <v>1672</v>
      </c>
      <c r="CH29" s="241">
        <f t="shared" ref="CH29" si="72">SUM(CH24:CH28)</f>
        <v>639</v>
      </c>
      <c r="CI29" s="241">
        <f t="shared" ref="CI29" si="73">SUM(CI24:CI28)</f>
        <v>603</v>
      </c>
      <c r="CJ29" s="241">
        <f t="shared" ref="CJ29" si="74">SUM(CJ24:CJ28)</f>
        <v>554</v>
      </c>
      <c r="CK29" s="241">
        <f t="shared" ref="CK29" si="75">SUM(CK24:CK28)</f>
        <v>669</v>
      </c>
      <c r="CL29" s="241">
        <f t="shared" ref="CL29" si="76">SUM(CL24:CL28)</f>
        <v>-180</v>
      </c>
      <c r="CM29" s="241">
        <f t="shared" ref="CM29" si="77">SUM(CM24:CM28)</f>
        <v>543</v>
      </c>
      <c r="CN29" s="241">
        <f t="shared" ref="CN29" si="78">SUM(CN24:CN28)</f>
        <v>-2232</v>
      </c>
      <c r="CO29" s="241">
        <f t="shared" ref="CO29" si="79">SUM(CO24:CO28)</f>
        <v>-683</v>
      </c>
      <c r="CP29" s="404">
        <f t="shared" ref="CP29" si="80">SUM(CP24:CP28)</f>
        <v>731</v>
      </c>
      <c r="CQ29" s="404">
        <f t="shared" ref="CQ29" si="81">SUM(CQ24:CQ28)</f>
        <v>-1574</v>
      </c>
      <c r="CR29" s="404">
        <f t="shared" ref="CR29" si="82">SUM(CR24:CR28)</f>
        <v>-651</v>
      </c>
      <c r="CS29" s="404">
        <f t="shared" ref="CS29" si="83">SUM(CS24:CS28)</f>
        <v>-482</v>
      </c>
      <c r="CT29" s="404">
        <f t="shared" ref="CT29:CU29" si="84">SUM(CT24:CT28)</f>
        <v>-252</v>
      </c>
      <c r="CU29" s="404">
        <f t="shared" si="84"/>
        <v>-185</v>
      </c>
      <c r="CV29" s="404">
        <f t="shared" ref="CV29" si="85">SUM(CV24:CV28)</f>
        <v>-316</v>
      </c>
      <c r="CW29" s="404">
        <f t="shared" ref="CW29:CX29" si="86">SUM(CW24:CW28)</f>
        <v>-263</v>
      </c>
      <c r="CX29" s="404">
        <f t="shared" si="86"/>
        <v>214</v>
      </c>
      <c r="CY29" s="346"/>
      <c r="CZ29" s="84">
        <f>SUM(CZ24:CZ28)</f>
        <v>10013</v>
      </c>
    </row>
    <row r="30" spans="1:104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89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42"/>
      <c r="CC30" s="242"/>
      <c r="CD30" s="405"/>
      <c r="CE30" s="367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405"/>
      <c r="CQ30" s="405"/>
      <c r="CR30" s="405"/>
      <c r="CS30" s="405"/>
      <c r="CT30" s="405"/>
      <c r="CU30" s="405"/>
      <c r="CV30" s="405"/>
      <c r="CW30" s="405"/>
      <c r="CX30" s="405"/>
      <c r="CY30" s="345"/>
      <c r="CZ30" s="89"/>
    </row>
    <row r="31" spans="1:104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197">
        <v>3046</v>
      </c>
      <c r="V31" s="197">
        <v>3098</v>
      </c>
      <c r="W31" s="197">
        <v>3095</v>
      </c>
      <c r="X31" s="81">
        <v>2972</v>
      </c>
      <c r="Y31" s="197">
        <v>2569</v>
      </c>
      <c r="Z31" s="197">
        <v>3091</v>
      </c>
      <c r="AA31" s="197">
        <v>3613</v>
      </c>
      <c r="AB31" s="197">
        <v>4092</v>
      </c>
      <c r="AC31" s="197">
        <v>3704</v>
      </c>
      <c r="AD31" s="197">
        <v>3849</v>
      </c>
      <c r="AE31" s="197">
        <v>3332</v>
      </c>
      <c r="AF31" s="197">
        <v>3234</v>
      </c>
      <c r="AG31" s="197">
        <v>3500</v>
      </c>
      <c r="AH31" s="197">
        <v>3652</v>
      </c>
      <c r="AI31" s="197">
        <v>4080</v>
      </c>
      <c r="AJ31" s="81">
        <v>3046</v>
      </c>
      <c r="AK31" s="290">
        <v>2879</v>
      </c>
      <c r="AL31" s="290">
        <v>3485</v>
      </c>
      <c r="AM31" s="290">
        <v>4055</v>
      </c>
      <c r="AN31" s="290">
        <v>4406</v>
      </c>
      <c r="AO31" s="290">
        <v>4291</v>
      </c>
      <c r="AP31" s="290">
        <v>4210</v>
      </c>
      <c r="AQ31" s="63">
        <v>3317</v>
      </c>
      <c r="AR31" s="290">
        <v>3366</v>
      </c>
      <c r="AS31" s="290">
        <v>3299</v>
      </c>
      <c r="AT31" s="290">
        <v>3172</v>
      </c>
      <c r="AU31" s="290">
        <v>3169</v>
      </c>
      <c r="AV31" s="307">
        <v>3368</v>
      </c>
      <c r="AW31" s="290">
        <v>2901</v>
      </c>
      <c r="AX31" s="290">
        <v>3684</v>
      </c>
      <c r="AY31" s="290">
        <v>4340</v>
      </c>
      <c r="AZ31" s="63">
        <v>4292</v>
      </c>
      <c r="BA31" s="290">
        <v>4239</v>
      </c>
      <c r="BB31" s="290">
        <v>4225</v>
      </c>
      <c r="BC31" s="63">
        <v>3559</v>
      </c>
      <c r="BD31" s="290">
        <v>3407</v>
      </c>
      <c r="BE31" s="290"/>
      <c r="BF31" s="290"/>
      <c r="BG31" s="290"/>
      <c r="BH31" s="307"/>
      <c r="BI31" s="82">
        <f t="shared" ref="BI31:BR35" si="87">O31-C31</f>
        <v>549</v>
      </c>
      <c r="BJ31" s="83">
        <f t="shared" si="87"/>
        <v>-12</v>
      </c>
      <c r="BK31" s="83">
        <f t="shared" si="87"/>
        <v>-1320</v>
      </c>
      <c r="BL31" s="83">
        <f t="shared" si="87"/>
        <v>-692</v>
      </c>
      <c r="BM31" s="83">
        <f t="shared" si="87"/>
        <v>-510</v>
      </c>
      <c r="BN31" s="83">
        <f t="shared" si="87"/>
        <v>-1344</v>
      </c>
      <c r="BO31" s="83">
        <f t="shared" si="87"/>
        <v>-580</v>
      </c>
      <c r="BP31" s="83">
        <f t="shared" si="87"/>
        <v>-394</v>
      </c>
      <c r="BQ31" s="83">
        <f t="shared" si="87"/>
        <v>-321</v>
      </c>
      <c r="BR31" s="403">
        <f t="shared" si="87"/>
        <v>-657</v>
      </c>
      <c r="BS31" s="426">
        <f t="shared" ref="BS31:CB35" si="88">Y31-M31</f>
        <v>-941</v>
      </c>
      <c r="BT31" s="83">
        <f t="shared" si="88"/>
        <v>-974</v>
      </c>
      <c r="BU31" s="83">
        <f t="shared" si="88"/>
        <v>-1555</v>
      </c>
      <c r="BV31" s="83">
        <f t="shared" si="88"/>
        <v>-1585</v>
      </c>
      <c r="BW31" s="83">
        <f t="shared" si="88"/>
        <v>-662</v>
      </c>
      <c r="BX31" s="240">
        <f t="shared" si="88"/>
        <v>-252</v>
      </c>
      <c r="BY31" s="240">
        <f t="shared" si="88"/>
        <v>-647</v>
      </c>
      <c r="BZ31" s="240">
        <f t="shared" si="88"/>
        <v>287</v>
      </c>
      <c r="CA31" s="240">
        <f t="shared" si="88"/>
        <v>454</v>
      </c>
      <c r="CB31" s="240">
        <f t="shared" si="88"/>
        <v>554</v>
      </c>
      <c r="CC31" s="240">
        <f t="shared" ref="CC31:CL35" si="89">AI31-W31</f>
        <v>985</v>
      </c>
      <c r="CD31" s="403">
        <f t="shared" si="89"/>
        <v>74</v>
      </c>
      <c r="CE31" s="365">
        <f t="shared" si="89"/>
        <v>310</v>
      </c>
      <c r="CF31" s="240">
        <f t="shared" si="89"/>
        <v>394</v>
      </c>
      <c r="CG31" s="240">
        <f t="shared" si="89"/>
        <v>442</v>
      </c>
      <c r="CH31" s="240">
        <f t="shared" si="89"/>
        <v>314</v>
      </c>
      <c r="CI31" s="240">
        <f t="shared" si="89"/>
        <v>587</v>
      </c>
      <c r="CJ31" s="240">
        <f t="shared" si="89"/>
        <v>361</v>
      </c>
      <c r="CK31" s="240">
        <f t="shared" si="89"/>
        <v>-15</v>
      </c>
      <c r="CL31" s="240">
        <f t="shared" si="89"/>
        <v>132</v>
      </c>
      <c r="CM31" s="240">
        <f t="shared" ref="CM31:CX35" si="90">AS31-AG31</f>
        <v>-201</v>
      </c>
      <c r="CN31" s="240">
        <f t="shared" si="90"/>
        <v>-480</v>
      </c>
      <c r="CO31" s="240">
        <f t="shared" si="90"/>
        <v>-911</v>
      </c>
      <c r="CP31" s="403">
        <f t="shared" si="90"/>
        <v>322</v>
      </c>
      <c r="CQ31" s="403">
        <f t="shared" si="90"/>
        <v>22</v>
      </c>
      <c r="CR31" s="403">
        <f t="shared" si="90"/>
        <v>199</v>
      </c>
      <c r="CS31" s="403">
        <f t="shared" si="90"/>
        <v>285</v>
      </c>
      <c r="CT31" s="403">
        <f t="shared" si="90"/>
        <v>-114</v>
      </c>
      <c r="CU31" s="403">
        <f t="shared" si="90"/>
        <v>-52</v>
      </c>
      <c r="CV31" s="403">
        <f t="shared" si="90"/>
        <v>15</v>
      </c>
      <c r="CW31" s="403">
        <f t="shared" si="90"/>
        <v>242</v>
      </c>
      <c r="CX31" s="403">
        <f t="shared" si="90"/>
        <v>41</v>
      </c>
      <c r="CY31" s="345"/>
      <c r="CZ31" s="63">
        <f>IF(ISERROR(GETPIVOTDATA("VALUE",'CRS WK pvt'!$I$2,"DT_FILE",CZ$8,"CD_CO",CZ$6,"TRIM_CAT",TRIM(B31),"TRIM_LINE",A30))=TRUE,0,GETPIVOTDATA("VALUE",'CRS WK pvt'!$I$2,"DT_FILE",CZ$8,"CD_CO",CZ$6,"TRIM_CAT",TRIM(B31),"TRIM_LINE",A30))</f>
        <v>3407</v>
      </c>
    </row>
    <row r="32" spans="1:104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197">
        <v>386</v>
      </c>
      <c r="V32" s="197">
        <v>412</v>
      </c>
      <c r="W32" s="197">
        <v>445</v>
      </c>
      <c r="X32" s="81">
        <v>493</v>
      </c>
      <c r="Y32" s="197">
        <v>360</v>
      </c>
      <c r="Z32" s="197">
        <v>473</v>
      </c>
      <c r="AA32" s="197">
        <v>538</v>
      </c>
      <c r="AB32" s="197">
        <v>628</v>
      </c>
      <c r="AC32" s="197">
        <v>559</v>
      </c>
      <c r="AD32" s="197">
        <v>802</v>
      </c>
      <c r="AE32" s="197">
        <v>907</v>
      </c>
      <c r="AF32" s="197">
        <v>572</v>
      </c>
      <c r="AG32" s="197">
        <v>532</v>
      </c>
      <c r="AH32" s="197">
        <v>550</v>
      </c>
      <c r="AI32" s="197">
        <v>505</v>
      </c>
      <c r="AJ32" s="81">
        <v>414</v>
      </c>
      <c r="AK32" s="290">
        <v>473</v>
      </c>
      <c r="AL32" s="290">
        <v>679</v>
      </c>
      <c r="AM32" s="290">
        <v>686</v>
      </c>
      <c r="AN32" s="290">
        <v>776</v>
      </c>
      <c r="AO32" s="290">
        <v>695</v>
      </c>
      <c r="AP32" s="290">
        <v>703</v>
      </c>
      <c r="AQ32" s="63">
        <v>602</v>
      </c>
      <c r="AR32" s="290">
        <v>540</v>
      </c>
      <c r="AS32" s="290">
        <v>531</v>
      </c>
      <c r="AT32" s="290">
        <v>526</v>
      </c>
      <c r="AU32" s="290">
        <v>543</v>
      </c>
      <c r="AV32" s="307">
        <v>669</v>
      </c>
      <c r="AW32" s="290">
        <v>611</v>
      </c>
      <c r="AX32" s="290">
        <v>815</v>
      </c>
      <c r="AY32" s="290">
        <v>763</v>
      </c>
      <c r="AZ32" s="63">
        <v>798</v>
      </c>
      <c r="BA32" s="290">
        <v>776</v>
      </c>
      <c r="BB32" s="290">
        <v>744</v>
      </c>
      <c r="BC32" s="63">
        <v>651</v>
      </c>
      <c r="BD32" s="290">
        <v>606</v>
      </c>
      <c r="BE32" s="290"/>
      <c r="BF32" s="290"/>
      <c r="BG32" s="290"/>
      <c r="BH32" s="307"/>
      <c r="BI32" s="82">
        <f t="shared" si="87"/>
        <v>29</v>
      </c>
      <c r="BJ32" s="83">
        <f t="shared" si="87"/>
        <v>-19</v>
      </c>
      <c r="BK32" s="83">
        <f t="shared" si="87"/>
        <v>-257</v>
      </c>
      <c r="BL32" s="83">
        <f t="shared" si="87"/>
        <v>-308</v>
      </c>
      <c r="BM32" s="83">
        <f t="shared" si="87"/>
        <v>-130</v>
      </c>
      <c r="BN32" s="83">
        <f t="shared" si="87"/>
        <v>-77</v>
      </c>
      <c r="BO32" s="83">
        <f t="shared" si="87"/>
        <v>-49</v>
      </c>
      <c r="BP32" s="83">
        <f t="shared" si="87"/>
        <v>-61</v>
      </c>
      <c r="BQ32" s="83">
        <f t="shared" si="87"/>
        <v>31</v>
      </c>
      <c r="BR32" s="403">
        <f t="shared" si="87"/>
        <v>-99</v>
      </c>
      <c r="BS32" s="426">
        <f t="shared" si="88"/>
        <v>-73</v>
      </c>
      <c r="BT32" s="83">
        <f t="shared" si="88"/>
        <v>-77</v>
      </c>
      <c r="BU32" s="83">
        <f t="shared" si="88"/>
        <v>-51</v>
      </c>
      <c r="BV32" s="83">
        <f t="shared" si="88"/>
        <v>-63</v>
      </c>
      <c r="BW32" s="83">
        <f t="shared" si="88"/>
        <v>65</v>
      </c>
      <c r="BX32" s="240">
        <f t="shared" si="88"/>
        <v>356</v>
      </c>
      <c r="BY32" s="240">
        <f t="shared" si="88"/>
        <v>57</v>
      </c>
      <c r="BZ32" s="240">
        <f t="shared" si="88"/>
        <v>79</v>
      </c>
      <c r="CA32" s="240">
        <f t="shared" si="88"/>
        <v>146</v>
      </c>
      <c r="CB32" s="240">
        <f t="shared" si="88"/>
        <v>138</v>
      </c>
      <c r="CC32" s="240">
        <f t="shared" si="89"/>
        <v>60</v>
      </c>
      <c r="CD32" s="403">
        <f t="shared" si="89"/>
        <v>-79</v>
      </c>
      <c r="CE32" s="365">
        <f t="shared" si="89"/>
        <v>113</v>
      </c>
      <c r="CF32" s="240">
        <f t="shared" si="89"/>
        <v>206</v>
      </c>
      <c r="CG32" s="240">
        <f t="shared" si="89"/>
        <v>148</v>
      </c>
      <c r="CH32" s="240">
        <f t="shared" si="89"/>
        <v>148</v>
      </c>
      <c r="CI32" s="240">
        <f t="shared" si="89"/>
        <v>136</v>
      </c>
      <c r="CJ32" s="240">
        <f t="shared" si="89"/>
        <v>-99</v>
      </c>
      <c r="CK32" s="240">
        <f t="shared" si="89"/>
        <v>-305</v>
      </c>
      <c r="CL32" s="240">
        <f t="shared" si="89"/>
        <v>-32</v>
      </c>
      <c r="CM32" s="240">
        <f t="shared" si="90"/>
        <v>-1</v>
      </c>
      <c r="CN32" s="240">
        <f t="shared" si="90"/>
        <v>-24</v>
      </c>
      <c r="CO32" s="240">
        <f t="shared" si="90"/>
        <v>38</v>
      </c>
      <c r="CP32" s="403">
        <f t="shared" si="90"/>
        <v>255</v>
      </c>
      <c r="CQ32" s="403">
        <f t="shared" si="90"/>
        <v>138</v>
      </c>
      <c r="CR32" s="403">
        <f t="shared" si="90"/>
        <v>136</v>
      </c>
      <c r="CS32" s="403">
        <f t="shared" si="90"/>
        <v>77</v>
      </c>
      <c r="CT32" s="403">
        <f t="shared" si="90"/>
        <v>22</v>
      </c>
      <c r="CU32" s="403">
        <f t="shared" si="90"/>
        <v>81</v>
      </c>
      <c r="CV32" s="403">
        <f t="shared" si="90"/>
        <v>41</v>
      </c>
      <c r="CW32" s="403">
        <f t="shared" si="90"/>
        <v>49</v>
      </c>
      <c r="CX32" s="403">
        <f t="shared" si="90"/>
        <v>66</v>
      </c>
      <c r="CY32" s="345"/>
      <c r="CZ32" s="63">
        <f>IF(ISERROR(GETPIVOTDATA("VALUE",'CRS WK pvt'!$I$2,"DT_FILE",CZ$8,"CD_CO",CZ$6,"TRIM_CAT",TRIM(B32),"TRIM_LINE",A30))=TRUE,0,GETPIVOTDATA("VALUE",'CRS WK pvt'!$I$2,"DT_FILE",CZ$8,"CD_CO",CZ$6,"TRIM_CAT",TRIM(B32),"TRIM_LINE",A30))</f>
        <v>606</v>
      </c>
    </row>
    <row r="33" spans="1:104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197">
        <v>370</v>
      </c>
      <c r="V33" s="197">
        <v>378</v>
      </c>
      <c r="W33" s="197">
        <v>406</v>
      </c>
      <c r="X33" s="81">
        <v>422</v>
      </c>
      <c r="Y33" s="197">
        <v>434</v>
      </c>
      <c r="Z33" s="197">
        <v>515</v>
      </c>
      <c r="AA33" s="197">
        <v>453</v>
      </c>
      <c r="AB33" s="197">
        <v>465</v>
      </c>
      <c r="AC33" s="197">
        <v>485</v>
      </c>
      <c r="AD33" s="197">
        <v>477</v>
      </c>
      <c r="AE33" s="197">
        <v>410</v>
      </c>
      <c r="AF33" s="197">
        <v>362</v>
      </c>
      <c r="AG33" s="197">
        <v>417</v>
      </c>
      <c r="AH33" s="197">
        <v>483</v>
      </c>
      <c r="AI33" s="197">
        <v>721</v>
      </c>
      <c r="AJ33" s="81">
        <v>515</v>
      </c>
      <c r="AK33" s="290">
        <v>805</v>
      </c>
      <c r="AL33" s="290">
        <v>683</v>
      </c>
      <c r="AM33" s="290">
        <v>830</v>
      </c>
      <c r="AN33" s="290">
        <v>684</v>
      </c>
      <c r="AO33" s="290">
        <v>700</v>
      </c>
      <c r="AP33" s="290">
        <v>667</v>
      </c>
      <c r="AQ33" s="63">
        <v>539</v>
      </c>
      <c r="AR33" s="290">
        <v>494</v>
      </c>
      <c r="AS33" s="290">
        <v>524</v>
      </c>
      <c r="AT33" s="290">
        <v>460</v>
      </c>
      <c r="AU33" s="290">
        <v>427</v>
      </c>
      <c r="AV33" s="307">
        <v>491</v>
      </c>
      <c r="AW33" s="290">
        <v>455</v>
      </c>
      <c r="AX33" s="290">
        <v>467</v>
      </c>
      <c r="AY33" s="290">
        <v>578</v>
      </c>
      <c r="AZ33" s="63">
        <v>588</v>
      </c>
      <c r="BA33" s="290">
        <v>589</v>
      </c>
      <c r="BB33" s="290">
        <v>555</v>
      </c>
      <c r="BC33" s="63">
        <v>445</v>
      </c>
      <c r="BD33" s="290">
        <v>499</v>
      </c>
      <c r="BE33" s="290"/>
      <c r="BF33" s="290"/>
      <c r="BG33" s="290"/>
      <c r="BH33" s="307"/>
      <c r="BI33" s="82">
        <f t="shared" si="87"/>
        <v>144</v>
      </c>
      <c r="BJ33" s="83">
        <f t="shared" si="87"/>
        <v>185</v>
      </c>
      <c r="BK33" s="83">
        <f t="shared" si="87"/>
        <v>-12</v>
      </c>
      <c r="BL33" s="83">
        <f t="shared" si="87"/>
        <v>9</v>
      </c>
      <c r="BM33" s="83">
        <f t="shared" si="87"/>
        <v>-73</v>
      </c>
      <c r="BN33" s="83">
        <f t="shared" si="87"/>
        <v>-143</v>
      </c>
      <c r="BO33" s="83">
        <f t="shared" si="87"/>
        <v>-12</v>
      </c>
      <c r="BP33" s="83">
        <f t="shared" si="87"/>
        <v>23</v>
      </c>
      <c r="BQ33" s="83">
        <f t="shared" si="87"/>
        <v>-28</v>
      </c>
      <c r="BR33" s="403">
        <f t="shared" si="87"/>
        <v>-135</v>
      </c>
      <c r="BS33" s="426">
        <f t="shared" si="88"/>
        <v>65</v>
      </c>
      <c r="BT33" s="83">
        <f t="shared" si="88"/>
        <v>-121</v>
      </c>
      <c r="BU33" s="83">
        <f t="shared" si="88"/>
        <v>-309</v>
      </c>
      <c r="BV33" s="83">
        <f t="shared" si="88"/>
        <v>-426</v>
      </c>
      <c r="BW33" s="83">
        <f t="shared" si="88"/>
        <v>-252</v>
      </c>
      <c r="BX33" s="240">
        <f t="shared" si="88"/>
        <v>-106</v>
      </c>
      <c r="BY33" s="240">
        <f t="shared" si="88"/>
        <v>6</v>
      </c>
      <c r="BZ33" s="240">
        <f t="shared" si="88"/>
        <v>-27</v>
      </c>
      <c r="CA33" s="240">
        <f t="shared" si="88"/>
        <v>47</v>
      </c>
      <c r="CB33" s="240">
        <f t="shared" si="88"/>
        <v>105</v>
      </c>
      <c r="CC33" s="240">
        <f t="shared" si="89"/>
        <v>315</v>
      </c>
      <c r="CD33" s="403">
        <f t="shared" si="89"/>
        <v>93</v>
      </c>
      <c r="CE33" s="365">
        <f t="shared" si="89"/>
        <v>371</v>
      </c>
      <c r="CF33" s="240">
        <f t="shared" si="89"/>
        <v>168</v>
      </c>
      <c r="CG33" s="240">
        <f t="shared" si="89"/>
        <v>377</v>
      </c>
      <c r="CH33" s="240">
        <f t="shared" si="89"/>
        <v>219</v>
      </c>
      <c r="CI33" s="240">
        <f t="shared" si="89"/>
        <v>215</v>
      </c>
      <c r="CJ33" s="240">
        <f t="shared" si="89"/>
        <v>190</v>
      </c>
      <c r="CK33" s="240">
        <f t="shared" si="89"/>
        <v>129</v>
      </c>
      <c r="CL33" s="240">
        <f t="shared" si="89"/>
        <v>132</v>
      </c>
      <c r="CM33" s="240">
        <f t="shared" si="90"/>
        <v>107</v>
      </c>
      <c r="CN33" s="240">
        <f t="shared" si="90"/>
        <v>-23</v>
      </c>
      <c r="CO33" s="240">
        <f t="shared" si="90"/>
        <v>-294</v>
      </c>
      <c r="CP33" s="403">
        <f t="shared" si="90"/>
        <v>-24</v>
      </c>
      <c r="CQ33" s="403">
        <f t="shared" si="90"/>
        <v>-350</v>
      </c>
      <c r="CR33" s="403">
        <f t="shared" si="90"/>
        <v>-216</v>
      </c>
      <c r="CS33" s="403">
        <f t="shared" si="90"/>
        <v>-252</v>
      </c>
      <c r="CT33" s="403">
        <f t="shared" si="90"/>
        <v>-96</v>
      </c>
      <c r="CU33" s="403">
        <f t="shared" si="90"/>
        <v>-111</v>
      </c>
      <c r="CV33" s="403">
        <f t="shared" si="90"/>
        <v>-112</v>
      </c>
      <c r="CW33" s="403">
        <f t="shared" si="90"/>
        <v>-94</v>
      </c>
      <c r="CX33" s="403">
        <f t="shared" si="90"/>
        <v>5</v>
      </c>
      <c r="CY33" s="345"/>
      <c r="CZ33" s="63">
        <f>IF(ISERROR(GETPIVOTDATA("VALUE",'CRS WK pvt'!$I$2,"DT_FILE",CZ$8,"CD_CO",CZ$6,"TRIM_CAT",TRIM(B33),"TRIM_LINE",A30))=TRUE,0,GETPIVOTDATA("VALUE",'CRS WK pvt'!$I$2,"DT_FILE",CZ$8,"CD_CO",CZ$6,"TRIM_CAT",TRIM(B33),"TRIM_LINE",A30))</f>
        <v>499</v>
      </c>
    </row>
    <row r="34" spans="1:104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197">
        <v>9</v>
      </c>
      <c r="V34" s="197">
        <v>12</v>
      </c>
      <c r="W34" s="197">
        <v>11</v>
      </c>
      <c r="X34" s="81">
        <v>16</v>
      </c>
      <c r="Y34" s="197">
        <v>21</v>
      </c>
      <c r="Z34" s="197">
        <v>21</v>
      </c>
      <c r="AA34" s="197">
        <v>19</v>
      </c>
      <c r="AB34" s="197">
        <v>14</v>
      </c>
      <c r="AC34" s="197">
        <v>28</v>
      </c>
      <c r="AD34" s="197">
        <v>23</v>
      </c>
      <c r="AE34" s="197">
        <v>17</v>
      </c>
      <c r="AF34" s="197">
        <v>14</v>
      </c>
      <c r="AG34" s="197">
        <v>22</v>
      </c>
      <c r="AH34" s="197">
        <v>20</v>
      </c>
      <c r="AI34" s="197">
        <v>34</v>
      </c>
      <c r="AJ34" s="81">
        <v>28</v>
      </c>
      <c r="AK34" s="290">
        <v>37</v>
      </c>
      <c r="AL34" s="290">
        <v>38</v>
      </c>
      <c r="AM34" s="290">
        <v>30</v>
      </c>
      <c r="AN34" s="290">
        <v>22</v>
      </c>
      <c r="AO34" s="290">
        <v>34</v>
      </c>
      <c r="AP34" s="290">
        <v>41</v>
      </c>
      <c r="AQ34" s="63">
        <v>31</v>
      </c>
      <c r="AR34" s="290">
        <v>32</v>
      </c>
      <c r="AS34" s="290">
        <v>35</v>
      </c>
      <c r="AT34" s="290">
        <v>19</v>
      </c>
      <c r="AU34" s="290">
        <v>22</v>
      </c>
      <c r="AV34" s="307">
        <v>18</v>
      </c>
      <c r="AW34" s="290">
        <v>21</v>
      </c>
      <c r="AX34" s="290">
        <v>16</v>
      </c>
      <c r="AY34" s="290">
        <v>25</v>
      </c>
      <c r="AZ34" s="63">
        <v>27</v>
      </c>
      <c r="BA34" s="290">
        <v>33</v>
      </c>
      <c r="BB34" s="290">
        <v>38</v>
      </c>
      <c r="BC34" s="63">
        <v>20</v>
      </c>
      <c r="BD34" s="290">
        <v>25</v>
      </c>
      <c r="BE34" s="290"/>
      <c r="BF34" s="290"/>
      <c r="BG34" s="290"/>
      <c r="BH34" s="307"/>
      <c r="BI34" s="82">
        <f t="shared" si="87"/>
        <v>13</v>
      </c>
      <c r="BJ34" s="83">
        <f t="shared" si="87"/>
        <v>-3</v>
      </c>
      <c r="BK34" s="83">
        <f t="shared" si="87"/>
        <v>-12</v>
      </c>
      <c r="BL34" s="83">
        <f t="shared" si="87"/>
        <v>6</v>
      </c>
      <c r="BM34" s="83">
        <f t="shared" si="87"/>
        <v>4</v>
      </c>
      <c r="BN34" s="83">
        <f t="shared" si="87"/>
        <v>1</v>
      </c>
      <c r="BO34" s="83">
        <f t="shared" si="87"/>
        <v>-9</v>
      </c>
      <c r="BP34" s="83">
        <f t="shared" si="87"/>
        <v>0</v>
      </c>
      <c r="BQ34" s="83">
        <f t="shared" si="87"/>
        <v>0</v>
      </c>
      <c r="BR34" s="403">
        <f t="shared" si="87"/>
        <v>-5</v>
      </c>
      <c r="BS34" s="426">
        <f t="shared" si="88"/>
        <v>4</v>
      </c>
      <c r="BT34" s="83">
        <f t="shared" si="88"/>
        <v>-4</v>
      </c>
      <c r="BU34" s="83">
        <f t="shared" si="88"/>
        <v>-18</v>
      </c>
      <c r="BV34" s="83">
        <f t="shared" si="88"/>
        <v>-23</v>
      </c>
      <c r="BW34" s="83">
        <f t="shared" si="88"/>
        <v>-15</v>
      </c>
      <c r="BX34" s="240">
        <f t="shared" si="88"/>
        <v>-4</v>
      </c>
      <c r="BY34" s="240">
        <f t="shared" si="88"/>
        <v>-7</v>
      </c>
      <c r="BZ34" s="240">
        <f t="shared" si="88"/>
        <v>-10</v>
      </c>
      <c r="CA34" s="240">
        <f t="shared" si="88"/>
        <v>13</v>
      </c>
      <c r="CB34" s="240">
        <f t="shared" si="88"/>
        <v>8</v>
      </c>
      <c r="CC34" s="240">
        <f t="shared" si="89"/>
        <v>23</v>
      </c>
      <c r="CD34" s="403">
        <f t="shared" si="89"/>
        <v>12</v>
      </c>
      <c r="CE34" s="365">
        <f t="shared" si="89"/>
        <v>16</v>
      </c>
      <c r="CF34" s="240">
        <f t="shared" si="89"/>
        <v>17</v>
      </c>
      <c r="CG34" s="240">
        <f t="shared" si="89"/>
        <v>11</v>
      </c>
      <c r="CH34" s="240">
        <f t="shared" si="89"/>
        <v>8</v>
      </c>
      <c r="CI34" s="240">
        <f t="shared" si="89"/>
        <v>6</v>
      </c>
      <c r="CJ34" s="240">
        <f t="shared" si="89"/>
        <v>18</v>
      </c>
      <c r="CK34" s="240">
        <f t="shared" si="89"/>
        <v>14</v>
      </c>
      <c r="CL34" s="240">
        <f t="shared" si="89"/>
        <v>18</v>
      </c>
      <c r="CM34" s="240">
        <f t="shared" si="90"/>
        <v>13</v>
      </c>
      <c r="CN34" s="240">
        <f t="shared" si="90"/>
        <v>-1</v>
      </c>
      <c r="CO34" s="240">
        <f t="shared" si="90"/>
        <v>-12</v>
      </c>
      <c r="CP34" s="403">
        <f t="shared" si="90"/>
        <v>-10</v>
      </c>
      <c r="CQ34" s="403">
        <f t="shared" si="90"/>
        <v>-16</v>
      </c>
      <c r="CR34" s="403">
        <f t="shared" si="90"/>
        <v>-22</v>
      </c>
      <c r="CS34" s="403">
        <f t="shared" si="90"/>
        <v>-5</v>
      </c>
      <c r="CT34" s="403">
        <f t="shared" si="90"/>
        <v>5</v>
      </c>
      <c r="CU34" s="403">
        <f t="shared" si="90"/>
        <v>-1</v>
      </c>
      <c r="CV34" s="403">
        <f t="shared" si="90"/>
        <v>-3</v>
      </c>
      <c r="CW34" s="403">
        <f t="shared" si="90"/>
        <v>-11</v>
      </c>
      <c r="CX34" s="403">
        <f t="shared" si="90"/>
        <v>-7</v>
      </c>
      <c r="CY34" s="345"/>
      <c r="CZ34" s="63">
        <f>IF(ISERROR(GETPIVOTDATA("VALUE",'CRS WK pvt'!$I$2,"DT_FILE",CZ$8,"CD_CO",CZ$6,"TRIM_CAT",TRIM(B34),"TRIM_LINE",A30))=TRUE,0,GETPIVOTDATA("VALUE",'CRS WK pvt'!$I$2,"DT_FILE",CZ$8,"CD_CO",CZ$6,"TRIM_CAT",TRIM(B34),"TRIM_LINE",A30))</f>
        <v>25</v>
      </c>
    </row>
    <row r="35" spans="1:104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197">
        <v>0</v>
      </c>
      <c r="V35" s="197">
        <v>4</v>
      </c>
      <c r="W35" s="197">
        <v>2</v>
      </c>
      <c r="X35" s="81">
        <v>1</v>
      </c>
      <c r="Y35" s="197">
        <v>0</v>
      </c>
      <c r="Z35" s="197">
        <v>3</v>
      </c>
      <c r="AA35" s="197">
        <v>3</v>
      </c>
      <c r="AB35" s="197">
        <v>6</v>
      </c>
      <c r="AC35" s="197">
        <v>4</v>
      </c>
      <c r="AD35" s="197">
        <v>8</v>
      </c>
      <c r="AE35" s="197">
        <v>6</v>
      </c>
      <c r="AF35" s="197">
        <v>2</v>
      </c>
      <c r="AG35" s="197">
        <v>3</v>
      </c>
      <c r="AH35" s="197">
        <v>2</v>
      </c>
      <c r="AI35" s="197">
        <v>3</v>
      </c>
      <c r="AJ35" s="81">
        <v>2</v>
      </c>
      <c r="AK35" s="290">
        <v>6</v>
      </c>
      <c r="AL35" s="290">
        <v>4</v>
      </c>
      <c r="AM35" s="290">
        <v>3</v>
      </c>
      <c r="AN35" s="290">
        <v>4</v>
      </c>
      <c r="AO35" s="290">
        <v>7</v>
      </c>
      <c r="AP35" s="290">
        <v>7</v>
      </c>
      <c r="AQ35" s="63">
        <v>6</v>
      </c>
      <c r="AR35" s="290">
        <v>0</v>
      </c>
      <c r="AS35" s="290">
        <v>5</v>
      </c>
      <c r="AT35" s="290">
        <v>0</v>
      </c>
      <c r="AU35" s="290">
        <v>7</v>
      </c>
      <c r="AV35" s="307">
        <v>4</v>
      </c>
      <c r="AW35" s="290">
        <v>6</v>
      </c>
      <c r="AX35" s="290">
        <v>2</v>
      </c>
      <c r="AY35" s="290">
        <v>3</v>
      </c>
      <c r="AZ35" s="63">
        <v>3</v>
      </c>
      <c r="BA35" s="290">
        <v>5</v>
      </c>
      <c r="BB35" s="290">
        <v>4</v>
      </c>
      <c r="BC35" s="63">
        <v>2</v>
      </c>
      <c r="BD35" s="290">
        <v>6</v>
      </c>
      <c r="BE35" s="290"/>
      <c r="BF35" s="290"/>
      <c r="BG35" s="290"/>
      <c r="BH35" s="307"/>
      <c r="BI35" s="82">
        <f t="shared" si="87"/>
        <v>4</v>
      </c>
      <c r="BJ35" s="83">
        <f t="shared" si="87"/>
        <v>6</v>
      </c>
      <c r="BK35" s="83">
        <f t="shared" si="87"/>
        <v>2</v>
      </c>
      <c r="BL35" s="83">
        <f t="shared" si="87"/>
        <v>2</v>
      </c>
      <c r="BM35" s="83">
        <f t="shared" si="87"/>
        <v>2</v>
      </c>
      <c r="BN35" s="83">
        <f t="shared" si="87"/>
        <v>4</v>
      </c>
      <c r="BO35" s="83">
        <f t="shared" si="87"/>
        <v>0</v>
      </c>
      <c r="BP35" s="83">
        <f t="shared" si="87"/>
        <v>4</v>
      </c>
      <c r="BQ35" s="83">
        <f t="shared" si="87"/>
        <v>2</v>
      </c>
      <c r="BR35" s="403">
        <f t="shared" si="87"/>
        <v>-1</v>
      </c>
      <c r="BS35" s="426">
        <f t="shared" si="88"/>
        <v>-4</v>
      </c>
      <c r="BT35" s="83">
        <f t="shared" si="88"/>
        <v>1</v>
      </c>
      <c r="BU35" s="83">
        <f t="shared" si="88"/>
        <v>-2</v>
      </c>
      <c r="BV35" s="83">
        <f t="shared" si="88"/>
        <v>-4</v>
      </c>
      <c r="BW35" s="83">
        <f t="shared" si="88"/>
        <v>-3</v>
      </c>
      <c r="BX35" s="240">
        <f t="shared" si="88"/>
        <v>3</v>
      </c>
      <c r="BY35" s="240">
        <f t="shared" si="88"/>
        <v>1</v>
      </c>
      <c r="BZ35" s="240">
        <f t="shared" si="88"/>
        <v>-5</v>
      </c>
      <c r="CA35" s="240">
        <f t="shared" si="88"/>
        <v>3</v>
      </c>
      <c r="CB35" s="240">
        <f t="shared" si="88"/>
        <v>-2</v>
      </c>
      <c r="CC35" s="240">
        <f t="shared" si="89"/>
        <v>1</v>
      </c>
      <c r="CD35" s="403">
        <f t="shared" si="89"/>
        <v>1</v>
      </c>
      <c r="CE35" s="365">
        <f t="shared" si="89"/>
        <v>6</v>
      </c>
      <c r="CF35" s="240">
        <f t="shared" si="89"/>
        <v>1</v>
      </c>
      <c r="CG35" s="240">
        <f t="shared" si="89"/>
        <v>0</v>
      </c>
      <c r="CH35" s="240">
        <f t="shared" si="89"/>
        <v>-2</v>
      </c>
      <c r="CI35" s="240">
        <f t="shared" si="89"/>
        <v>3</v>
      </c>
      <c r="CJ35" s="240">
        <f t="shared" si="89"/>
        <v>-1</v>
      </c>
      <c r="CK35" s="240">
        <f t="shared" si="89"/>
        <v>0</v>
      </c>
      <c r="CL35" s="240">
        <f t="shared" si="89"/>
        <v>-2</v>
      </c>
      <c r="CM35" s="240">
        <f t="shared" si="90"/>
        <v>2</v>
      </c>
      <c r="CN35" s="240">
        <f t="shared" si="90"/>
        <v>-2</v>
      </c>
      <c r="CO35" s="240">
        <f t="shared" si="90"/>
        <v>4</v>
      </c>
      <c r="CP35" s="403">
        <f t="shared" si="90"/>
        <v>2</v>
      </c>
      <c r="CQ35" s="403">
        <f t="shared" si="90"/>
        <v>0</v>
      </c>
      <c r="CR35" s="403">
        <f t="shared" si="90"/>
        <v>-2</v>
      </c>
      <c r="CS35" s="403">
        <f t="shared" si="90"/>
        <v>0</v>
      </c>
      <c r="CT35" s="403">
        <f t="shared" si="90"/>
        <v>-1</v>
      </c>
      <c r="CU35" s="403">
        <f t="shared" si="90"/>
        <v>-2</v>
      </c>
      <c r="CV35" s="403">
        <f t="shared" si="90"/>
        <v>-3</v>
      </c>
      <c r="CW35" s="403">
        <f t="shared" si="90"/>
        <v>-4</v>
      </c>
      <c r="CX35" s="403">
        <f t="shared" si="90"/>
        <v>6</v>
      </c>
      <c r="CY35" s="345"/>
      <c r="CZ35" s="63">
        <f>IF(ISERROR(GETPIVOTDATA("VALUE",'CRS WK pvt'!$I$2,"DT_FILE",CZ$8,"CD_CO",CZ$6,"TRIM_CAT",TRIM(B35),"TRIM_LINE",A30))=TRUE,0,GETPIVOTDATA("VALUE",'CRS WK pvt'!$I$2,"DT_FILE",CZ$8,"CD_CO",CZ$6,"TRIM_CAT",TRIM(B35),"TRIM_LINE",A30))</f>
        <v>6</v>
      </c>
    </row>
    <row r="36" spans="1:104" s="72" customFormat="1" x14ac:dyDescent="0.3">
      <c r="A36" s="147"/>
      <c r="B36" s="59" t="s">
        <v>42</v>
      </c>
      <c r="C36" s="136">
        <f t="shared" ref="C36:V36" si="91">SUM(C31:C35)</f>
        <v>5822</v>
      </c>
      <c r="D36" s="137">
        <f t="shared" si="91"/>
        <v>7149</v>
      </c>
      <c r="E36" s="137">
        <f t="shared" si="91"/>
        <v>7246</v>
      </c>
      <c r="F36" s="137">
        <f t="shared" si="91"/>
        <v>6145</v>
      </c>
      <c r="G36" s="137">
        <f t="shared" si="91"/>
        <v>5969</v>
      </c>
      <c r="H36" s="137">
        <f t="shared" si="91"/>
        <v>5419</v>
      </c>
      <c r="I36" s="137">
        <f t="shared" si="91"/>
        <v>4461</v>
      </c>
      <c r="J36" s="137">
        <f t="shared" si="91"/>
        <v>4332</v>
      </c>
      <c r="K36" s="137">
        <f t="shared" si="91"/>
        <v>4275</v>
      </c>
      <c r="L36" s="138">
        <f t="shared" si="91"/>
        <v>4801</v>
      </c>
      <c r="M36" s="137">
        <f t="shared" si="91"/>
        <v>4333</v>
      </c>
      <c r="N36" s="137">
        <f t="shared" si="91"/>
        <v>5278</v>
      </c>
      <c r="O36" s="137">
        <f t="shared" si="91"/>
        <v>6561</v>
      </c>
      <c r="P36" s="137">
        <f t="shared" si="91"/>
        <v>7306</v>
      </c>
      <c r="Q36" s="137">
        <f t="shared" si="91"/>
        <v>5647</v>
      </c>
      <c r="R36" s="137">
        <f t="shared" si="91"/>
        <v>5162</v>
      </c>
      <c r="S36" s="137">
        <f t="shared" si="91"/>
        <v>5262</v>
      </c>
      <c r="T36" s="137">
        <f t="shared" si="91"/>
        <v>3860</v>
      </c>
      <c r="U36" s="137">
        <f t="shared" si="91"/>
        <v>3811</v>
      </c>
      <c r="V36" s="137">
        <f t="shared" si="91"/>
        <v>3904</v>
      </c>
      <c r="W36" s="137">
        <f>SUM(W31+W32+W33+W34+W35)</f>
        <v>3959</v>
      </c>
      <c r="X36" s="138">
        <f>SUM(X31+X32+X33+X34+X35)</f>
        <v>3904</v>
      </c>
      <c r="Y36" s="198">
        <v>3384</v>
      </c>
      <c r="Z36" s="198">
        <v>4103</v>
      </c>
      <c r="AA36" s="198">
        <v>4626</v>
      </c>
      <c r="AB36" s="198">
        <v>5205</v>
      </c>
      <c r="AC36" s="198">
        <v>4780</v>
      </c>
      <c r="AD36" s="198">
        <v>5159</v>
      </c>
      <c r="AE36" s="198">
        <v>4672</v>
      </c>
      <c r="AF36" s="198">
        <v>4184</v>
      </c>
      <c r="AG36" s="198">
        <v>4474</v>
      </c>
      <c r="AH36" s="198">
        <v>4707</v>
      </c>
      <c r="AI36" s="198">
        <v>5343</v>
      </c>
      <c r="AJ36" s="138">
        <v>4005</v>
      </c>
      <c r="AK36" s="291">
        <v>4200</v>
      </c>
      <c r="AL36" s="291">
        <v>4889</v>
      </c>
      <c r="AM36" s="291">
        <v>5604</v>
      </c>
      <c r="AN36" s="291">
        <v>5892</v>
      </c>
      <c r="AO36" s="291">
        <v>5727</v>
      </c>
      <c r="AP36" s="291">
        <v>5628</v>
      </c>
      <c r="AQ36" s="84">
        <v>4495</v>
      </c>
      <c r="AR36" s="291">
        <v>4432</v>
      </c>
      <c r="AS36" s="291">
        <v>4394</v>
      </c>
      <c r="AT36" s="291">
        <v>4177</v>
      </c>
      <c r="AU36" s="291">
        <v>4168</v>
      </c>
      <c r="AV36" s="308">
        <v>4550</v>
      </c>
      <c r="AW36" s="291">
        <v>3994</v>
      </c>
      <c r="AX36" s="291">
        <v>4984</v>
      </c>
      <c r="AY36" s="291">
        <v>5709</v>
      </c>
      <c r="AZ36" s="84">
        <v>5708</v>
      </c>
      <c r="BA36" s="291">
        <v>5642</v>
      </c>
      <c r="BB36" s="291">
        <v>5566</v>
      </c>
      <c r="BC36" s="84">
        <v>4677</v>
      </c>
      <c r="BD36" s="291">
        <v>4543</v>
      </c>
      <c r="BE36" s="291"/>
      <c r="BF36" s="291"/>
      <c r="BG36" s="291"/>
      <c r="BH36" s="308"/>
      <c r="BI36" s="84">
        <f t="shared" ref="BI36:BM36" si="92">SUM(BI31:BI35)</f>
        <v>739</v>
      </c>
      <c r="BJ36" s="139">
        <f t="shared" si="92"/>
        <v>157</v>
      </c>
      <c r="BK36" s="139">
        <f t="shared" si="92"/>
        <v>-1599</v>
      </c>
      <c r="BL36" s="139">
        <f t="shared" si="92"/>
        <v>-983</v>
      </c>
      <c r="BM36" s="139">
        <f t="shared" si="92"/>
        <v>-707</v>
      </c>
      <c r="BN36" s="139">
        <f t="shared" ref="BN36:BV36" si="93">SUM(BN31:BN35)</f>
        <v>-1559</v>
      </c>
      <c r="BO36" s="139">
        <f t="shared" si="93"/>
        <v>-650</v>
      </c>
      <c r="BP36" s="139">
        <f t="shared" si="93"/>
        <v>-428</v>
      </c>
      <c r="BQ36" s="139">
        <f t="shared" si="93"/>
        <v>-316</v>
      </c>
      <c r="BR36" s="404">
        <f t="shared" si="93"/>
        <v>-897</v>
      </c>
      <c r="BS36" s="427">
        <f t="shared" si="93"/>
        <v>-949</v>
      </c>
      <c r="BT36" s="139">
        <f t="shared" si="93"/>
        <v>-1175</v>
      </c>
      <c r="BU36" s="139">
        <f t="shared" si="93"/>
        <v>-1935</v>
      </c>
      <c r="BV36" s="139">
        <f t="shared" si="93"/>
        <v>-2101</v>
      </c>
      <c r="BW36" s="139">
        <f t="shared" ref="BW36:BX36" si="94">SUM(BW31:BW35)</f>
        <v>-867</v>
      </c>
      <c r="BX36" s="241">
        <f t="shared" si="94"/>
        <v>-3</v>
      </c>
      <c r="BY36" s="241">
        <f t="shared" ref="BY36:BZ36" si="95">SUM(BY31:BY35)</f>
        <v>-590</v>
      </c>
      <c r="BZ36" s="241">
        <f t="shared" si="95"/>
        <v>324</v>
      </c>
      <c r="CA36" s="241">
        <f t="shared" ref="CA36" si="96">SUM(CA31:CA35)</f>
        <v>663</v>
      </c>
      <c r="CB36" s="241">
        <f t="shared" ref="CB36:CC36" si="97">SUM(CB31:CB35)</f>
        <v>803</v>
      </c>
      <c r="CC36" s="241">
        <f t="shared" si="97"/>
        <v>1384</v>
      </c>
      <c r="CD36" s="404">
        <f t="shared" ref="CD36:CE36" si="98">SUM(CD31:CD35)</f>
        <v>101</v>
      </c>
      <c r="CE36" s="366">
        <f t="shared" si="98"/>
        <v>816</v>
      </c>
      <c r="CF36" s="241">
        <f t="shared" ref="CF36" si="99">SUM(CF31:CF35)</f>
        <v>786</v>
      </c>
      <c r="CG36" s="241">
        <f t="shared" ref="CG36" si="100">SUM(CG31:CG35)</f>
        <v>978</v>
      </c>
      <c r="CH36" s="241">
        <f t="shared" ref="CH36" si="101">SUM(CH31:CH35)</f>
        <v>687</v>
      </c>
      <c r="CI36" s="241">
        <f t="shared" ref="CI36" si="102">SUM(CI31:CI35)</f>
        <v>947</v>
      </c>
      <c r="CJ36" s="241">
        <f t="shared" ref="CJ36" si="103">SUM(CJ31:CJ35)</f>
        <v>469</v>
      </c>
      <c r="CK36" s="241">
        <f t="shared" ref="CK36" si="104">SUM(CK31:CK35)</f>
        <v>-177</v>
      </c>
      <c r="CL36" s="241">
        <f t="shared" ref="CL36" si="105">SUM(CL31:CL35)</f>
        <v>248</v>
      </c>
      <c r="CM36" s="241">
        <f t="shared" ref="CM36" si="106">SUM(CM31:CM35)</f>
        <v>-80</v>
      </c>
      <c r="CN36" s="241">
        <f t="shared" ref="CN36" si="107">SUM(CN31:CN35)</f>
        <v>-530</v>
      </c>
      <c r="CO36" s="241">
        <f t="shared" ref="CO36" si="108">SUM(CO31:CO35)</f>
        <v>-1175</v>
      </c>
      <c r="CP36" s="404">
        <f t="shared" ref="CP36" si="109">SUM(CP31:CP35)</f>
        <v>545</v>
      </c>
      <c r="CQ36" s="404">
        <f t="shared" ref="CQ36" si="110">SUM(CQ31:CQ35)</f>
        <v>-206</v>
      </c>
      <c r="CR36" s="404">
        <f t="shared" ref="CR36" si="111">SUM(CR31:CR35)</f>
        <v>95</v>
      </c>
      <c r="CS36" s="404">
        <f t="shared" ref="CS36" si="112">SUM(CS31:CS35)</f>
        <v>105</v>
      </c>
      <c r="CT36" s="404">
        <f t="shared" ref="CT36:CU36" si="113">SUM(CT31:CT35)</f>
        <v>-184</v>
      </c>
      <c r="CU36" s="404">
        <f t="shared" si="113"/>
        <v>-85</v>
      </c>
      <c r="CV36" s="404">
        <f t="shared" ref="CV36" si="114">SUM(CV31:CV35)</f>
        <v>-62</v>
      </c>
      <c r="CW36" s="404">
        <f t="shared" ref="CW36:CX36" si="115">SUM(CW31:CW35)</f>
        <v>182</v>
      </c>
      <c r="CX36" s="404">
        <f t="shared" si="115"/>
        <v>111</v>
      </c>
      <c r="CY36" s="346"/>
      <c r="CZ36" s="84">
        <f>SUM(CZ31:CZ35)</f>
        <v>4543</v>
      </c>
    </row>
    <row r="37" spans="1:104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89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42"/>
      <c r="CC37" s="242"/>
      <c r="CD37" s="405"/>
      <c r="CE37" s="367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405"/>
      <c r="CQ37" s="405"/>
      <c r="CR37" s="405"/>
      <c r="CS37" s="405"/>
      <c r="CT37" s="405"/>
      <c r="CU37" s="405"/>
      <c r="CV37" s="405"/>
      <c r="CW37" s="405"/>
      <c r="CX37" s="405"/>
      <c r="CY37" s="345"/>
      <c r="CZ37" s="89"/>
    </row>
    <row r="38" spans="1:104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197">
        <v>13520</v>
      </c>
      <c r="V38" s="197">
        <v>13117</v>
      </c>
      <c r="W38" s="197">
        <v>12716</v>
      </c>
      <c r="X38" s="81">
        <v>12597</v>
      </c>
      <c r="Y38" s="197">
        <v>11398</v>
      </c>
      <c r="Z38" s="197">
        <v>10749</v>
      </c>
      <c r="AA38" s="197">
        <v>10491</v>
      </c>
      <c r="AB38" s="197">
        <v>10734</v>
      </c>
      <c r="AC38" s="197">
        <v>11367</v>
      </c>
      <c r="AD38" s="197">
        <v>11495</v>
      </c>
      <c r="AE38" s="197">
        <v>10639</v>
      </c>
      <c r="AF38" s="197">
        <v>10510</v>
      </c>
      <c r="AG38" s="197">
        <v>10312</v>
      </c>
      <c r="AH38" s="197">
        <v>10399</v>
      </c>
      <c r="AI38" s="197">
        <v>10029</v>
      </c>
      <c r="AJ38" s="81">
        <v>9786</v>
      </c>
      <c r="AK38" s="290">
        <v>9106</v>
      </c>
      <c r="AL38" s="290">
        <v>8832</v>
      </c>
      <c r="AM38" s="290">
        <v>8905</v>
      </c>
      <c r="AN38" s="290">
        <v>9518</v>
      </c>
      <c r="AO38" s="290">
        <v>9864</v>
      </c>
      <c r="AP38" s="290">
        <v>10276</v>
      </c>
      <c r="AQ38" s="63">
        <v>10444</v>
      </c>
      <c r="AR38" s="290">
        <v>10251</v>
      </c>
      <c r="AS38" s="290">
        <v>10333</v>
      </c>
      <c r="AT38" s="290">
        <v>9708</v>
      </c>
      <c r="AU38" s="290">
        <v>9493</v>
      </c>
      <c r="AV38" s="307">
        <v>9470</v>
      </c>
      <c r="AW38" s="290">
        <v>9067</v>
      </c>
      <c r="AX38" s="290">
        <v>8481</v>
      </c>
      <c r="AY38" s="290">
        <v>8992</v>
      </c>
      <c r="AZ38" s="63">
        <v>9641</v>
      </c>
      <c r="BA38" s="290">
        <v>9839</v>
      </c>
      <c r="BB38" s="290">
        <v>10474</v>
      </c>
      <c r="BC38" s="63">
        <v>10692</v>
      </c>
      <c r="BD38" s="290">
        <v>10574</v>
      </c>
      <c r="BE38" s="290"/>
      <c r="BF38" s="290"/>
      <c r="BG38" s="290"/>
      <c r="BH38" s="307"/>
      <c r="BI38" s="82">
        <f t="shared" ref="BI38:BR42" si="116">O38-C38</f>
        <v>198</v>
      </c>
      <c r="BJ38" s="83">
        <f t="shared" si="116"/>
        <v>1253</v>
      </c>
      <c r="BK38" s="83">
        <f t="shared" si="116"/>
        <v>2117</v>
      </c>
      <c r="BL38" s="83">
        <f t="shared" si="116"/>
        <v>1940</v>
      </c>
      <c r="BM38" s="83">
        <f t="shared" si="116"/>
        <v>1829</v>
      </c>
      <c r="BN38" s="83">
        <f t="shared" si="116"/>
        <v>2305</v>
      </c>
      <c r="BO38" s="83">
        <f t="shared" si="116"/>
        <v>2310</v>
      </c>
      <c r="BP38" s="83">
        <f t="shared" si="116"/>
        <v>2503</v>
      </c>
      <c r="BQ38" s="83">
        <f t="shared" si="116"/>
        <v>2712</v>
      </c>
      <c r="BR38" s="403">
        <f t="shared" si="116"/>
        <v>2380</v>
      </c>
      <c r="BS38" s="426">
        <f t="shared" ref="BS38:CB42" si="117">Y38-M38</f>
        <v>2215</v>
      </c>
      <c r="BT38" s="83">
        <f t="shared" si="117"/>
        <v>2004</v>
      </c>
      <c r="BU38" s="83">
        <f t="shared" si="117"/>
        <v>1039</v>
      </c>
      <c r="BV38" s="83">
        <f t="shared" si="117"/>
        <v>-261</v>
      </c>
      <c r="BW38" s="83">
        <f t="shared" si="117"/>
        <v>-985</v>
      </c>
      <c r="BX38" s="240">
        <f t="shared" si="117"/>
        <v>-1488</v>
      </c>
      <c r="BY38" s="240">
        <f t="shared" si="117"/>
        <v>-2646</v>
      </c>
      <c r="BZ38" s="240">
        <f t="shared" si="117"/>
        <v>-3259</v>
      </c>
      <c r="CA38" s="240">
        <f t="shared" si="117"/>
        <v>-3208</v>
      </c>
      <c r="CB38" s="240">
        <f t="shared" si="117"/>
        <v>-2718</v>
      </c>
      <c r="CC38" s="240">
        <f t="shared" ref="CC38:CL42" si="118">AI38-W38</f>
        <v>-2687</v>
      </c>
      <c r="CD38" s="403">
        <f t="shared" si="118"/>
        <v>-2811</v>
      </c>
      <c r="CE38" s="365">
        <f t="shared" si="118"/>
        <v>-2292</v>
      </c>
      <c r="CF38" s="240">
        <f t="shared" si="118"/>
        <v>-1917</v>
      </c>
      <c r="CG38" s="240">
        <f t="shared" si="118"/>
        <v>-1586</v>
      </c>
      <c r="CH38" s="240">
        <f t="shared" si="118"/>
        <v>-1216</v>
      </c>
      <c r="CI38" s="240">
        <f t="shared" si="118"/>
        <v>-1503</v>
      </c>
      <c r="CJ38" s="240">
        <f t="shared" si="118"/>
        <v>-1219</v>
      </c>
      <c r="CK38" s="240">
        <f t="shared" si="118"/>
        <v>-195</v>
      </c>
      <c r="CL38" s="240">
        <f t="shared" si="118"/>
        <v>-259</v>
      </c>
      <c r="CM38" s="240">
        <f t="shared" ref="CM38:CX42" si="119">AS38-AG38</f>
        <v>21</v>
      </c>
      <c r="CN38" s="240">
        <f t="shared" si="119"/>
        <v>-691</v>
      </c>
      <c r="CO38" s="240">
        <f t="shared" si="119"/>
        <v>-536</v>
      </c>
      <c r="CP38" s="403">
        <f t="shared" si="119"/>
        <v>-316</v>
      </c>
      <c r="CQ38" s="403">
        <f t="shared" si="119"/>
        <v>-39</v>
      </c>
      <c r="CR38" s="403">
        <f t="shared" si="119"/>
        <v>-351</v>
      </c>
      <c r="CS38" s="403">
        <f t="shared" si="119"/>
        <v>87</v>
      </c>
      <c r="CT38" s="403">
        <f t="shared" si="119"/>
        <v>123</v>
      </c>
      <c r="CU38" s="403">
        <f t="shared" si="119"/>
        <v>-25</v>
      </c>
      <c r="CV38" s="403">
        <f t="shared" si="119"/>
        <v>198</v>
      </c>
      <c r="CW38" s="403">
        <f t="shared" si="119"/>
        <v>248</v>
      </c>
      <c r="CX38" s="403">
        <f t="shared" si="119"/>
        <v>323</v>
      </c>
      <c r="CY38" s="345"/>
      <c r="CZ38" s="63">
        <f>IF(ISERROR(GETPIVOTDATA("VALUE",'CRS WK pvt'!$I$2,"DT_FILE",CZ$8,"CD_CO",CZ$6,"TRIM_CAT",TRIM(B38),"TRIM_LINE",A37))=TRUE,0,GETPIVOTDATA("VALUE",'CRS WK pvt'!$I$2,"DT_FILE",CZ$8,"CD_CO",CZ$6,"TRIM_CAT",TRIM(B38),"TRIM_LINE",A37))</f>
        <v>10574</v>
      </c>
    </row>
    <row r="39" spans="1:104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197">
        <v>4095</v>
      </c>
      <c r="V39" s="197">
        <v>4089</v>
      </c>
      <c r="W39" s="197">
        <v>4411</v>
      </c>
      <c r="X39" s="81">
        <v>4426</v>
      </c>
      <c r="Y39" s="197">
        <v>3835</v>
      </c>
      <c r="Z39" s="197">
        <v>3657</v>
      </c>
      <c r="AA39" s="197">
        <v>3582</v>
      </c>
      <c r="AB39" s="197">
        <v>3559</v>
      </c>
      <c r="AC39" s="197">
        <v>3665</v>
      </c>
      <c r="AD39" s="197">
        <v>3741</v>
      </c>
      <c r="AE39" s="197">
        <v>3546</v>
      </c>
      <c r="AF39" s="197">
        <v>3942</v>
      </c>
      <c r="AG39" s="197">
        <v>3985</v>
      </c>
      <c r="AH39" s="197">
        <v>4021</v>
      </c>
      <c r="AI39" s="197">
        <v>3260</v>
      </c>
      <c r="AJ39" s="81">
        <v>3319</v>
      </c>
      <c r="AK39" s="290">
        <v>3261</v>
      </c>
      <c r="AL39" s="290">
        <v>3283</v>
      </c>
      <c r="AM39" s="290">
        <v>3398</v>
      </c>
      <c r="AN39" s="290">
        <v>3468</v>
      </c>
      <c r="AO39" s="290">
        <v>3612</v>
      </c>
      <c r="AP39" s="290">
        <v>3730</v>
      </c>
      <c r="AQ39" s="63">
        <v>3764</v>
      </c>
      <c r="AR39" s="290">
        <v>3890</v>
      </c>
      <c r="AS39" s="290">
        <v>3921</v>
      </c>
      <c r="AT39" s="290">
        <v>3852</v>
      </c>
      <c r="AU39" s="290">
        <v>3998</v>
      </c>
      <c r="AV39" s="307">
        <v>4088</v>
      </c>
      <c r="AW39" s="290">
        <v>4047</v>
      </c>
      <c r="AX39" s="290">
        <v>3954</v>
      </c>
      <c r="AY39" s="290">
        <v>4121</v>
      </c>
      <c r="AZ39" s="63">
        <v>4089</v>
      </c>
      <c r="BA39" s="290">
        <v>4169</v>
      </c>
      <c r="BB39" s="290">
        <v>4346</v>
      </c>
      <c r="BC39" s="63">
        <v>4387</v>
      </c>
      <c r="BD39" s="290">
        <v>4425</v>
      </c>
      <c r="BE39" s="290"/>
      <c r="BF39" s="290"/>
      <c r="BG39" s="290"/>
      <c r="BH39" s="307"/>
      <c r="BI39" s="82">
        <f t="shared" si="116"/>
        <v>105</v>
      </c>
      <c r="BJ39" s="83">
        <f t="shared" si="116"/>
        <v>233</v>
      </c>
      <c r="BK39" s="83">
        <f t="shared" si="116"/>
        <v>269</v>
      </c>
      <c r="BL39" s="83">
        <f t="shared" si="116"/>
        <v>228</v>
      </c>
      <c r="BM39" s="83">
        <f t="shared" si="116"/>
        <v>389</v>
      </c>
      <c r="BN39" s="83">
        <f t="shared" si="116"/>
        <v>256</v>
      </c>
      <c r="BO39" s="83">
        <f t="shared" si="116"/>
        <v>410</v>
      </c>
      <c r="BP39" s="83">
        <f t="shared" si="116"/>
        <v>483</v>
      </c>
      <c r="BQ39" s="83">
        <f t="shared" si="116"/>
        <v>797</v>
      </c>
      <c r="BR39" s="403">
        <f t="shared" si="116"/>
        <v>851</v>
      </c>
      <c r="BS39" s="426">
        <f t="shared" si="117"/>
        <v>807</v>
      </c>
      <c r="BT39" s="83">
        <f t="shared" si="117"/>
        <v>790</v>
      </c>
      <c r="BU39" s="83">
        <f t="shared" si="117"/>
        <v>668</v>
      </c>
      <c r="BV39" s="83">
        <f t="shared" si="117"/>
        <v>542</v>
      </c>
      <c r="BW39" s="83">
        <f t="shared" si="117"/>
        <v>556</v>
      </c>
      <c r="BX39" s="240">
        <f t="shared" si="117"/>
        <v>561</v>
      </c>
      <c r="BY39" s="240">
        <f t="shared" si="117"/>
        <v>45</v>
      </c>
      <c r="BZ39" s="240">
        <f t="shared" si="117"/>
        <v>32</v>
      </c>
      <c r="CA39" s="240">
        <f t="shared" si="117"/>
        <v>-110</v>
      </c>
      <c r="CB39" s="240">
        <f t="shared" si="117"/>
        <v>-68</v>
      </c>
      <c r="CC39" s="240">
        <f t="shared" si="118"/>
        <v>-1151</v>
      </c>
      <c r="CD39" s="403">
        <f t="shared" si="118"/>
        <v>-1107</v>
      </c>
      <c r="CE39" s="365">
        <f t="shared" si="118"/>
        <v>-574</v>
      </c>
      <c r="CF39" s="240">
        <f t="shared" si="118"/>
        <v>-374</v>
      </c>
      <c r="CG39" s="240">
        <f t="shared" si="118"/>
        <v>-184</v>
      </c>
      <c r="CH39" s="240">
        <f t="shared" si="118"/>
        <v>-91</v>
      </c>
      <c r="CI39" s="240">
        <f t="shared" si="118"/>
        <v>-53</v>
      </c>
      <c r="CJ39" s="240">
        <f t="shared" si="118"/>
        <v>-11</v>
      </c>
      <c r="CK39" s="240">
        <f t="shared" si="118"/>
        <v>218</v>
      </c>
      <c r="CL39" s="240">
        <f t="shared" si="118"/>
        <v>-52</v>
      </c>
      <c r="CM39" s="240">
        <f t="shared" si="119"/>
        <v>-64</v>
      </c>
      <c r="CN39" s="240">
        <f t="shared" si="119"/>
        <v>-169</v>
      </c>
      <c r="CO39" s="240">
        <f t="shared" si="119"/>
        <v>738</v>
      </c>
      <c r="CP39" s="403">
        <f t="shared" si="119"/>
        <v>769</v>
      </c>
      <c r="CQ39" s="403">
        <f t="shared" si="119"/>
        <v>786</v>
      </c>
      <c r="CR39" s="403">
        <f t="shared" si="119"/>
        <v>671</v>
      </c>
      <c r="CS39" s="403">
        <f t="shared" si="119"/>
        <v>723</v>
      </c>
      <c r="CT39" s="403">
        <f t="shared" si="119"/>
        <v>621</v>
      </c>
      <c r="CU39" s="403">
        <f t="shared" si="119"/>
        <v>557</v>
      </c>
      <c r="CV39" s="403">
        <f t="shared" si="119"/>
        <v>616</v>
      </c>
      <c r="CW39" s="403">
        <f t="shared" si="119"/>
        <v>623</v>
      </c>
      <c r="CX39" s="403">
        <f t="shared" si="119"/>
        <v>535</v>
      </c>
      <c r="CY39" s="345"/>
      <c r="CZ39" s="63">
        <f>IF(ISERROR(GETPIVOTDATA("VALUE",'CRS WK pvt'!$I$2,"DT_FILE",CZ$8,"CD_CO",CZ$6,"TRIM_CAT",TRIM(B39),"TRIM_LINE",A37))=TRUE,0,GETPIVOTDATA("VALUE",'CRS WK pvt'!$I$2,"DT_FILE",CZ$8,"CD_CO",CZ$6,"TRIM_CAT",TRIM(B39),"TRIM_LINE",A37))</f>
        <v>4425</v>
      </c>
    </row>
    <row r="40" spans="1:104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197">
        <v>1306</v>
      </c>
      <c r="V40" s="197">
        <v>1238</v>
      </c>
      <c r="W40" s="197">
        <v>1191</v>
      </c>
      <c r="X40" s="81">
        <v>1102</v>
      </c>
      <c r="Y40" s="197">
        <v>1011</v>
      </c>
      <c r="Z40" s="197">
        <v>894</v>
      </c>
      <c r="AA40" s="197">
        <v>842</v>
      </c>
      <c r="AB40" s="197">
        <v>831</v>
      </c>
      <c r="AC40" s="197">
        <v>876</v>
      </c>
      <c r="AD40" s="197">
        <v>1010</v>
      </c>
      <c r="AE40" s="197">
        <v>1060</v>
      </c>
      <c r="AF40" s="197">
        <v>1041</v>
      </c>
      <c r="AG40" s="197">
        <v>983</v>
      </c>
      <c r="AH40" s="197">
        <v>1028</v>
      </c>
      <c r="AI40" s="197">
        <v>1032</v>
      </c>
      <c r="AJ40" s="81">
        <v>1006</v>
      </c>
      <c r="AK40" s="290">
        <v>983</v>
      </c>
      <c r="AL40" s="290">
        <v>923</v>
      </c>
      <c r="AM40" s="290">
        <v>926</v>
      </c>
      <c r="AN40" s="290">
        <v>885</v>
      </c>
      <c r="AO40" s="290">
        <v>924</v>
      </c>
      <c r="AP40" s="290">
        <v>1007</v>
      </c>
      <c r="AQ40" s="63">
        <v>1063</v>
      </c>
      <c r="AR40" s="290">
        <v>1068</v>
      </c>
      <c r="AS40" s="290">
        <v>1088</v>
      </c>
      <c r="AT40" s="290">
        <v>1043</v>
      </c>
      <c r="AU40" s="290">
        <v>978</v>
      </c>
      <c r="AV40" s="307">
        <v>994</v>
      </c>
      <c r="AW40" s="290">
        <v>900</v>
      </c>
      <c r="AX40" s="290">
        <v>805</v>
      </c>
      <c r="AY40" s="290">
        <v>787</v>
      </c>
      <c r="AZ40" s="63">
        <v>769</v>
      </c>
      <c r="BA40" s="290">
        <v>848</v>
      </c>
      <c r="BB40" s="290">
        <v>931</v>
      </c>
      <c r="BC40" s="63">
        <v>950</v>
      </c>
      <c r="BD40" s="290">
        <v>944</v>
      </c>
      <c r="BE40" s="290"/>
      <c r="BF40" s="290"/>
      <c r="BG40" s="290"/>
      <c r="BH40" s="307"/>
      <c r="BI40" s="82">
        <f t="shared" si="116"/>
        <v>60</v>
      </c>
      <c r="BJ40" s="83">
        <f t="shared" si="116"/>
        <v>430</v>
      </c>
      <c r="BK40" s="83">
        <f t="shared" si="116"/>
        <v>620</v>
      </c>
      <c r="BL40" s="83">
        <f t="shared" si="116"/>
        <v>629</v>
      </c>
      <c r="BM40" s="83">
        <f t="shared" si="116"/>
        <v>574</v>
      </c>
      <c r="BN40" s="83">
        <f t="shared" si="116"/>
        <v>577</v>
      </c>
      <c r="BO40" s="83">
        <f t="shared" si="116"/>
        <v>460</v>
      </c>
      <c r="BP40" s="83">
        <f t="shared" si="116"/>
        <v>447</v>
      </c>
      <c r="BQ40" s="83">
        <f t="shared" si="116"/>
        <v>422</v>
      </c>
      <c r="BR40" s="403">
        <f t="shared" si="116"/>
        <v>349</v>
      </c>
      <c r="BS40" s="426">
        <f t="shared" si="117"/>
        <v>328</v>
      </c>
      <c r="BT40" s="83">
        <f t="shared" si="117"/>
        <v>283</v>
      </c>
      <c r="BU40" s="83">
        <f t="shared" si="117"/>
        <v>137</v>
      </c>
      <c r="BV40" s="83">
        <f t="shared" si="117"/>
        <v>-274</v>
      </c>
      <c r="BW40" s="83">
        <f t="shared" si="117"/>
        <v>-489</v>
      </c>
      <c r="BX40" s="240">
        <f t="shared" si="117"/>
        <v>-467</v>
      </c>
      <c r="BY40" s="240">
        <f t="shared" si="117"/>
        <v>-341</v>
      </c>
      <c r="BZ40" s="240">
        <f t="shared" si="117"/>
        <v>-330</v>
      </c>
      <c r="CA40" s="240">
        <f t="shared" si="117"/>
        <v>-323</v>
      </c>
      <c r="CB40" s="240">
        <f t="shared" si="117"/>
        <v>-210</v>
      </c>
      <c r="CC40" s="240">
        <f t="shared" si="118"/>
        <v>-159</v>
      </c>
      <c r="CD40" s="403">
        <f t="shared" si="118"/>
        <v>-96</v>
      </c>
      <c r="CE40" s="365">
        <f t="shared" si="118"/>
        <v>-28</v>
      </c>
      <c r="CF40" s="240">
        <f t="shared" si="118"/>
        <v>29</v>
      </c>
      <c r="CG40" s="240">
        <f t="shared" si="118"/>
        <v>84</v>
      </c>
      <c r="CH40" s="240">
        <f t="shared" si="118"/>
        <v>54</v>
      </c>
      <c r="CI40" s="240">
        <f t="shared" si="118"/>
        <v>48</v>
      </c>
      <c r="CJ40" s="240">
        <f t="shared" si="118"/>
        <v>-3</v>
      </c>
      <c r="CK40" s="240">
        <f t="shared" si="118"/>
        <v>3</v>
      </c>
      <c r="CL40" s="240">
        <f t="shared" si="118"/>
        <v>27</v>
      </c>
      <c r="CM40" s="240">
        <f t="shared" si="119"/>
        <v>105</v>
      </c>
      <c r="CN40" s="240">
        <f t="shared" si="119"/>
        <v>15</v>
      </c>
      <c r="CO40" s="240">
        <f t="shared" si="119"/>
        <v>-54</v>
      </c>
      <c r="CP40" s="403">
        <f t="shared" si="119"/>
        <v>-12</v>
      </c>
      <c r="CQ40" s="403">
        <f t="shared" si="119"/>
        <v>-83</v>
      </c>
      <c r="CR40" s="403">
        <f t="shared" si="119"/>
        <v>-118</v>
      </c>
      <c r="CS40" s="403">
        <f t="shared" si="119"/>
        <v>-139</v>
      </c>
      <c r="CT40" s="403">
        <f t="shared" si="119"/>
        <v>-116</v>
      </c>
      <c r="CU40" s="403">
        <f t="shared" si="119"/>
        <v>-76</v>
      </c>
      <c r="CV40" s="403">
        <f t="shared" si="119"/>
        <v>-76</v>
      </c>
      <c r="CW40" s="403">
        <f t="shared" si="119"/>
        <v>-113</v>
      </c>
      <c r="CX40" s="403">
        <f t="shared" si="119"/>
        <v>-124</v>
      </c>
      <c r="CY40" s="345"/>
      <c r="CZ40" s="63">
        <f>IF(ISERROR(GETPIVOTDATA("VALUE",'CRS WK pvt'!$I$2,"DT_FILE",CZ$8,"CD_CO",CZ$6,"TRIM_CAT",TRIM(B40),"TRIM_LINE",A37))=TRUE,0,GETPIVOTDATA("VALUE",'CRS WK pvt'!$I$2,"DT_FILE",CZ$8,"CD_CO",CZ$6,"TRIM_CAT",TRIM(B40),"TRIM_LINE",A37))</f>
        <v>944</v>
      </c>
    </row>
    <row r="41" spans="1:104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197">
        <v>49</v>
      </c>
      <c r="V41" s="197">
        <v>40</v>
      </c>
      <c r="W41" s="197">
        <v>39</v>
      </c>
      <c r="X41" s="81">
        <v>23</v>
      </c>
      <c r="Y41" s="197">
        <v>20</v>
      </c>
      <c r="Z41" s="197">
        <v>17</v>
      </c>
      <c r="AA41" s="197">
        <v>16</v>
      </c>
      <c r="AB41" s="197">
        <v>14</v>
      </c>
      <c r="AC41" s="197">
        <v>18</v>
      </c>
      <c r="AD41" s="197">
        <v>38</v>
      </c>
      <c r="AE41" s="197">
        <v>29</v>
      </c>
      <c r="AF41" s="197">
        <v>30</v>
      </c>
      <c r="AG41" s="197">
        <v>33</v>
      </c>
      <c r="AH41" s="197">
        <v>31</v>
      </c>
      <c r="AI41" s="197">
        <v>30</v>
      </c>
      <c r="AJ41" s="81">
        <v>24</v>
      </c>
      <c r="AK41" s="290">
        <v>31</v>
      </c>
      <c r="AL41" s="290">
        <v>21</v>
      </c>
      <c r="AM41" s="290">
        <v>23</v>
      </c>
      <c r="AN41" s="290">
        <v>17</v>
      </c>
      <c r="AO41" s="290">
        <v>20</v>
      </c>
      <c r="AP41" s="290">
        <v>21</v>
      </c>
      <c r="AQ41" s="63">
        <v>24</v>
      </c>
      <c r="AR41" s="290">
        <v>26</v>
      </c>
      <c r="AS41" s="290">
        <v>30</v>
      </c>
      <c r="AT41" s="290">
        <v>38</v>
      </c>
      <c r="AU41" s="290">
        <v>26</v>
      </c>
      <c r="AV41" s="307">
        <v>27</v>
      </c>
      <c r="AW41" s="290">
        <v>17</v>
      </c>
      <c r="AX41" s="290">
        <v>15</v>
      </c>
      <c r="AY41" s="290">
        <v>11</v>
      </c>
      <c r="AZ41" s="63">
        <v>16</v>
      </c>
      <c r="BA41" s="290">
        <v>11</v>
      </c>
      <c r="BB41" s="290">
        <v>18</v>
      </c>
      <c r="BC41" s="63">
        <v>27</v>
      </c>
      <c r="BD41" s="290">
        <v>24</v>
      </c>
      <c r="BE41" s="290"/>
      <c r="BF41" s="290"/>
      <c r="BG41" s="290"/>
      <c r="BH41" s="307"/>
      <c r="BI41" s="82">
        <f t="shared" si="116"/>
        <v>-10</v>
      </c>
      <c r="BJ41" s="83">
        <f t="shared" si="116"/>
        <v>13</v>
      </c>
      <c r="BK41" s="83">
        <f t="shared" si="116"/>
        <v>22</v>
      </c>
      <c r="BL41" s="83">
        <f t="shared" si="116"/>
        <v>9</v>
      </c>
      <c r="BM41" s="83">
        <f t="shared" si="116"/>
        <v>23</v>
      </c>
      <c r="BN41" s="83">
        <f t="shared" si="116"/>
        <v>9</v>
      </c>
      <c r="BO41" s="83">
        <f t="shared" si="116"/>
        <v>17</v>
      </c>
      <c r="BP41" s="83">
        <f t="shared" si="116"/>
        <v>16</v>
      </c>
      <c r="BQ41" s="83">
        <f t="shared" si="116"/>
        <v>18</v>
      </c>
      <c r="BR41" s="403">
        <f t="shared" si="116"/>
        <v>2</v>
      </c>
      <c r="BS41" s="426">
        <f t="shared" si="117"/>
        <v>3</v>
      </c>
      <c r="BT41" s="83">
        <f t="shared" si="117"/>
        <v>2</v>
      </c>
      <c r="BU41" s="83">
        <f t="shared" si="117"/>
        <v>-3</v>
      </c>
      <c r="BV41" s="83">
        <f t="shared" si="117"/>
        <v>-15</v>
      </c>
      <c r="BW41" s="83">
        <f t="shared" si="117"/>
        <v>-19</v>
      </c>
      <c r="BX41" s="240">
        <f t="shared" si="117"/>
        <v>-14</v>
      </c>
      <c r="BY41" s="240">
        <f t="shared" si="117"/>
        <v>-23</v>
      </c>
      <c r="BZ41" s="240">
        <f t="shared" si="117"/>
        <v>-11</v>
      </c>
      <c r="CA41" s="240">
        <f t="shared" si="117"/>
        <v>-16</v>
      </c>
      <c r="CB41" s="240">
        <f t="shared" si="117"/>
        <v>-9</v>
      </c>
      <c r="CC41" s="240">
        <f t="shared" si="118"/>
        <v>-9</v>
      </c>
      <c r="CD41" s="403">
        <f t="shared" si="118"/>
        <v>1</v>
      </c>
      <c r="CE41" s="365">
        <f t="shared" si="118"/>
        <v>11</v>
      </c>
      <c r="CF41" s="240">
        <f t="shared" si="118"/>
        <v>4</v>
      </c>
      <c r="CG41" s="240">
        <f t="shared" si="118"/>
        <v>7</v>
      </c>
      <c r="CH41" s="240">
        <f t="shared" si="118"/>
        <v>3</v>
      </c>
      <c r="CI41" s="240">
        <f t="shared" si="118"/>
        <v>2</v>
      </c>
      <c r="CJ41" s="240">
        <f t="shared" si="118"/>
        <v>-17</v>
      </c>
      <c r="CK41" s="240">
        <f t="shared" si="118"/>
        <v>-5</v>
      </c>
      <c r="CL41" s="240">
        <f t="shared" si="118"/>
        <v>-4</v>
      </c>
      <c r="CM41" s="240">
        <f t="shared" si="119"/>
        <v>-3</v>
      </c>
      <c r="CN41" s="240">
        <f t="shared" si="119"/>
        <v>7</v>
      </c>
      <c r="CO41" s="240">
        <f t="shared" si="119"/>
        <v>-4</v>
      </c>
      <c r="CP41" s="403">
        <f t="shared" si="119"/>
        <v>3</v>
      </c>
      <c r="CQ41" s="403">
        <f t="shared" si="119"/>
        <v>-14</v>
      </c>
      <c r="CR41" s="403">
        <f t="shared" si="119"/>
        <v>-6</v>
      </c>
      <c r="CS41" s="403">
        <f t="shared" si="119"/>
        <v>-12</v>
      </c>
      <c r="CT41" s="403">
        <f t="shared" si="119"/>
        <v>-1</v>
      </c>
      <c r="CU41" s="403">
        <f t="shared" si="119"/>
        <v>-9</v>
      </c>
      <c r="CV41" s="403">
        <f t="shared" si="119"/>
        <v>-3</v>
      </c>
      <c r="CW41" s="403">
        <f t="shared" si="119"/>
        <v>3</v>
      </c>
      <c r="CX41" s="403">
        <f t="shared" si="119"/>
        <v>-2</v>
      </c>
      <c r="CY41" s="345"/>
      <c r="CZ41" s="63">
        <f>IF(ISERROR(GETPIVOTDATA("VALUE",'CRS WK pvt'!$I$2,"DT_FILE",CZ$8,"CD_CO",CZ$6,"TRIM_CAT",TRIM(B41),"TRIM_LINE",A37))=TRUE,0,GETPIVOTDATA("VALUE",'CRS WK pvt'!$I$2,"DT_FILE",CZ$8,"CD_CO",CZ$6,"TRIM_CAT",TRIM(B41),"TRIM_LINE",A37))</f>
        <v>24</v>
      </c>
    </row>
    <row r="42" spans="1:104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197">
        <v>7</v>
      </c>
      <c r="V42" s="197">
        <v>5</v>
      </c>
      <c r="W42" s="197">
        <v>6</v>
      </c>
      <c r="X42" s="81">
        <v>4</v>
      </c>
      <c r="Y42" s="197">
        <v>3</v>
      </c>
      <c r="Z42" s="197">
        <v>1</v>
      </c>
      <c r="AA42" s="197">
        <v>1</v>
      </c>
      <c r="AB42" s="197">
        <v>1</v>
      </c>
      <c r="AC42" s="197">
        <v>2</v>
      </c>
      <c r="AD42" s="197">
        <v>4</v>
      </c>
      <c r="AE42" s="197">
        <v>7</v>
      </c>
      <c r="AF42" s="197">
        <v>9</v>
      </c>
      <c r="AG42" s="197">
        <v>8</v>
      </c>
      <c r="AH42" s="197">
        <v>8</v>
      </c>
      <c r="AI42" s="197">
        <v>9</v>
      </c>
      <c r="AJ42" s="81">
        <v>7</v>
      </c>
      <c r="AK42" s="290">
        <v>6</v>
      </c>
      <c r="AL42" s="290">
        <v>6</v>
      </c>
      <c r="AM42" s="290">
        <v>6</v>
      </c>
      <c r="AN42" s="290">
        <v>3</v>
      </c>
      <c r="AO42" s="290">
        <v>3</v>
      </c>
      <c r="AP42" s="290">
        <v>5</v>
      </c>
      <c r="AQ42" s="63">
        <v>3</v>
      </c>
      <c r="AR42" s="290">
        <v>6</v>
      </c>
      <c r="AS42" s="290">
        <v>5</v>
      </c>
      <c r="AT42" s="290">
        <v>6</v>
      </c>
      <c r="AU42" s="290">
        <v>4</v>
      </c>
      <c r="AV42" s="307">
        <v>5</v>
      </c>
      <c r="AW42" s="290">
        <v>5</v>
      </c>
      <c r="AX42" s="290">
        <v>3</v>
      </c>
      <c r="AY42" s="290">
        <v>3</v>
      </c>
      <c r="AZ42" s="63">
        <v>2</v>
      </c>
      <c r="BA42" s="290">
        <v>2</v>
      </c>
      <c r="BB42" s="290">
        <v>3</v>
      </c>
      <c r="BC42" s="63">
        <v>5</v>
      </c>
      <c r="BD42" s="290">
        <v>5</v>
      </c>
      <c r="BE42" s="290"/>
      <c r="BF42" s="290"/>
      <c r="BG42" s="290"/>
      <c r="BH42" s="307"/>
      <c r="BI42" s="82">
        <f t="shared" si="116"/>
        <v>3</v>
      </c>
      <c r="BJ42" s="83">
        <f t="shared" si="116"/>
        <v>1</v>
      </c>
      <c r="BK42" s="83">
        <f t="shared" si="116"/>
        <v>2</v>
      </c>
      <c r="BL42" s="83">
        <f t="shared" si="116"/>
        <v>3</v>
      </c>
      <c r="BM42" s="83">
        <f t="shared" si="116"/>
        <v>2</v>
      </c>
      <c r="BN42" s="83">
        <f t="shared" si="116"/>
        <v>3</v>
      </c>
      <c r="BO42" s="83">
        <f t="shared" si="116"/>
        <v>5</v>
      </c>
      <c r="BP42" s="83">
        <f t="shared" si="116"/>
        <v>3</v>
      </c>
      <c r="BQ42" s="83">
        <f t="shared" si="116"/>
        <v>4</v>
      </c>
      <c r="BR42" s="403">
        <f t="shared" si="116"/>
        <v>2</v>
      </c>
      <c r="BS42" s="426">
        <f t="shared" si="117"/>
        <v>-1</v>
      </c>
      <c r="BT42" s="83">
        <f t="shared" si="117"/>
        <v>-3</v>
      </c>
      <c r="BU42" s="83">
        <f t="shared" si="117"/>
        <v>-4</v>
      </c>
      <c r="BV42" s="83">
        <f t="shared" si="117"/>
        <v>-2</v>
      </c>
      <c r="BW42" s="83">
        <f t="shared" si="117"/>
        <v>-3</v>
      </c>
      <c r="BX42" s="240">
        <f t="shared" si="117"/>
        <v>-2</v>
      </c>
      <c r="BY42" s="240">
        <f t="shared" si="117"/>
        <v>2</v>
      </c>
      <c r="BZ42" s="240">
        <f t="shared" si="117"/>
        <v>4</v>
      </c>
      <c r="CA42" s="240">
        <f t="shared" si="117"/>
        <v>1</v>
      </c>
      <c r="CB42" s="240">
        <f t="shared" si="117"/>
        <v>3</v>
      </c>
      <c r="CC42" s="240">
        <f t="shared" si="118"/>
        <v>3</v>
      </c>
      <c r="CD42" s="403">
        <f t="shared" si="118"/>
        <v>3</v>
      </c>
      <c r="CE42" s="365">
        <f t="shared" si="118"/>
        <v>3</v>
      </c>
      <c r="CF42" s="240">
        <f t="shared" si="118"/>
        <v>5</v>
      </c>
      <c r="CG42" s="240">
        <f t="shared" si="118"/>
        <v>5</v>
      </c>
      <c r="CH42" s="240">
        <f t="shared" si="118"/>
        <v>2</v>
      </c>
      <c r="CI42" s="240">
        <f t="shared" si="118"/>
        <v>1</v>
      </c>
      <c r="CJ42" s="240">
        <f t="shared" si="118"/>
        <v>1</v>
      </c>
      <c r="CK42" s="240">
        <f t="shared" si="118"/>
        <v>-4</v>
      </c>
      <c r="CL42" s="240">
        <f t="shared" si="118"/>
        <v>-3</v>
      </c>
      <c r="CM42" s="240">
        <f t="shared" si="119"/>
        <v>-3</v>
      </c>
      <c r="CN42" s="240">
        <f t="shared" si="119"/>
        <v>-2</v>
      </c>
      <c r="CO42" s="240">
        <f t="shared" si="119"/>
        <v>-5</v>
      </c>
      <c r="CP42" s="403">
        <f t="shared" si="119"/>
        <v>-2</v>
      </c>
      <c r="CQ42" s="403">
        <f t="shared" si="119"/>
        <v>-1</v>
      </c>
      <c r="CR42" s="403">
        <f t="shared" si="119"/>
        <v>-3</v>
      </c>
      <c r="CS42" s="403">
        <f t="shared" si="119"/>
        <v>-3</v>
      </c>
      <c r="CT42" s="403">
        <f t="shared" si="119"/>
        <v>-1</v>
      </c>
      <c r="CU42" s="403">
        <f t="shared" si="119"/>
        <v>-1</v>
      </c>
      <c r="CV42" s="403">
        <f t="shared" si="119"/>
        <v>-2</v>
      </c>
      <c r="CW42" s="403">
        <f t="shared" si="119"/>
        <v>2</v>
      </c>
      <c r="CX42" s="403">
        <f t="shared" si="119"/>
        <v>-1</v>
      </c>
      <c r="CY42" s="345"/>
      <c r="CZ42" s="63">
        <f>IF(ISERROR(GETPIVOTDATA("VALUE",'CRS WK pvt'!$I$2,"DT_FILE",CZ$8,"CD_CO",CZ$6,"TRIM_CAT",TRIM(B42),"TRIM_LINE",A37))=TRUE,0,GETPIVOTDATA("VALUE",'CRS WK pvt'!$I$2,"DT_FILE",CZ$8,"CD_CO",CZ$6,"TRIM_CAT",TRIM(B42),"TRIM_LINE",A37))</f>
        <v>5</v>
      </c>
    </row>
    <row r="43" spans="1:104" s="72" customFormat="1" ht="15" thickBot="1" x14ac:dyDescent="0.35">
      <c r="A43" s="147"/>
      <c r="B43" s="66" t="s">
        <v>42</v>
      </c>
      <c r="C43" s="67">
        <f t="shared" ref="C43:V43" si="120">SUM(C38:C42)</f>
        <v>12739</v>
      </c>
      <c r="D43" s="68">
        <f t="shared" si="120"/>
        <v>13219</v>
      </c>
      <c r="E43" s="68">
        <f t="shared" si="120"/>
        <v>13838</v>
      </c>
      <c r="F43" s="68">
        <f t="shared" si="120"/>
        <v>14889</v>
      </c>
      <c r="G43" s="68">
        <f t="shared" si="120"/>
        <v>15427</v>
      </c>
      <c r="H43" s="68">
        <f t="shared" si="120"/>
        <v>15946</v>
      </c>
      <c r="I43" s="68">
        <f t="shared" si="120"/>
        <v>15775</v>
      </c>
      <c r="J43" s="68">
        <f t="shared" si="120"/>
        <v>15037</v>
      </c>
      <c r="K43" s="68">
        <f t="shared" si="120"/>
        <v>14410</v>
      </c>
      <c r="L43" s="69">
        <f t="shared" si="120"/>
        <v>14568</v>
      </c>
      <c r="M43" s="68">
        <f t="shared" si="120"/>
        <v>12915</v>
      </c>
      <c r="N43" s="68">
        <f t="shared" si="120"/>
        <v>12242</v>
      </c>
      <c r="O43" s="68">
        <f t="shared" si="120"/>
        <v>13095</v>
      </c>
      <c r="P43" s="68">
        <f t="shared" si="120"/>
        <v>15149</v>
      </c>
      <c r="Q43" s="68">
        <f t="shared" si="120"/>
        <v>16868</v>
      </c>
      <c r="R43" s="68">
        <f t="shared" si="120"/>
        <v>17698</v>
      </c>
      <c r="S43" s="68">
        <f t="shared" si="120"/>
        <v>18244</v>
      </c>
      <c r="T43" s="68">
        <f t="shared" si="120"/>
        <v>19096</v>
      </c>
      <c r="U43" s="68">
        <f t="shared" si="120"/>
        <v>18977</v>
      </c>
      <c r="V43" s="68">
        <f t="shared" si="120"/>
        <v>18489</v>
      </c>
      <c r="W43" s="68">
        <f>SUM(W38+W39+W40+W41+W42)</f>
        <v>18363</v>
      </c>
      <c r="X43" s="69">
        <f>SUM(X38+X39+X40+X41+X42)</f>
        <v>18152</v>
      </c>
      <c r="Y43" s="195">
        <v>16267</v>
      </c>
      <c r="Z43" s="195">
        <v>15318</v>
      </c>
      <c r="AA43" s="195">
        <v>14932</v>
      </c>
      <c r="AB43" s="195">
        <v>15139</v>
      </c>
      <c r="AC43" s="195">
        <v>15928</v>
      </c>
      <c r="AD43" s="195">
        <v>16288</v>
      </c>
      <c r="AE43" s="195">
        <v>15281</v>
      </c>
      <c r="AF43" s="195">
        <v>15532</v>
      </c>
      <c r="AG43" s="195">
        <v>15321</v>
      </c>
      <c r="AH43" s="195">
        <v>15487</v>
      </c>
      <c r="AI43" s="195">
        <v>14360</v>
      </c>
      <c r="AJ43" s="69">
        <v>14142</v>
      </c>
      <c r="AK43" s="288">
        <v>13387</v>
      </c>
      <c r="AL43" s="288">
        <v>13065</v>
      </c>
      <c r="AM43" s="288">
        <v>13258</v>
      </c>
      <c r="AN43" s="288">
        <v>13891</v>
      </c>
      <c r="AO43" s="288">
        <v>14423</v>
      </c>
      <c r="AP43" s="288">
        <v>15039</v>
      </c>
      <c r="AQ43" s="70">
        <v>15298</v>
      </c>
      <c r="AR43" s="288">
        <v>15241</v>
      </c>
      <c r="AS43" s="288">
        <v>15377</v>
      </c>
      <c r="AT43" s="288">
        <v>14647</v>
      </c>
      <c r="AU43" s="288">
        <v>14499</v>
      </c>
      <c r="AV43" s="305">
        <v>14584</v>
      </c>
      <c r="AW43" s="288">
        <v>14036</v>
      </c>
      <c r="AX43" s="288">
        <v>13258</v>
      </c>
      <c r="AY43" s="288">
        <v>13914</v>
      </c>
      <c r="AZ43" s="70">
        <v>14517</v>
      </c>
      <c r="BA43" s="288">
        <v>14869</v>
      </c>
      <c r="BB43" s="288">
        <v>15772</v>
      </c>
      <c r="BC43" s="70">
        <v>16061</v>
      </c>
      <c r="BD43" s="288">
        <v>15972</v>
      </c>
      <c r="BE43" s="288"/>
      <c r="BF43" s="288"/>
      <c r="BG43" s="288"/>
      <c r="BH43" s="305"/>
      <c r="BI43" s="70">
        <f t="shared" ref="BI43:BM43" si="121">SUM(BI38:BI42)</f>
        <v>356</v>
      </c>
      <c r="BJ43" s="71">
        <f t="shared" si="121"/>
        <v>1930</v>
      </c>
      <c r="BK43" s="71">
        <f t="shared" si="121"/>
        <v>3030</v>
      </c>
      <c r="BL43" s="71">
        <f t="shared" si="121"/>
        <v>2809</v>
      </c>
      <c r="BM43" s="71">
        <f t="shared" si="121"/>
        <v>2817</v>
      </c>
      <c r="BN43" s="71">
        <f t="shared" ref="BN43:BV43" si="122">SUM(BN38:BN42)</f>
        <v>3150</v>
      </c>
      <c r="BO43" s="71">
        <f t="shared" si="122"/>
        <v>3202</v>
      </c>
      <c r="BP43" s="71">
        <f t="shared" si="122"/>
        <v>3452</v>
      </c>
      <c r="BQ43" s="71">
        <f t="shared" si="122"/>
        <v>3953</v>
      </c>
      <c r="BR43" s="401">
        <f t="shared" si="122"/>
        <v>3584</v>
      </c>
      <c r="BS43" s="424">
        <f t="shared" si="122"/>
        <v>3352</v>
      </c>
      <c r="BT43" s="71">
        <f t="shared" si="122"/>
        <v>3076</v>
      </c>
      <c r="BU43" s="71">
        <f t="shared" si="122"/>
        <v>1837</v>
      </c>
      <c r="BV43" s="71">
        <f t="shared" si="122"/>
        <v>-10</v>
      </c>
      <c r="BW43" s="71">
        <f t="shared" ref="BW43:BX43" si="123">SUM(BW38:BW42)</f>
        <v>-940</v>
      </c>
      <c r="BX43" s="238">
        <f t="shared" si="123"/>
        <v>-1410</v>
      </c>
      <c r="BY43" s="238">
        <f t="shared" ref="BY43:BZ43" si="124">SUM(BY38:BY42)</f>
        <v>-2963</v>
      </c>
      <c r="BZ43" s="238">
        <f t="shared" si="124"/>
        <v>-3564</v>
      </c>
      <c r="CA43" s="238">
        <f t="shared" ref="CA43" si="125">SUM(CA38:CA42)</f>
        <v>-3656</v>
      </c>
      <c r="CB43" s="238">
        <f t="shared" ref="CB43:CC43" si="126">SUM(CB38:CB42)</f>
        <v>-3002</v>
      </c>
      <c r="CC43" s="238">
        <f t="shared" si="126"/>
        <v>-4003</v>
      </c>
      <c r="CD43" s="401">
        <f t="shared" ref="CD43:CE43" si="127">SUM(CD38:CD42)</f>
        <v>-4010</v>
      </c>
      <c r="CE43" s="363">
        <f t="shared" si="127"/>
        <v>-2880</v>
      </c>
      <c r="CF43" s="238">
        <f t="shared" ref="CF43" si="128">SUM(CF38:CF42)</f>
        <v>-2253</v>
      </c>
      <c r="CG43" s="238">
        <f t="shared" ref="CG43" si="129">SUM(CG38:CG42)</f>
        <v>-1674</v>
      </c>
      <c r="CH43" s="238">
        <f t="shared" ref="CH43" si="130">SUM(CH38:CH42)</f>
        <v>-1248</v>
      </c>
      <c r="CI43" s="238">
        <f t="shared" ref="CI43" si="131">SUM(CI38:CI42)</f>
        <v>-1505</v>
      </c>
      <c r="CJ43" s="238">
        <f t="shared" ref="CJ43" si="132">SUM(CJ38:CJ42)</f>
        <v>-1249</v>
      </c>
      <c r="CK43" s="238">
        <f t="shared" ref="CK43" si="133">SUM(CK38:CK42)</f>
        <v>17</v>
      </c>
      <c r="CL43" s="238">
        <f t="shared" ref="CL43" si="134">SUM(CL38:CL42)</f>
        <v>-291</v>
      </c>
      <c r="CM43" s="238">
        <f t="shared" ref="CM43" si="135">SUM(CM38:CM42)</f>
        <v>56</v>
      </c>
      <c r="CN43" s="238">
        <f t="shared" ref="CN43" si="136">SUM(CN38:CN42)</f>
        <v>-840</v>
      </c>
      <c r="CO43" s="238">
        <f t="shared" ref="CO43" si="137">SUM(CO38:CO42)</f>
        <v>139</v>
      </c>
      <c r="CP43" s="401">
        <f t="shared" ref="CP43" si="138">SUM(CP38:CP42)</f>
        <v>442</v>
      </c>
      <c r="CQ43" s="401">
        <f t="shared" ref="CQ43" si="139">SUM(CQ38:CQ42)</f>
        <v>649</v>
      </c>
      <c r="CR43" s="401">
        <f t="shared" ref="CR43" si="140">SUM(CR38:CR42)</f>
        <v>193</v>
      </c>
      <c r="CS43" s="401">
        <f t="shared" ref="CS43" si="141">SUM(CS38:CS42)</f>
        <v>656</v>
      </c>
      <c r="CT43" s="401">
        <f t="shared" ref="CT43:CU43" si="142">SUM(CT38:CT42)</f>
        <v>626</v>
      </c>
      <c r="CU43" s="401">
        <f t="shared" si="142"/>
        <v>446</v>
      </c>
      <c r="CV43" s="401">
        <f t="shared" ref="CV43" si="143">SUM(CV38:CV42)</f>
        <v>733</v>
      </c>
      <c r="CW43" s="401">
        <f t="shared" ref="CW43:CX43" si="144">SUM(CW38:CW42)</f>
        <v>763</v>
      </c>
      <c r="CX43" s="401">
        <f t="shared" si="144"/>
        <v>731</v>
      </c>
      <c r="CY43" s="346"/>
      <c r="CZ43" s="70">
        <f>SUM(CZ38:CZ42)</f>
        <v>15972</v>
      </c>
    </row>
    <row r="44" spans="1:104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94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43"/>
      <c r="CC44" s="243"/>
      <c r="CD44" s="406"/>
      <c r="CE44" s="368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406"/>
      <c r="CQ44" s="406"/>
      <c r="CR44" s="406"/>
      <c r="CS44" s="406"/>
      <c r="CT44" s="406"/>
      <c r="CU44" s="406"/>
      <c r="CV44" s="406"/>
      <c r="CW44" s="406"/>
      <c r="CX44" s="406"/>
      <c r="CY44" s="347"/>
      <c r="CZ44" s="94"/>
    </row>
    <row r="45" spans="1:104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1">
        <v>801771</v>
      </c>
      <c r="V45" s="201">
        <v>868576</v>
      </c>
      <c r="W45" s="201">
        <v>907634</v>
      </c>
      <c r="X45" s="41">
        <v>1537622</v>
      </c>
      <c r="Y45" s="201">
        <v>2540970</v>
      </c>
      <c r="Z45" s="201">
        <v>3638315</v>
      </c>
      <c r="AA45" s="201">
        <v>4118109</v>
      </c>
      <c r="AB45" s="201">
        <v>3570714</v>
      </c>
      <c r="AC45" s="201">
        <v>2579388</v>
      </c>
      <c r="AD45" s="201">
        <v>1639403</v>
      </c>
      <c r="AE45" s="201">
        <v>952874</v>
      </c>
      <c r="AF45" s="201">
        <v>744441</v>
      </c>
      <c r="AG45" s="201">
        <v>731335</v>
      </c>
      <c r="AH45" s="201">
        <v>769462</v>
      </c>
      <c r="AI45" s="201">
        <v>795565</v>
      </c>
      <c r="AJ45" s="41">
        <v>1375996</v>
      </c>
      <c r="AK45" s="294">
        <v>3161066</v>
      </c>
      <c r="AL45" s="294">
        <v>4102716</v>
      </c>
      <c r="AM45" s="294">
        <v>4966396</v>
      </c>
      <c r="AN45" s="294">
        <v>4228345</v>
      </c>
      <c r="AO45" s="294">
        <v>3398828</v>
      </c>
      <c r="AP45" s="294">
        <v>2238623</v>
      </c>
      <c r="AQ45" s="63">
        <v>1375454</v>
      </c>
      <c r="AR45" s="294">
        <v>1117158</v>
      </c>
      <c r="AS45" s="294">
        <v>1156536</v>
      </c>
      <c r="AT45" s="294">
        <v>964243</v>
      </c>
      <c r="AU45" s="294">
        <v>1356535</v>
      </c>
      <c r="AV45" s="311">
        <v>2714649</v>
      </c>
      <c r="AW45" s="294">
        <v>3992909</v>
      </c>
      <c r="AX45" s="294">
        <v>4979672</v>
      </c>
      <c r="AY45" s="294">
        <v>5291666</v>
      </c>
      <c r="AZ45" s="63">
        <v>4627190</v>
      </c>
      <c r="BA45" s="294">
        <v>3316752</v>
      </c>
      <c r="BB45" s="294">
        <v>1907446</v>
      </c>
      <c r="BC45" s="63">
        <v>1138915</v>
      </c>
      <c r="BD45" s="294">
        <v>861254</v>
      </c>
      <c r="BE45" s="294"/>
      <c r="BF45" s="294"/>
      <c r="BG45" s="294"/>
      <c r="BH45" s="311"/>
      <c r="BI45" s="42">
        <f t="shared" ref="BI45:BR49" si="145">O45-C45</f>
        <v>-535076.38000000035</v>
      </c>
      <c r="BJ45" s="43">
        <f t="shared" si="145"/>
        <v>-923719.03000000026</v>
      </c>
      <c r="BK45" s="43">
        <f t="shared" si="145"/>
        <v>-1841.3999999999069</v>
      </c>
      <c r="BL45" s="43">
        <f t="shared" si="145"/>
        <v>386134.12000000011</v>
      </c>
      <c r="BM45" s="43">
        <f t="shared" si="145"/>
        <v>-321387.26</v>
      </c>
      <c r="BN45" s="43">
        <f t="shared" si="145"/>
        <v>-38623.930000000051</v>
      </c>
      <c r="BO45" s="43">
        <f t="shared" si="145"/>
        <v>-48477.920000000042</v>
      </c>
      <c r="BP45" s="43">
        <f t="shared" si="145"/>
        <v>69874.859999999986</v>
      </c>
      <c r="BQ45" s="43">
        <f t="shared" si="145"/>
        <v>-45954.599999999977</v>
      </c>
      <c r="BR45" s="407">
        <f t="shared" si="145"/>
        <v>-21608.679999999935</v>
      </c>
      <c r="BS45" s="430">
        <f t="shared" ref="BS45:CB49" si="146">Y45-M45</f>
        <v>-88764.450000000186</v>
      </c>
      <c r="BT45" s="43">
        <f t="shared" si="146"/>
        <v>137714.74000000022</v>
      </c>
      <c r="BU45" s="43">
        <f t="shared" si="146"/>
        <v>244818.68000000017</v>
      </c>
      <c r="BV45" s="43">
        <f t="shared" si="146"/>
        <v>85127</v>
      </c>
      <c r="BW45" s="43">
        <f t="shared" si="146"/>
        <v>-368520</v>
      </c>
      <c r="BX45" s="244">
        <f t="shared" si="146"/>
        <v>-548352</v>
      </c>
      <c r="BY45" s="244">
        <f t="shared" si="146"/>
        <v>-53318</v>
      </c>
      <c r="BZ45" s="244">
        <f t="shared" si="146"/>
        <v>-109026</v>
      </c>
      <c r="CA45" s="244">
        <f t="shared" si="146"/>
        <v>-70436</v>
      </c>
      <c r="CB45" s="244">
        <f t="shared" si="146"/>
        <v>-99114</v>
      </c>
      <c r="CC45" s="244">
        <f t="shared" ref="CC45:CL49" si="147">AI45-W45</f>
        <v>-112069</v>
      </c>
      <c r="CD45" s="407">
        <f t="shared" si="147"/>
        <v>-161626</v>
      </c>
      <c r="CE45" s="369">
        <f t="shared" si="147"/>
        <v>620096</v>
      </c>
      <c r="CF45" s="244">
        <f t="shared" si="147"/>
        <v>464401</v>
      </c>
      <c r="CG45" s="244">
        <f t="shared" si="147"/>
        <v>848287</v>
      </c>
      <c r="CH45" s="244">
        <f t="shared" si="147"/>
        <v>657631</v>
      </c>
      <c r="CI45" s="244">
        <f t="shared" si="147"/>
        <v>819440</v>
      </c>
      <c r="CJ45" s="244">
        <f t="shared" si="147"/>
        <v>599220</v>
      </c>
      <c r="CK45" s="244">
        <f t="shared" si="147"/>
        <v>422580</v>
      </c>
      <c r="CL45" s="244">
        <f t="shared" si="147"/>
        <v>372717</v>
      </c>
      <c r="CM45" s="244">
        <f t="shared" ref="CM45:CX49" si="148">AS45-AG45</f>
        <v>425201</v>
      </c>
      <c r="CN45" s="244">
        <f t="shared" si="148"/>
        <v>194781</v>
      </c>
      <c r="CO45" s="244">
        <f t="shared" si="148"/>
        <v>560970</v>
      </c>
      <c r="CP45" s="407">
        <f t="shared" si="148"/>
        <v>1338653</v>
      </c>
      <c r="CQ45" s="407">
        <f t="shared" si="148"/>
        <v>831843</v>
      </c>
      <c r="CR45" s="407">
        <f t="shared" si="148"/>
        <v>876956</v>
      </c>
      <c r="CS45" s="407">
        <f t="shared" si="148"/>
        <v>325270</v>
      </c>
      <c r="CT45" s="407">
        <f t="shared" si="148"/>
        <v>398845</v>
      </c>
      <c r="CU45" s="407">
        <f t="shared" si="148"/>
        <v>-82076</v>
      </c>
      <c r="CV45" s="407">
        <f t="shared" si="148"/>
        <v>-331177</v>
      </c>
      <c r="CW45" s="407">
        <f t="shared" si="148"/>
        <v>-236539</v>
      </c>
      <c r="CX45" s="407">
        <f t="shared" si="148"/>
        <v>-255904</v>
      </c>
      <c r="CY45" s="347"/>
      <c r="CZ45" s="63">
        <f>IF(ISERROR(GETPIVOTDATA("VALUE",'CRS WK pvt'!$I$2,"DT_FILE",CZ$8,"CD_CO",CZ$6,"TRIM_CAT",TRIM(B45),"TRIM_LINE",A44))=TRUE,0,GETPIVOTDATA("VALUE",'CRS WK pvt'!$I$2,"DT_FILE",CZ$8,"CD_CO",CZ$6,"TRIM_CAT",TRIM(B45),"TRIM_LINE",A44))</f>
        <v>861254</v>
      </c>
    </row>
    <row r="46" spans="1:104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1">
        <v>138679</v>
      </c>
      <c r="V46" s="201">
        <v>128439</v>
      </c>
      <c r="W46" s="201">
        <v>158978</v>
      </c>
      <c r="X46" s="41">
        <v>256027</v>
      </c>
      <c r="Y46" s="201">
        <v>471727</v>
      </c>
      <c r="Z46" s="201">
        <v>643420</v>
      </c>
      <c r="AA46" s="201">
        <v>759766</v>
      </c>
      <c r="AB46" s="201">
        <v>730239</v>
      </c>
      <c r="AC46" s="201">
        <v>546361</v>
      </c>
      <c r="AD46" s="201">
        <v>378324</v>
      </c>
      <c r="AE46" s="201">
        <v>245342</v>
      </c>
      <c r="AF46" s="201">
        <v>175171</v>
      </c>
      <c r="AG46" s="201">
        <v>147308</v>
      </c>
      <c r="AH46" s="201">
        <v>167758</v>
      </c>
      <c r="AI46" s="201">
        <v>154541</v>
      </c>
      <c r="AJ46" s="41">
        <v>288239</v>
      </c>
      <c r="AK46" s="294">
        <v>627488</v>
      </c>
      <c r="AL46" s="294">
        <v>867405</v>
      </c>
      <c r="AM46" s="294">
        <v>1003501</v>
      </c>
      <c r="AN46" s="294">
        <v>848704</v>
      </c>
      <c r="AO46" s="294">
        <v>767639</v>
      </c>
      <c r="AP46" s="294">
        <v>521043</v>
      </c>
      <c r="AQ46" s="63">
        <v>313454</v>
      </c>
      <c r="AR46" s="294">
        <v>266355</v>
      </c>
      <c r="AS46" s="294">
        <v>254171</v>
      </c>
      <c r="AT46" s="294">
        <v>225013</v>
      </c>
      <c r="AU46" s="294">
        <v>322724</v>
      </c>
      <c r="AV46" s="311">
        <v>589019</v>
      </c>
      <c r="AW46" s="294">
        <v>965506</v>
      </c>
      <c r="AX46" s="294">
        <v>1169689</v>
      </c>
      <c r="AY46" s="294">
        <v>1200716</v>
      </c>
      <c r="AZ46" s="63">
        <v>1071803</v>
      </c>
      <c r="BA46" s="294">
        <v>867606</v>
      </c>
      <c r="BB46" s="294">
        <v>500899</v>
      </c>
      <c r="BC46" s="63">
        <v>317494</v>
      </c>
      <c r="BD46" s="294">
        <v>234012</v>
      </c>
      <c r="BE46" s="294"/>
      <c r="BF46" s="294"/>
      <c r="BG46" s="294"/>
      <c r="BH46" s="311"/>
      <c r="BI46" s="42">
        <f t="shared" si="145"/>
        <v>-120702.33999999997</v>
      </c>
      <c r="BJ46" s="43">
        <f t="shared" si="145"/>
        <v>-151082.84999999998</v>
      </c>
      <c r="BK46" s="43">
        <f t="shared" si="145"/>
        <v>-110645.53000000003</v>
      </c>
      <c r="BL46" s="43">
        <f t="shared" si="145"/>
        <v>5551.5300000000279</v>
      </c>
      <c r="BM46" s="43">
        <f t="shared" si="145"/>
        <v>-61323.380000000005</v>
      </c>
      <c r="BN46" s="43">
        <f t="shared" si="145"/>
        <v>-13631.51999999999</v>
      </c>
      <c r="BO46" s="43">
        <f t="shared" si="145"/>
        <v>-5142.5199999999895</v>
      </c>
      <c r="BP46" s="43">
        <f t="shared" si="145"/>
        <v>-20588.859999999986</v>
      </c>
      <c r="BQ46" s="43">
        <f t="shared" si="145"/>
        <v>-8502.140000000014</v>
      </c>
      <c r="BR46" s="407">
        <f t="shared" si="145"/>
        <v>8380.8999999999942</v>
      </c>
      <c r="BS46" s="430">
        <f t="shared" si="146"/>
        <v>-11712.440000000002</v>
      </c>
      <c r="BT46" s="43">
        <f t="shared" si="146"/>
        <v>86482.969999999972</v>
      </c>
      <c r="BU46" s="43">
        <f t="shared" si="146"/>
        <v>165256.57999999996</v>
      </c>
      <c r="BV46" s="43">
        <f t="shared" si="146"/>
        <v>216834</v>
      </c>
      <c r="BW46" s="43">
        <f t="shared" si="146"/>
        <v>75419</v>
      </c>
      <c r="BX46" s="244">
        <f t="shared" si="146"/>
        <v>61013</v>
      </c>
      <c r="BY46" s="244">
        <f t="shared" si="146"/>
        <v>72647</v>
      </c>
      <c r="BZ46" s="244">
        <f t="shared" si="146"/>
        <v>45513</v>
      </c>
      <c r="CA46" s="244">
        <f t="shared" si="146"/>
        <v>8629</v>
      </c>
      <c r="CB46" s="244">
        <f t="shared" si="146"/>
        <v>39319</v>
      </c>
      <c r="CC46" s="244">
        <f t="shared" si="147"/>
        <v>-4437</v>
      </c>
      <c r="CD46" s="407">
        <f t="shared" si="147"/>
        <v>32212</v>
      </c>
      <c r="CE46" s="369">
        <f t="shared" si="147"/>
        <v>155761</v>
      </c>
      <c r="CF46" s="244">
        <f t="shared" si="147"/>
        <v>223985</v>
      </c>
      <c r="CG46" s="244">
        <f t="shared" si="147"/>
        <v>243735</v>
      </c>
      <c r="CH46" s="244">
        <f t="shared" si="147"/>
        <v>118465</v>
      </c>
      <c r="CI46" s="244">
        <f t="shared" si="147"/>
        <v>221278</v>
      </c>
      <c r="CJ46" s="244">
        <f t="shared" si="147"/>
        <v>142719</v>
      </c>
      <c r="CK46" s="244">
        <f t="shared" si="147"/>
        <v>68112</v>
      </c>
      <c r="CL46" s="244">
        <f t="shared" si="147"/>
        <v>91184</v>
      </c>
      <c r="CM46" s="244">
        <f t="shared" si="148"/>
        <v>106863</v>
      </c>
      <c r="CN46" s="244">
        <f t="shared" si="148"/>
        <v>57255</v>
      </c>
      <c r="CO46" s="244">
        <f t="shared" si="148"/>
        <v>168183</v>
      </c>
      <c r="CP46" s="407">
        <f t="shared" si="148"/>
        <v>300780</v>
      </c>
      <c r="CQ46" s="407">
        <f t="shared" si="148"/>
        <v>338018</v>
      </c>
      <c r="CR46" s="407">
        <f t="shared" si="148"/>
        <v>302284</v>
      </c>
      <c r="CS46" s="407">
        <f t="shared" si="148"/>
        <v>197215</v>
      </c>
      <c r="CT46" s="407">
        <f t="shared" si="148"/>
        <v>223099</v>
      </c>
      <c r="CU46" s="407">
        <f t="shared" si="148"/>
        <v>99967</v>
      </c>
      <c r="CV46" s="407">
        <f t="shared" si="148"/>
        <v>-20144</v>
      </c>
      <c r="CW46" s="407">
        <f t="shared" si="148"/>
        <v>4040</v>
      </c>
      <c r="CX46" s="407">
        <f t="shared" si="148"/>
        <v>-32343</v>
      </c>
      <c r="CY46" s="347"/>
      <c r="CZ46" s="63">
        <f>IF(ISERROR(GETPIVOTDATA("VALUE",'CRS WK pvt'!$I$2,"DT_FILE",CZ$8,"CD_CO",CZ$6,"TRIM_CAT",TRIM(B46),"TRIM_LINE",A44))=TRUE,0,GETPIVOTDATA("VALUE",'CRS WK pvt'!$I$2,"DT_FILE",CZ$8,"CD_CO",CZ$6,"TRIM_CAT",TRIM(B46),"TRIM_LINE",A44))</f>
        <v>234012</v>
      </c>
    </row>
    <row r="47" spans="1:104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1">
        <v>138876</v>
      </c>
      <c r="V47" s="201">
        <v>154864</v>
      </c>
      <c r="W47" s="201">
        <v>186354</v>
      </c>
      <c r="X47" s="41">
        <v>351596</v>
      </c>
      <c r="Y47" s="201">
        <v>745313</v>
      </c>
      <c r="Z47" s="201">
        <v>938332</v>
      </c>
      <c r="AA47" s="201">
        <v>830312</v>
      </c>
      <c r="AB47" s="201">
        <v>712392</v>
      </c>
      <c r="AC47" s="201">
        <v>475669</v>
      </c>
      <c r="AD47" s="201">
        <v>320632</v>
      </c>
      <c r="AE47" s="201">
        <v>169645</v>
      </c>
      <c r="AF47" s="201">
        <v>163204</v>
      </c>
      <c r="AG47" s="201">
        <v>170230</v>
      </c>
      <c r="AH47" s="201">
        <v>239340</v>
      </c>
      <c r="AI47" s="201">
        <v>316805</v>
      </c>
      <c r="AJ47" s="41">
        <v>477152</v>
      </c>
      <c r="AK47" s="294">
        <v>1523057</v>
      </c>
      <c r="AL47" s="294">
        <v>1631662</v>
      </c>
      <c r="AM47" s="294">
        <v>1644699</v>
      </c>
      <c r="AN47" s="294">
        <v>1139195</v>
      </c>
      <c r="AO47" s="294">
        <v>890721</v>
      </c>
      <c r="AP47" s="294">
        <v>614984</v>
      </c>
      <c r="AQ47" s="63">
        <v>385561</v>
      </c>
      <c r="AR47" s="294">
        <v>290084</v>
      </c>
      <c r="AS47" s="294">
        <v>298517</v>
      </c>
      <c r="AT47" s="294">
        <v>267542</v>
      </c>
      <c r="AU47" s="294">
        <v>336135</v>
      </c>
      <c r="AV47" s="311">
        <v>734538</v>
      </c>
      <c r="AW47" s="294">
        <v>979833</v>
      </c>
      <c r="AX47" s="294">
        <v>1068439</v>
      </c>
      <c r="AY47" s="294">
        <v>1292670</v>
      </c>
      <c r="AZ47" s="63">
        <v>1080777</v>
      </c>
      <c r="BA47" s="294">
        <v>708201</v>
      </c>
      <c r="BB47" s="294">
        <v>446268</v>
      </c>
      <c r="BC47" s="63">
        <v>280468</v>
      </c>
      <c r="BD47" s="294">
        <v>187249</v>
      </c>
      <c r="BE47" s="294"/>
      <c r="BF47" s="294"/>
      <c r="BG47" s="294"/>
      <c r="BH47" s="311"/>
      <c r="BI47" s="42">
        <f t="shared" si="145"/>
        <v>-179910.08999999997</v>
      </c>
      <c r="BJ47" s="43">
        <f t="shared" si="145"/>
        <v>140771.09999999998</v>
      </c>
      <c r="BK47" s="43">
        <f t="shared" si="145"/>
        <v>141132.40000000002</v>
      </c>
      <c r="BL47" s="43">
        <f t="shared" si="145"/>
        <v>107808.84000000003</v>
      </c>
      <c r="BM47" s="43">
        <f t="shared" si="145"/>
        <v>4697.6600000000035</v>
      </c>
      <c r="BN47" s="43">
        <f t="shared" si="145"/>
        <v>-25932.130000000005</v>
      </c>
      <c r="BO47" s="43">
        <f t="shared" si="145"/>
        <v>-9053.1700000000128</v>
      </c>
      <c r="BP47" s="43">
        <f t="shared" si="145"/>
        <v>5157.6000000000058</v>
      </c>
      <c r="BQ47" s="43">
        <f t="shared" si="145"/>
        <v>-14018.790000000008</v>
      </c>
      <c r="BR47" s="407">
        <f t="shared" si="145"/>
        <v>-79230.260000000009</v>
      </c>
      <c r="BS47" s="430">
        <f t="shared" si="146"/>
        <v>159736.47999999998</v>
      </c>
      <c r="BT47" s="43">
        <f t="shared" si="146"/>
        <v>-96836.979999999981</v>
      </c>
      <c r="BU47" s="43">
        <f t="shared" si="146"/>
        <v>-50075.180000000051</v>
      </c>
      <c r="BV47" s="43">
        <f t="shared" si="146"/>
        <v>-474340</v>
      </c>
      <c r="BW47" s="43">
        <f t="shared" si="146"/>
        <v>-243376</v>
      </c>
      <c r="BX47" s="244">
        <f t="shared" si="146"/>
        <v>-132497</v>
      </c>
      <c r="BY47" s="244">
        <f t="shared" si="146"/>
        <v>-71056</v>
      </c>
      <c r="BZ47" s="244">
        <f t="shared" si="146"/>
        <v>14445</v>
      </c>
      <c r="CA47" s="244">
        <f t="shared" si="146"/>
        <v>31354</v>
      </c>
      <c r="CB47" s="244">
        <f t="shared" si="146"/>
        <v>84476</v>
      </c>
      <c r="CC47" s="244">
        <f t="shared" si="147"/>
        <v>130451</v>
      </c>
      <c r="CD47" s="407">
        <f t="shared" si="147"/>
        <v>125556</v>
      </c>
      <c r="CE47" s="369">
        <f t="shared" si="147"/>
        <v>777744</v>
      </c>
      <c r="CF47" s="244">
        <f t="shared" si="147"/>
        <v>693330</v>
      </c>
      <c r="CG47" s="244">
        <f t="shared" si="147"/>
        <v>814387</v>
      </c>
      <c r="CH47" s="244">
        <f t="shared" si="147"/>
        <v>426803</v>
      </c>
      <c r="CI47" s="244">
        <f t="shared" si="147"/>
        <v>415052</v>
      </c>
      <c r="CJ47" s="244">
        <f t="shared" si="147"/>
        <v>294352</v>
      </c>
      <c r="CK47" s="244">
        <f t="shared" si="147"/>
        <v>215916</v>
      </c>
      <c r="CL47" s="244">
        <f t="shared" si="147"/>
        <v>126880</v>
      </c>
      <c r="CM47" s="244">
        <f t="shared" si="148"/>
        <v>128287</v>
      </c>
      <c r="CN47" s="244">
        <f t="shared" si="148"/>
        <v>28202</v>
      </c>
      <c r="CO47" s="244">
        <f t="shared" si="148"/>
        <v>19330</v>
      </c>
      <c r="CP47" s="407">
        <f t="shared" si="148"/>
        <v>257386</v>
      </c>
      <c r="CQ47" s="407">
        <f t="shared" si="148"/>
        <v>-543224</v>
      </c>
      <c r="CR47" s="407">
        <f t="shared" si="148"/>
        <v>-563223</v>
      </c>
      <c r="CS47" s="407">
        <f t="shared" si="148"/>
        <v>-352029</v>
      </c>
      <c r="CT47" s="407">
        <f t="shared" si="148"/>
        <v>-58418</v>
      </c>
      <c r="CU47" s="407">
        <f t="shared" si="148"/>
        <v>-182520</v>
      </c>
      <c r="CV47" s="407">
        <f t="shared" si="148"/>
        <v>-168716</v>
      </c>
      <c r="CW47" s="407">
        <f t="shared" si="148"/>
        <v>-105093</v>
      </c>
      <c r="CX47" s="407">
        <f t="shared" si="148"/>
        <v>-102835</v>
      </c>
      <c r="CY47" s="347"/>
      <c r="CZ47" s="63">
        <f>IF(ISERROR(GETPIVOTDATA("VALUE",'CRS WK pvt'!$I$2,"DT_FILE",CZ$8,"CD_CO",CZ$6,"TRIM_CAT",TRIM(B47),"TRIM_LINE",A44))=TRUE,0,GETPIVOTDATA("VALUE",'CRS WK pvt'!$I$2,"DT_FILE",CZ$8,"CD_CO",CZ$6,"TRIM_CAT",TRIM(B47),"TRIM_LINE",A44))</f>
        <v>187249</v>
      </c>
    </row>
    <row r="48" spans="1:104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1">
        <v>33644</v>
      </c>
      <c r="V48" s="201">
        <v>38987</v>
      </c>
      <c r="W48" s="201">
        <v>181188</v>
      </c>
      <c r="X48" s="41">
        <v>157456</v>
      </c>
      <c r="Y48" s="201">
        <v>378287</v>
      </c>
      <c r="Z48" s="201">
        <v>500660</v>
      </c>
      <c r="AA48" s="201">
        <v>393559</v>
      </c>
      <c r="AB48" s="201">
        <v>266922</v>
      </c>
      <c r="AC48" s="201">
        <v>190726</v>
      </c>
      <c r="AD48" s="201">
        <v>169391</v>
      </c>
      <c r="AE48" s="201">
        <v>57340</v>
      </c>
      <c r="AF48" s="201">
        <v>32326</v>
      </c>
      <c r="AG48" s="201">
        <v>49765</v>
      </c>
      <c r="AH48" s="201">
        <v>81435</v>
      </c>
      <c r="AI48" s="201">
        <v>109070</v>
      </c>
      <c r="AJ48" s="41">
        <v>333723</v>
      </c>
      <c r="AK48" s="294">
        <v>732453</v>
      </c>
      <c r="AL48" s="294">
        <v>711637</v>
      </c>
      <c r="AM48" s="294">
        <v>622640</v>
      </c>
      <c r="AN48" s="294">
        <v>407434</v>
      </c>
      <c r="AO48" s="294">
        <v>385805</v>
      </c>
      <c r="AP48" s="294">
        <v>305285</v>
      </c>
      <c r="AQ48" s="63">
        <v>110033</v>
      </c>
      <c r="AR48" s="294">
        <v>115798</v>
      </c>
      <c r="AS48" s="294">
        <v>114443</v>
      </c>
      <c r="AT48" s="294">
        <v>109761</v>
      </c>
      <c r="AU48" s="294">
        <v>194193</v>
      </c>
      <c r="AV48" s="311">
        <v>358691</v>
      </c>
      <c r="AW48" s="294">
        <v>502892</v>
      </c>
      <c r="AX48" s="294">
        <v>348695</v>
      </c>
      <c r="AY48" s="294">
        <v>469234</v>
      </c>
      <c r="AZ48" s="63">
        <v>452233</v>
      </c>
      <c r="BA48" s="294">
        <v>365457</v>
      </c>
      <c r="BB48" s="294">
        <v>214971</v>
      </c>
      <c r="BC48" s="63">
        <v>90431</v>
      </c>
      <c r="BD48" s="294">
        <v>61674</v>
      </c>
      <c r="BE48" s="294"/>
      <c r="BF48" s="294"/>
      <c r="BG48" s="294"/>
      <c r="BH48" s="311"/>
      <c r="BI48" s="42">
        <f t="shared" si="145"/>
        <v>-405910.25999999995</v>
      </c>
      <c r="BJ48" s="43">
        <f t="shared" si="145"/>
        <v>-246878.29000000004</v>
      </c>
      <c r="BK48" s="43">
        <f t="shared" si="145"/>
        <v>48192.729999999981</v>
      </c>
      <c r="BL48" s="43">
        <f t="shared" si="145"/>
        <v>21618.47</v>
      </c>
      <c r="BM48" s="43">
        <f t="shared" si="145"/>
        <v>-38776</v>
      </c>
      <c r="BN48" s="43">
        <f t="shared" si="145"/>
        <v>-97189.790000000008</v>
      </c>
      <c r="BO48" s="43">
        <f t="shared" si="145"/>
        <v>-63471.97</v>
      </c>
      <c r="BP48" s="43">
        <f t="shared" si="145"/>
        <v>-2927.7799999999988</v>
      </c>
      <c r="BQ48" s="43">
        <f t="shared" si="145"/>
        <v>103668.94</v>
      </c>
      <c r="BR48" s="407">
        <f t="shared" si="145"/>
        <v>-157406.31</v>
      </c>
      <c r="BS48" s="430">
        <f t="shared" si="146"/>
        <v>66828.37</v>
      </c>
      <c r="BT48" s="43">
        <f t="shared" si="146"/>
        <v>53840.020000000019</v>
      </c>
      <c r="BU48" s="43">
        <f t="shared" si="146"/>
        <v>-11008.309999999998</v>
      </c>
      <c r="BV48" s="43">
        <f t="shared" si="146"/>
        <v>-185705</v>
      </c>
      <c r="BW48" s="43">
        <f t="shared" si="146"/>
        <v>-146079</v>
      </c>
      <c r="BX48" s="244">
        <f t="shared" si="146"/>
        <v>-15760</v>
      </c>
      <c r="BY48" s="244">
        <f t="shared" si="146"/>
        <v>-3329</v>
      </c>
      <c r="BZ48" s="244">
        <f t="shared" si="146"/>
        <v>-28591</v>
      </c>
      <c r="CA48" s="244">
        <f t="shared" si="146"/>
        <v>16121</v>
      </c>
      <c r="CB48" s="244">
        <f t="shared" si="146"/>
        <v>42448</v>
      </c>
      <c r="CC48" s="244">
        <f t="shared" si="147"/>
        <v>-72118</v>
      </c>
      <c r="CD48" s="407">
        <f t="shared" si="147"/>
        <v>176267</v>
      </c>
      <c r="CE48" s="369">
        <f t="shared" si="147"/>
        <v>354166</v>
      </c>
      <c r="CF48" s="244">
        <f t="shared" si="147"/>
        <v>210977</v>
      </c>
      <c r="CG48" s="244">
        <f t="shared" si="147"/>
        <v>229081</v>
      </c>
      <c r="CH48" s="244">
        <f t="shared" si="147"/>
        <v>140512</v>
      </c>
      <c r="CI48" s="244">
        <f t="shared" si="147"/>
        <v>195079</v>
      </c>
      <c r="CJ48" s="244">
        <f t="shared" si="147"/>
        <v>135894</v>
      </c>
      <c r="CK48" s="244">
        <f t="shared" si="147"/>
        <v>52693</v>
      </c>
      <c r="CL48" s="244">
        <f t="shared" si="147"/>
        <v>83472</v>
      </c>
      <c r="CM48" s="244">
        <f t="shared" si="148"/>
        <v>64678</v>
      </c>
      <c r="CN48" s="244">
        <f t="shared" si="148"/>
        <v>28326</v>
      </c>
      <c r="CO48" s="244">
        <f t="shared" si="148"/>
        <v>85123</v>
      </c>
      <c r="CP48" s="407">
        <f t="shared" si="148"/>
        <v>24968</v>
      </c>
      <c r="CQ48" s="407">
        <f t="shared" si="148"/>
        <v>-229561</v>
      </c>
      <c r="CR48" s="407">
        <f t="shared" si="148"/>
        <v>-362942</v>
      </c>
      <c r="CS48" s="407">
        <f t="shared" si="148"/>
        <v>-153406</v>
      </c>
      <c r="CT48" s="407">
        <f t="shared" si="148"/>
        <v>44799</v>
      </c>
      <c r="CU48" s="407">
        <f t="shared" si="148"/>
        <v>-20348</v>
      </c>
      <c r="CV48" s="407">
        <f t="shared" si="148"/>
        <v>-90314</v>
      </c>
      <c r="CW48" s="407">
        <f t="shared" si="148"/>
        <v>-19602</v>
      </c>
      <c r="CX48" s="407">
        <f t="shared" si="148"/>
        <v>-54124</v>
      </c>
      <c r="CY48" s="347"/>
      <c r="CZ48" s="63">
        <f>IF(ISERROR(GETPIVOTDATA("VALUE",'CRS WK pvt'!$I$2,"DT_FILE",CZ$8,"CD_CO",CZ$6,"TRIM_CAT",TRIM(B48),"TRIM_LINE",A44))=TRUE,0,GETPIVOTDATA("VALUE",'CRS WK pvt'!$I$2,"DT_FILE",CZ$8,"CD_CO",CZ$6,"TRIM_CAT",TRIM(B48),"TRIM_LINE",A44))</f>
        <v>61674</v>
      </c>
    </row>
    <row r="49" spans="1:104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1">
        <v>83283</v>
      </c>
      <c r="V49" s="201">
        <v>107603</v>
      </c>
      <c r="W49" s="201">
        <v>72548</v>
      </c>
      <c r="X49" s="41">
        <v>134831</v>
      </c>
      <c r="Y49" s="201">
        <v>149412</v>
      </c>
      <c r="Z49" s="201">
        <v>190821</v>
      </c>
      <c r="AA49" s="201">
        <v>141823</v>
      </c>
      <c r="AB49" s="201">
        <v>106227</v>
      </c>
      <c r="AC49" s="201">
        <v>170331</v>
      </c>
      <c r="AD49" s="201">
        <v>226316</v>
      </c>
      <c r="AE49" s="201">
        <v>131999</v>
      </c>
      <c r="AF49" s="201">
        <v>118070</v>
      </c>
      <c r="AG49" s="201">
        <v>152226</v>
      </c>
      <c r="AH49" s="201">
        <v>157625</v>
      </c>
      <c r="AI49" s="201">
        <v>79385</v>
      </c>
      <c r="AJ49" s="41">
        <v>91514</v>
      </c>
      <c r="AK49" s="294">
        <v>335746</v>
      </c>
      <c r="AL49" s="294">
        <v>178353</v>
      </c>
      <c r="AM49" s="294">
        <v>463296</v>
      </c>
      <c r="AN49" s="294">
        <v>329139</v>
      </c>
      <c r="AO49" s="294">
        <v>364683</v>
      </c>
      <c r="AP49" s="294">
        <v>354772</v>
      </c>
      <c r="AQ49" s="63">
        <v>154044</v>
      </c>
      <c r="AR49" s="294">
        <v>154352</v>
      </c>
      <c r="AS49" s="294">
        <v>158451</v>
      </c>
      <c r="AT49" s="294">
        <v>88430</v>
      </c>
      <c r="AU49" s="294">
        <v>288551</v>
      </c>
      <c r="AV49" s="311">
        <v>591445</v>
      </c>
      <c r="AW49" s="294">
        <v>480823</v>
      </c>
      <c r="AX49" s="294">
        <v>411119</v>
      </c>
      <c r="AY49" s="294">
        <v>263405</v>
      </c>
      <c r="AZ49" s="63">
        <v>176347</v>
      </c>
      <c r="BA49" s="294">
        <v>173741</v>
      </c>
      <c r="BB49" s="294">
        <v>63318</v>
      </c>
      <c r="BC49" s="63">
        <v>189828</v>
      </c>
      <c r="BD49" s="294">
        <v>303641</v>
      </c>
      <c r="BE49" s="294"/>
      <c r="BF49" s="294"/>
      <c r="BG49" s="294"/>
      <c r="BH49" s="311"/>
      <c r="BI49" s="42">
        <f t="shared" si="145"/>
        <v>48077.41</v>
      </c>
      <c r="BJ49" s="43">
        <f t="shared" si="145"/>
        <v>95063.01999999999</v>
      </c>
      <c r="BK49" s="43">
        <f t="shared" si="145"/>
        <v>-146077.59999999998</v>
      </c>
      <c r="BL49" s="43">
        <f t="shared" si="145"/>
        <v>92239.46</v>
      </c>
      <c r="BM49" s="43">
        <f t="shared" si="145"/>
        <v>39292.589999999997</v>
      </c>
      <c r="BN49" s="43">
        <f t="shared" si="145"/>
        <v>69933.42</v>
      </c>
      <c r="BO49" s="43">
        <f t="shared" si="145"/>
        <v>41234.019999999997</v>
      </c>
      <c r="BP49" s="43">
        <f t="shared" si="145"/>
        <v>97083.24</v>
      </c>
      <c r="BQ49" s="43">
        <f t="shared" si="145"/>
        <v>-55385.34</v>
      </c>
      <c r="BR49" s="407">
        <f t="shared" si="145"/>
        <v>62112.97</v>
      </c>
      <c r="BS49" s="430">
        <f t="shared" si="146"/>
        <v>104230.72</v>
      </c>
      <c r="BT49" s="43">
        <f t="shared" si="146"/>
        <v>69500.56</v>
      </c>
      <c r="BU49" s="43">
        <f t="shared" si="146"/>
        <v>-71140.63</v>
      </c>
      <c r="BV49" s="43">
        <f t="shared" si="146"/>
        <v>-175074</v>
      </c>
      <c r="BW49" s="43">
        <f t="shared" si="146"/>
        <v>-3176</v>
      </c>
      <c r="BX49" s="244">
        <f t="shared" si="146"/>
        <v>67111</v>
      </c>
      <c r="BY49" s="244">
        <f t="shared" si="146"/>
        <v>-37071</v>
      </c>
      <c r="BZ49" s="244">
        <f t="shared" si="146"/>
        <v>29428</v>
      </c>
      <c r="CA49" s="244">
        <f t="shared" si="146"/>
        <v>68943</v>
      </c>
      <c r="CB49" s="244">
        <f t="shared" si="146"/>
        <v>50022</v>
      </c>
      <c r="CC49" s="244">
        <f t="shared" si="147"/>
        <v>6837</v>
      </c>
      <c r="CD49" s="407">
        <f t="shared" si="147"/>
        <v>-43317</v>
      </c>
      <c r="CE49" s="369">
        <f t="shared" si="147"/>
        <v>186334</v>
      </c>
      <c r="CF49" s="244">
        <f t="shared" si="147"/>
        <v>-12468</v>
      </c>
      <c r="CG49" s="244">
        <f t="shared" si="147"/>
        <v>321473</v>
      </c>
      <c r="CH49" s="244">
        <f t="shared" si="147"/>
        <v>222912</v>
      </c>
      <c r="CI49" s="244">
        <f t="shared" si="147"/>
        <v>194352</v>
      </c>
      <c r="CJ49" s="244">
        <f t="shared" si="147"/>
        <v>128456</v>
      </c>
      <c r="CK49" s="244">
        <f t="shared" si="147"/>
        <v>22045</v>
      </c>
      <c r="CL49" s="244">
        <f t="shared" si="147"/>
        <v>36282</v>
      </c>
      <c r="CM49" s="244">
        <f t="shared" si="148"/>
        <v>6225</v>
      </c>
      <c r="CN49" s="244">
        <f t="shared" si="148"/>
        <v>-69195</v>
      </c>
      <c r="CO49" s="244">
        <f t="shared" si="148"/>
        <v>209166</v>
      </c>
      <c r="CP49" s="407">
        <f t="shared" si="148"/>
        <v>499931</v>
      </c>
      <c r="CQ49" s="407">
        <f t="shared" si="148"/>
        <v>145077</v>
      </c>
      <c r="CR49" s="407">
        <f t="shared" si="148"/>
        <v>232766</v>
      </c>
      <c r="CS49" s="407">
        <f t="shared" si="148"/>
        <v>-199891</v>
      </c>
      <c r="CT49" s="407">
        <f t="shared" si="148"/>
        <v>-152792</v>
      </c>
      <c r="CU49" s="407">
        <f t="shared" si="148"/>
        <v>-190942</v>
      </c>
      <c r="CV49" s="407">
        <f t="shared" si="148"/>
        <v>-291454</v>
      </c>
      <c r="CW49" s="407">
        <f t="shared" si="148"/>
        <v>35784</v>
      </c>
      <c r="CX49" s="407">
        <f t="shared" si="148"/>
        <v>149289</v>
      </c>
      <c r="CY49" s="347"/>
      <c r="CZ49" s="63">
        <f>IF(ISERROR(GETPIVOTDATA("VALUE",'CRS WK pvt'!$I$2,"DT_FILE",CZ$8,"CD_CO",CZ$6,"TRIM_CAT",TRIM(B49),"TRIM_LINE",A44))=TRUE,0,GETPIVOTDATA("VALUE",'CRS WK pvt'!$I$2,"DT_FILE",CZ$8,"CD_CO",CZ$6,"TRIM_CAT",TRIM(B49),"TRIM_LINE",A44))</f>
        <v>303641</v>
      </c>
    </row>
    <row r="50" spans="1:104" s="130" customFormat="1" x14ac:dyDescent="0.3">
      <c r="A50" s="147"/>
      <c r="B50" s="38" t="s">
        <v>42</v>
      </c>
      <c r="C50" s="140">
        <f t="shared" ref="C50:V50" si="149">SUM(C45:C49)</f>
        <v>7159239.5200000005</v>
      </c>
      <c r="D50" s="141">
        <f t="shared" si="149"/>
        <v>7005498.0500000007</v>
      </c>
      <c r="E50" s="141">
        <f t="shared" si="149"/>
        <v>4717446.3999999994</v>
      </c>
      <c r="F50" s="141">
        <f t="shared" si="149"/>
        <v>2689198.5799999996</v>
      </c>
      <c r="G50" s="141">
        <f t="shared" si="149"/>
        <v>2026823.3900000001</v>
      </c>
      <c r="H50" s="141">
        <f t="shared" si="149"/>
        <v>1386886.9500000002</v>
      </c>
      <c r="I50" s="141">
        <f t="shared" si="149"/>
        <v>1281164.56</v>
      </c>
      <c r="J50" s="141">
        <f t="shared" si="149"/>
        <v>1149869.94</v>
      </c>
      <c r="K50" s="141">
        <f t="shared" si="149"/>
        <v>1526893.9300000002</v>
      </c>
      <c r="L50" s="142">
        <f t="shared" si="149"/>
        <v>2625283.38</v>
      </c>
      <c r="M50" s="141">
        <f t="shared" si="149"/>
        <v>4055390.32</v>
      </c>
      <c r="N50" s="141">
        <f t="shared" si="149"/>
        <v>5660846.6900000004</v>
      </c>
      <c r="O50" s="141">
        <f t="shared" si="149"/>
        <v>5965717.8599999994</v>
      </c>
      <c r="P50" s="141">
        <f t="shared" si="149"/>
        <v>5919652</v>
      </c>
      <c r="Q50" s="141">
        <f t="shared" si="149"/>
        <v>4648207</v>
      </c>
      <c r="R50" s="141">
        <f t="shared" si="149"/>
        <v>3302551</v>
      </c>
      <c r="S50" s="141">
        <f t="shared" si="149"/>
        <v>1649327</v>
      </c>
      <c r="T50" s="141">
        <f t="shared" si="149"/>
        <v>1281443</v>
      </c>
      <c r="U50" s="141">
        <f t="shared" si="149"/>
        <v>1196253</v>
      </c>
      <c r="V50" s="141">
        <f t="shared" si="149"/>
        <v>1298469</v>
      </c>
      <c r="W50" s="141">
        <f>SUM(W45+W46+W47+W48+W49)</f>
        <v>1506702</v>
      </c>
      <c r="X50" s="142">
        <f>SUM(X45+X46+X47+X48+X49)</f>
        <v>2437532</v>
      </c>
      <c r="Y50" s="202">
        <v>4285709</v>
      </c>
      <c r="Z50" s="202">
        <v>5911548</v>
      </c>
      <c r="AA50" s="202">
        <v>6243569</v>
      </c>
      <c r="AB50" s="202">
        <v>5386494</v>
      </c>
      <c r="AC50" s="202">
        <v>3962475</v>
      </c>
      <c r="AD50" s="202">
        <v>2734066</v>
      </c>
      <c r="AE50" s="202">
        <v>1557200</v>
      </c>
      <c r="AF50" s="202">
        <v>1233212</v>
      </c>
      <c r="AG50" s="202">
        <v>1250864</v>
      </c>
      <c r="AH50" s="202">
        <v>1415620</v>
      </c>
      <c r="AI50" s="202">
        <v>1455366</v>
      </c>
      <c r="AJ50" s="142">
        <v>2566624</v>
      </c>
      <c r="AK50" s="295">
        <v>6379810</v>
      </c>
      <c r="AL50" s="295">
        <v>7491773</v>
      </c>
      <c r="AM50" s="295">
        <v>8700532</v>
      </c>
      <c r="AN50" s="295">
        <v>6952817</v>
      </c>
      <c r="AO50" s="295">
        <v>5807676</v>
      </c>
      <c r="AP50" s="295">
        <v>4034707</v>
      </c>
      <c r="AQ50" s="44">
        <v>2338546</v>
      </c>
      <c r="AR50" s="295">
        <v>1943747</v>
      </c>
      <c r="AS50" s="295">
        <v>1982118</v>
      </c>
      <c r="AT50" s="295">
        <v>1654989</v>
      </c>
      <c r="AU50" s="295">
        <v>2498138</v>
      </c>
      <c r="AV50" s="312">
        <v>4988342</v>
      </c>
      <c r="AW50" s="295">
        <v>6921963</v>
      </c>
      <c r="AX50" s="295">
        <v>7977614</v>
      </c>
      <c r="AY50" s="295">
        <v>8517691</v>
      </c>
      <c r="AZ50" s="44">
        <v>7408350</v>
      </c>
      <c r="BA50" s="295">
        <v>5431757</v>
      </c>
      <c r="BB50" s="295">
        <v>3132902</v>
      </c>
      <c r="BC50" s="44">
        <v>2017136</v>
      </c>
      <c r="BD50" s="295">
        <v>1647830</v>
      </c>
      <c r="BE50" s="295"/>
      <c r="BF50" s="295"/>
      <c r="BG50" s="295"/>
      <c r="BH50" s="312"/>
      <c r="BI50" s="44">
        <f t="shared" ref="BI50:BM50" si="150">SUM(BI45:BI49)</f>
        <v>-1193521.6600000004</v>
      </c>
      <c r="BJ50" s="143">
        <f t="shared" si="150"/>
        <v>-1085846.0500000003</v>
      </c>
      <c r="BK50" s="143">
        <f t="shared" si="150"/>
        <v>-69239.399999999907</v>
      </c>
      <c r="BL50" s="143">
        <f t="shared" si="150"/>
        <v>613352.42000000016</v>
      </c>
      <c r="BM50" s="143">
        <f t="shared" si="150"/>
        <v>-377496.39</v>
      </c>
      <c r="BN50" s="143">
        <f t="shared" ref="BN50:BV50" si="151">SUM(BN45:BN49)</f>
        <v>-105443.95000000006</v>
      </c>
      <c r="BO50" s="143">
        <f t="shared" si="151"/>
        <v>-84911.560000000056</v>
      </c>
      <c r="BP50" s="143">
        <f t="shared" si="151"/>
        <v>148599.06</v>
      </c>
      <c r="BQ50" s="143">
        <f t="shared" si="151"/>
        <v>-20191.929999999993</v>
      </c>
      <c r="BR50" s="408">
        <f t="shared" si="151"/>
        <v>-187751.37999999995</v>
      </c>
      <c r="BS50" s="431">
        <f t="shared" si="151"/>
        <v>230318.67999999979</v>
      </c>
      <c r="BT50" s="143">
        <f t="shared" si="151"/>
        <v>250701.31000000023</v>
      </c>
      <c r="BU50" s="143">
        <f t="shared" si="151"/>
        <v>277851.14000000007</v>
      </c>
      <c r="BV50" s="143">
        <f t="shared" si="151"/>
        <v>-533158</v>
      </c>
      <c r="BW50" s="143">
        <f t="shared" ref="BW50:BX50" si="152">SUM(BW45:BW49)</f>
        <v>-685732</v>
      </c>
      <c r="BX50" s="245">
        <f t="shared" si="152"/>
        <v>-568485</v>
      </c>
      <c r="BY50" s="245">
        <f t="shared" ref="BY50:BZ50" si="153">SUM(BY45:BY49)</f>
        <v>-92127</v>
      </c>
      <c r="BZ50" s="245">
        <f t="shared" si="153"/>
        <v>-48231</v>
      </c>
      <c r="CA50" s="245">
        <f t="shared" ref="CA50" si="154">SUM(CA45:CA49)</f>
        <v>54611</v>
      </c>
      <c r="CB50" s="245">
        <f t="shared" ref="CB50:CC50" si="155">SUM(CB45:CB49)</f>
        <v>117151</v>
      </c>
      <c r="CC50" s="245">
        <f t="shared" si="155"/>
        <v>-51336</v>
      </c>
      <c r="CD50" s="408">
        <f t="shared" ref="CD50:CE50" si="156">SUM(CD45:CD49)</f>
        <v>129092</v>
      </c>
      <c r="CE50" s="370">
        <f t="shared" si="156"/>
        <v>2094101</v>
      </c>
      <c r="CF50" s="245">
        <f t="shared" ref="CF50" si="157">SUM(CF45:CF49)</f>
        <v>1580225</v>
      </c>
      <c r="CG50" s="245">
        <f t="shared" ref="CG50" si="158">SUM(CG45:CG49)</f>
        <v>2456963</v>
      </c>
      <c r="CH50" s="245">
        <f t="shared" ref="CH50" si="159">SUM(CH45:CH49)</f>
        <v>1566323</v>
      </c>
      <c r="CI50" s="245">
        <f t="shared" ref="CI50" si="160">SUM(CI45:CI49)</f>
        <v>1845201</v>
      </c>
      <c r="CJ50" s="245">
        <f t="shared" ref="CJ50" si="161">SUM(CJ45:CJ49)</f>
        <v>1300641</v>
      </c>
      <c r="CK50" s="245">
        <f t="shared" ref="CK50" si="162">SUM(CK45:CK49)</f>
        <v>781346</v>
      </c>
      <c r="CL50" s="245">
        <f t="shared" ref="CL50" si="163">SUM(CL45:CL49)</f>
        <v>710535</v>
      </c>
      <c r="CM50" s="245">
        <f t="shared" ref="CM50" si="164">SUM(CM45:CM49)</f>
        <v>731254</v>
      </c>
      <c r="CN50" s="245">
        <f t="shared" ref="CN50" si="165">SUM(CN45:CN49)</f>
        <v>239369</v>
      </c>
      <c r="CO50" s="245">
        <f t="shared" ref="CO50" si="166">SUM(CO45:CO49)</f>
        <v>1042772</v>
      </c>
      <c r="CP50" s="408">
        <f t="shared" ref="CP50" si="167">SUM(CP45:CP49)</f>
        <v>2421718</v>
      </c>
      <c r="CQ50" s="408">
        <f t="shared" ref="CQ50" si="168">SUM(CQ45:CQ49)</f>
        <v>542153</v>
      </c>
      <c r="CR50" s="408">
        <f t="shared" ref="CR50" si="169">SUM(CR45:CR49)</f>
        <v>485841</v>
      </c>
      <c r="CS50" s="408">
        <f t="shared" ref="CS50" si="170">SUM(CS45:CS49)</f>
        <v>-182841</v>
      </c>
      <c r="CT50" s="408">
        <f t="shared" ref="CT50:CU50" si="171">SUM(CT45:CT49)</f>
        <v>455533</v>
      </c>
      <c r="CU50" s="408">
        <f t="shared" si="171"/>
        <v>-375919</v>
      </c>
      <c r="CV50" s="408">
        <f t="shared" ref="CV50" si="172">SUM(CV45:CV49)</f>
        <v>-901805</v>
      </c>
      <c r="CW50" s="408">
        <f t="shared" ref="CW50:CX50" si="173">SUM(CW45:CW49)</f>
        <v>-321410</v>
      </c>
      <c r="CX50" s="408">
        <f t="shared" si="173"/>
        <v>-295917</v>
      </c>
      <c r="CY50" s="348"/>
      <c r="CZ50" s="44">
        <f>SUM(CZ45:CZ49)</f>
        <v>1647830</v>
      </c>
    </row>
    <row r="51" spans="1:104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49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409"/>
      <c r="CE51" s="371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409"/>
      <c r="CQ51" s="409"/>
      <c r="CR51" s="409"/>
      <c r="CS51" s="409"/>
      <c r="CT51" s="409"/>
      <c r="CU51" s="409"/>
      <c r="CV51" s="409"/>
      <c r="CW51" s="409"/>
      <c r="CX51" s="409"/>
      <c r="CY51" s="347"/>
      <c r="CZ51" s="49"/>
    </row>
    <row r="52" spans="1:104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1">
        <v>570653</v>
      </c>
      <c r="V52" s="201">
        <v>507079</v>
      </c>
      <c r="W52" s="201">
        <v>513880</v>
      </c>
      <c r="X52" s="41">
        <v>570281</v>
      </c>
      <c r="Y52" s="201">
        <v>885704</v>
      </c>
      <c r="Z52" s="201">
        <v>1622896</v>
      </c>
      <c r="AA52" s="201">
        <v>2299124</v>
      </c>
      <c r="AB52" s="201">
        <v>2575990</v>
      </c>
      <c r="AC52" s="201">
        <v>2293929</v>
      </c>
      <c r="AD52" s="201">
        <v>1714687</v>
      </c>
      <c r="AE52" s="201">
        <v>931275</v>
      </c>
      <c r="AF52" s="201">
        <v>584436</v>
      </c>
      <c r="AG52" s="201">
        <v>448073</v>
      </c>
      <c r="AH52" s="201">
        <v>403848</v>
      </c>
      <c r="AI52" s="201">
        <v>424218</v>
      </c>
      <c r="AJ52" s="41">
        <v>397267</v>
      </c>
      <c r="AK52" s="294">
        <v>734115</v>
      </c>
      <c r="AL52" s="294">
        <v>1711670</v>
      </c>
      <c r="AM52" s="294">
        <v>2363577</v>
      </c>
      <c r="AN52" s="294">
        <v>2919132</v>
      </c>
      <c r="AO52" s="294">
        <v>2598149</v>
      </c>
      <c r="AP52" s="294">
        <v>2127239</v>
      </c>
      <c r="AQ52" s="63">
        <v>1223618</v>
      </c>
      <c r="AR52" s="294">
        <v>787739</v>
      </c>
      <c r="AS52" s="294">
        <v>716625</v>
      </c>
      <c r="AT52" s="294">
        <v>507989</v>
      </c>
      <c r="AU52" s="294">
        <v>560887</v>
      </c>
      <c r="AV52" s="311">
        <v>817942</v>
      </c>
      <c r="AW52" s="294">
        <v>1098037</v>
      </c>
      <c r="AX52" s="294">
        <v>2159403</v>
      </c>
      <c r="AY52" s="294">
        <v>2697362</v>
      </c>
      <c r="AZ52" s="63">
        <v>3015499</v>
      </c>
      <c r="BA52" s="294">
        <v>2844670</v>
      </c>
      <c r="BB52" s="294">
        <v>2165273</v>
      </c>
      <c r="BC52" s="63">
        <v>1090461</v>
      </c>
      <c r="BD52" s="294">
        <v>674769</v>
      </c>
      <c r="BE52" s="294"/>
      <c r="BF52" s="294"/>
      <c r="BG52" s="294"/>
      <c r="BH52" s="311"/>
      <c r="BI52" s="42">
        <f t="shared" ref="BI52:BR56" si="174">O52-C52</f>
        <v>-40811.610000000335</v>
      </c>
      <c r="BJ52" s="43">
        <f t="shared" si="174"/>
        <v>-110667.08000000007</v>
      </c>
      <c r="BK52" s="43">
        <f t="shared" si="174"/>
        <v>-461425.23</v>
      </c>
      <c r="BL52" s="43">
        <f t="shared" si="174"/>
        <v>152045.71999999997</v>
      </c>
      <c r="BM52" s="43">
        <f t="shared" si="174"/>
        <v>248402.6399999999</v>
      </c>
      <c r="BN52" s="43">
        <f t="shared" si="174"/>
        <v>-25271.900000000023</v>
      </c>
      <c r="BO52" s="43">
        <f t="shared" si="174"/>
        <v>61243.390000000014</v>
      </c>
      <c r="BP52" s="43">
        <f t="shared" si="174"/>
        <v>53301.570000000007</v>
      </c>
      <c r="BQ52" s="43">
        <f t="shared" si="174"/>
        <v>90818.31</v>
      </c>
      <c r="BR52" s="407">
        <f t="shared" si="174"/>
        <v>61828.94</v>
      </c>
      <c r="BS52" s="430">
        <f t="shared" ref="BS52:CB56" si="175">Y52-M52</f>
        <v>-30840.920000000042</v>
      </c>
      <c r="BT52" s="43">
        <f t="shared" si="175"/>
        <v>-9438.2399999999907</v>
      </c>
      <c r="BU52" s="43">
        <f t="shared" si="175"/>
        <v>121861.93000000017</v>
      </c>
      <c r="BV52" s="43">
        <f t="shared" si="175"/>
        <v>-15451</v>
      </c>
      <c r="BW52" s="43">
        <f t="shared" si="175"/>
        <v>116022</v>
      </c>
      <c r="BX52" s="244">
        <f t="shared" si="175"/>
        <v>-286019</v>
      </c>
      <c r="BY52" s="244">
        <f t="shared" si="175"/>
        <v>-472027</v>
      </c>
      <c r="BZ52" s="244">
        <f t="shared" si="175"/>
        <v>-122860</v>
      </c>
      <c r="CA52" s="244">
        <f t="shared" si="175"/>
        <v>-122580</v>
      </c>
      <c r="CB52" s="244">
        <f t="shared" si="175"/>
        <v>-103231</v>
      </c>
      <c r="CC52" s="244">
        <f t="shared" ref="CC52:CL56" si="176">AI52-W52</f>
        <v>-89662</v>
      </c>
      <c r="CD52" s="407">
        <f t="shared" si="176"/>
        <v>-173014</v>
      </c>
      <c r="CE52" s="369">
        <f t="shared" si="176"/>
        <v>-151589</v>
      </c>
      <c r="CF52" s="244">
        <f t="shared" si="176"/>
        <v>88774</v>
      </c>
      <c r="CG52" s="244">
        <f t="shared" si="176"/>
        <v>64453</v>
      </c>
      <c r="CH52" s="244">
        <f t="shared" si="176"/>
        <v>343142</v>
      </c>
      <c r="CI52" s="244">
        <f t="shared" si="176"/>
        <v>304220</v>
      </c>
      <c r="CJ52" s="244">
        <f t="shared" si="176"/>
        <v>412552</v>
      </c>
      <c r="CK52" s="244">
        <f t="shared" si="176"/>
        <v>292343</v>
      </c>
      <c r="CL52" s="244">
        <f t="shared" si="176"/>
        <v>203303</v>
      </c>
      <c r="CM52" s="244">
        <f t="shared" ref="CM52:CX56" si="177">AS52-AG52</f>
        <v>268552</v>
      </c>
      <c r="CN52" s="244">
        <f t="shared" si="177"/>
        <v>104141</v>
      </c>
      <c r="CO52" s="244">
        <f t="shared" si="177"/>
        <v>136669</v>
      </c>
      <c r="CP52" s="407">
        <f t="shared" si="177"/>
        <v>420675</v>
      </c>
      <c r="CQ52" s="407">
        <f t="shared" si="177"/>
        <v>363922</v>
      </c>
      <c r="CR52" s="407">
        <f t="shared" si="177"/>
        <v>447733</v>
      </c>
      <c r="CS52" s="407">
        <f t="shared" si="177"/>
        <v>333785</v>
      </c>
      <c r="CT52" s="407">
        <f t="shared" si="177"/>
        <v>96367</v>
      </c>
      <c r="CU52" s="407">
        <f t="shared" si="177"/>
        <v>246521</v>
      </c>
      <c r="CV52" s="407">
        <f t="shared" si="177"/>
        <v>38034</v>
      </c>
      <c r="CW52" s="407">
        <f t="shared" si="177"/>
        <v>-133157</v>
      </c>
      <c r="CX52" s="407">
        <f t="shared" si="177"/>
        <v>-112970</v>
      </c>
      <c r="CY52" s="347"/>
      <c r="CZ52" s="63">
        <f>IF(ISERROR(GETPIVOTDATA("VALUE",'CRS WK pvt'!$I$2,"DT_FILE",CZ$8,"CD_CO",CZ$6,"TRIM_CAT",TRIM(B52),"TRIM_LINE",A51))=TRUE,0,GETPIVOTDATA("VALUE",'CRS WK pvt'!$I$2,"DT_FILE",CZ$8,"CD_CO",CZ$6,"TRIM_CAT",TRIM(B52),"TRIM_LINE",A51))</f>
        <v>674769</v>
      </c>
    </row>
    <row r="53" spans="1:104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1">
        <v>115392</v>
      </c>
      <c r="V53" s="201">
        <v>120055</v>
      </c>
      <c r="W53" s="201">
        <v>117455</v>
      </c>
      <c r="X53" s="41">
        <v>138839</v>
      </c>
      <c r="Y53" s="201">
        <v>206245</v>
      </c>
      <c r="Z53" s="201">
        <v>400733</v>
      </c>
      <c r="AA53" s="201">
        <v>550677</v>
      </c>
      <c r="AB53" s="201">
        <v>621518</v>
      </c>
      <c r="AC53" s="201">
        <v>559309</v>
      </c>
      <c r="AD53" s="201">
        <v>466903</v>
      </c>
      <c r="AE53" s="201">
        <v>273175</v>
      </c>
      <c r="AF53" s="201">
        <v>193960</v>
      </c>
      <c r="AG53" s="201">
        <v>147372</v>
      </c>
      <c r="AH53" s="201">
        <v>120661</v>
      </c>
      <c r="AI53" s="201">
        <v>116148</v>
      </c>
      <c r="AJ53" s="41">
        <v>119655</v>
      </c>
      <c r="AK53" s="294">
        <v>247795</v>
      </c>
      <c r="AL53" s="294">
        <v>503799</v>
      </c>
      <c r="AM53" s="294">
        <v>727334</v>
      </c>
      <c r="AN53" s="294">
        <v>800562</v>
      </c>
      <c r="AO53" s="294">
        <v>712383</v>
      </c>
      <c r="AP53" s="294">
        <v>634388</v>
      </c>
      <c r="AQ53" s="63">
        <v>389741</v>
      </c>
      <c r="AR53" s="294">
        <v>262746</v>
      </c>
      <c r="AS53" s="294">
        <v>236213</v>
      </c>
      <c r="AT53" s="294">
        <v>187914</v>
      </c>
      <c r="AU53" s="294">
        <v>212441</v>
      </c>
      <c r="AV53" s="311">
        <v>306488</v>
      </c>
      <c r="AW53" s="294">
        <v>410117</v>
      </c>
      <c r="AX53" s="294">
        <v>739647</v>
      </c>
      <c r="AY53" s="294">
        <v>883488</v>
      </c>
      <c r="AZ53" s="63">
        <v>944974</v>
      </c>
      <c r="BA53" s="294">
        <v>889629</v>
      </c>
      <c r="BB53" s="294">
        <v>749646</v>
      </c>
      <c r="BC53" s="63">
        <v>391699</v>
      </c>
      <c r="BD53" s="294">
        <v>256686</v>
      </c>
      <c r="BE53" s="294"/>
      <c r="BF53" s="294"/>
      <c r="BG53" s="294"/>
      <c r="BH53" s="311"/>
      <c r="BI53" s="42">
        <f t="shared" si="174"/>
        <v>-14655.830000000016</v>
      </c>
      <c r="BJ53" s="43">
        <f t="shared" si="174"/>
        <v>-65093.130000000005</v>
      </c>
      <c r="BK53" s="43">
        <f t="shared" si="174"/>
        <v>-127468.51000000001</v>
      </c>
      <c r="BL53" s="43">
        <f t="shared" si="174"/>
        <v>-73070.349999999977</v>
      </c>
      <c r="BM53" s="43">
        <f t="shared" si="174"/>
        <v>-25322.979999999981</v>
      </c>
      <c r="BN53" s="43">
        <f t="shared" si="174"/>
        <v>-32567.630000000005</v>
      </c>
      <c r="BO53" s="43">
        <f t="shared" si="174"/>
        <v>3252.2200000000012</v>
      </c>
      <c r="BP53" s="43">
        <f t="shared" si="174"/>
        <v>6152.9900000000052</v>
      </c>
      <c r="BQ53" s="43">
        <f t="shared" si="174"/>
        <v>3522.2899999999936</v>
      </c>
      <c r="BR53" s="407">
        <f t="shared" si="174"/>
        <v>9946.5299999999988</v>
      </c>
      <c r="BS53" s="430">
        <f t="shared" si="175"/>
        <v>7583.0599999999977</v>
      </c>
      <c r="BT53" s="43">
        <f t="shared" si="175"/>
        <v>-8102.390000000014</v>
      </c>
      <c r="BU53" s="43">
        <f t="shared" si="175"/>
        <v>98973.650000000023</v>
      </c>
      <c r="BV53" s="43">
        <f t="shared" si="175"/>
        <v>119412</v>
      </c>
      <c r="BW53" s="43">
        <f t="shared" si="175"/>
        <v>155958</v>
      </c>
      <c r="BX53" s="244">
        <f t="shared" si="175"/>
        <v>98306</v>
      </c>
      <c r="BY53" s="244">
        <f t="shared" si="175"/>
        <v>2451</v>
      </c>
      <c r="BZ53" s="244">
        <f t="shared" si="175"/>
        <v>40372</v>
      </c>
      <c r="CA53" s="244">
        <f t="shared" si="175"/>
        <v>31980</v>
      </c>
      <c r="CB53" s="244">
        <f t="shared" si="175"/>
        <v>606</v>
      </c>
      <c r="CC53" s="244">
        <f t="shared" si="176"/>
        <v>-1307</v>
      </c>
      <c r="CD53" s="407">
        <f t="shared" si="176"/>
        <v>-19184</v>
      </c>
      <c r="CE53" s="369">
        <f t="shared" si="176"/>
        <v>41550</v>
      </c>
      <c r="CF53" s="244">
        <f t="shared" si="176"/>
        <v>103066</v>
      </c>
      <c r="CG53" s="244">
        <f t="shared" si="176"/>
        <v>176657</v>
      </c>
      <c r="CH53" s="244">
        <f t="shared" si="176"/>
        <v>179044</v>
      </c>
      <c r="CI53" s="244">
        <f t="shared" si="176"/>
        <v>153074</v>
      </c>
      <c r="CJ53" s="244">
        <f t="shared" si="176"/>
        <v>167485</v>
      </c>
      <c r="CK53" s="244">
        <f t="shared" si="176"/>
        <v>116566</v>
      </c>
      <c r="CL53" s="244">
        <f t="shared" si="176"/>
        <v>68786</v>
      </c>
      <c r="CM53" s="244">
        <f t="shared" si="177"/>
        <v>88841</v>
      </c>
      <c r="CN53" s="244">
        <f t="shared" si="177"/>
        <v>67253</v>
      </c>
      <c r="CO53" s="244">
        <f t="shared" si="177"/>
        <v>96293</v>
      </c>
      <c r="CP53" s="407">
        <f t="shared" si="177"/>
        <v>186833</v>
      </c>
      <c r="CQ53" s="407">
        <f t="shared" si="177"/>
        <v>162322</v>
      </c>
      <c r="CR53" s="407">
        <f t="shared" si="177"/>
        <v>235848</v>
      </c>
      <c r="CS53" s="407">
        <f t="shared" si="177"/>
        <v>156154</v>
      </c>
      <c r="CT53" s="407">
        <f t="shared" si="177"/>
        <v>144412</v>
      </c>
      <c r="CU53" s="407">
        <f t="shared" si="177"/>
        <v>177246</v>
      </c>
      <c r="CV53" s="407">
        <f t="shared" si="177"/>
        <v>115258</v>
      </c>
      <c r="CW53" s="407">
        <f t="shared" si="177"/>
        <v>1958</v>
      </c>
      <c r="CX53" s="407">
        <f t="shared" si="177"/>
        <v>-6060</v>
      </c>
      <c r="CY53" s="347"/>
      <c r="CZ53" s="63">
        <f>IF(ISERROR(GETPIVOTDATA("VALUE",'CRS WK pvt'!$I$2,"DT_FILE",CZ$8,"CD_CO",CZ$6,"TRIM_CAT",TRIM(B53),"TRIM_LINE",A51))=TRUE,0,GETPIVOTDATA("VALUE",'CRS WK pvt'!$I$2,"DT_FILE",CZ$8,"CD_CO",CZ$6,"TRIM_CAT",TRIM(B53),"TRIM_LINE",A51))</f>
        <v>256686</v>
      </c>
    </row>
    <row r="54" spans="1:104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1">
        <v>79638</v>
      </c>
      <c r="V54" s="201">
        <v>75343</v>
      </c>
      <c r="W54" s="201">
        <v>80890</v>
      </c>
      <c r="X54" s="41">
        <v>81105</v>
      </c>
      <c r="Y54" s="201">
        <v>151295</v>
      </c>
      <c r="Z54" s="201">
        <v>251349</v>
      </c>
      <c r="AA54" s="201">
        <v>306234</v>
      </c>
      <c r="AB54" s="201">
        <v>346352</v>
      </c>
      <c r="AC54" s="201">
        <v>358001</v>
      </c>
      <c r="AD54" s="201">
        <v>272920</v>
      </c>
      <c r="AE54" s="201">
        <v>134361</v>
      </c>
      <c r="AF54" s="201">
        <v>72862</v>
      </c>
      <c r="AG54" s="201">
        <v>65426</v>
      </c>
      <c r="AH54" s="201">
        <v>69360</v>
      </c>
      <c r="AI54" s="201">
        <v>102944</v>
      </c>
      <c r="AJ54" s="41">
        <v>115466</v>
      </c>
      <c r="AK54" s="294">
        <v>232286</v>
      </c>
      <c r="AL54" s="294">
        <v>433066</v>
      </c>
      <c r="AM54" s="294">
        <v>637386</v>
      </c>
      <c r="AN54" s="294">
        <v>538088</v>
      </c>
      <c r="AO54" s="294">
        <v>551876</v>
      </c>
      <c r="AP54" s="294">
        <v>434083</v>
      </c>
      <c r="AQ54" s="63">
        <v>238359</v>
      </c>
      <c r="AR54" s="294">
        <v>154136</v>
      </c>
      <c r="AS54" s="294">
        <v>143852</v>
      </c>
      <c r="AT54" s="294">
        <v>127459</v>
      </c>
      <c r="AU54" s="294">
        <v>120224</v>
      </c>
      <c r="AV54" s="311">
        <v>176258</v>
      </c>
      <c r="AW54" s="294">
        <v>201117</v>
      </c>
      <c r="AX54" s="294">
        <v>359618</v>
      </c>
      <c r="AY54" s="294">
        <v>471278</v>
      </c>
      <c r="AZ54" s="63">
        <v>535741</v>
      </c>
      <c r="BA54" s="294">
        <v>598394</v>
      </c>
      <c r="BB54" s="294">
        <v>364504</v>
      </c>
      <c r="BC54" s="63">
        <v>172838</v>
      </c>
      <c r="BD54" s="294">
        <v>153000</v>
      </c>
      <c r="BE54" s="294"/>
      <c r="BF54" s="294"/>
      <c r="BG54" s="294"/>
      <c r="BH54" s="311"/>
      <c r="BI54" s="42">
        <f t="shared" si="174"/>
        <v>174070.2</v>
      </c>
      <c r="BJ54" s="43">
        <f t="shared" si="174"/>
        <v>151498.59999999998</v>
      </c>
      <c r="BK54" s="43">
        <f t="shared" si="174"/>
        <v>75406.659999999974</v>
      </c>
      <c r="BL54" s="43">
        <f t="shared" si="174"/>
        <v>113992.85999999999</v>
      </c>
      <c r="BM54" s="43">
        <f t="shared" si="174"/>
        <v>39253.450000000012</v>
      </c>
      <c r="BN54" s="43">
        <f t="shared" si="174"/>
        <v>76770.929999999993</v>
      </c>
      <c r="BO54" s="43">
        <f t="shared" si="174"/>
        <v>-10381.070000000007</v>
      </c>
      <c r="BP54" s="43">
        <f t="shared" si="174"/>
        <v>8784.25</v>
      </c>
      <c r="BQ54" s="43">
        <f t="shared" si="174"/>
        <v>8465.1199999999953</v>
      </c>
      <c r="BR54" s="407">
        <f t="shared" si="174"/>
        <v>-7933.4600000000064</v>
      </c>
      <c r="BS54" s="430">
        <f t="shared" si="175"/>
        <v>21458.850000000006</v>
      </c>
      <c r="BT54" s="43">
        <f t="shared" si="175"/>
        <v>-2280.679999999993</v>
      </c>
      <c r="BU54" s="43">
        <f t="shared" si="175"/>
        <v>-183048.86</v>
      </c>
      <c r="BV54" s="43">
        <f t="shared" si="175"/>
        <v>-212047</v>
      </c>
      <c r="BW54" s="43">
        <f t="shared" si="175"/>
        <v>-136499</v>
      </c>
      <c r="BX54" s="244">
        <f t="shared" si="175"/>
        <v>-119078</v>
      </c>
      <c r="BY54" s="244">
        <f t="shared" si="175"/>
        <v>-72558</v>
      </c>
      <c r="BZ54" s="244">
        <f t="shared" si="175"/>
        <v>-105949</v>
      </c>
      <c r="CA54" s="244">
        <f t="shared" si="175"/>
        <v>-14212</v>
      </c>
      <c r="CB54" s="244">
        <f t="shared" si="175"/>
        <v>-5983</v>
      </c>
      <c r="CC54" s="244">
        <f t="shared" si="176"/>
        <v>22054</v>
      </c>
      <c r="CD54" s="407">
        <f t="shared" si="176"/>
        <v>34361</v>
      </c>
      <c r="CE54" s="369">
        <f t="shared" si="176"/>
        <v>80991</v>
      </c>
      <c r="CF54" s="244">
        <f t="shared" si="176"/>
        <v>181717</v>
      </c>
      <c r="CG54" s="244">
        <f t="shared" si="176"/>
        <v>331152</v>
      </c>
      <c r="CH54" s="244">
        <f t="shared" si="176"/>
        <v>191736</v>
      </c>
      <c r="CI54" s="244">
        <f t="shared" si="176"/>
        <v>193875</v>
      </c>
      <c r="CJ54" s="244">
        <f t="shared" si="176"/>
        <v>161163</v>
      </c>
      <c r="CK54" s="244">
        <f t="shared" si="176"/>
        <v>103998</v>
      </c>
      <c r="CL54" s="244">
        <f t="shared" si="176"/>
        <v>81274</v>
      </c>
      <c r="CM54" s="244">
        <f t="shared" si="177"/>
        <v>78426</v>
      </c>
      <c r="CN54" s="244">
        <f t="shared" si="177"/>
        <v>58099</v>
      </c>
      <c r="CO54" s="244">
        <f t="shared" si="177"/>
        <v>17280</v>
      </c>
      <c r="CP54" s="407">
        <f t="shared" si="177"/>
        <v>60792</v>
      </c>
      <c r="CQ54" s="407">
        <f t="shared" si="177"/>
        <v>-31169</v>
      </c>
      <c r="CR54" s="407">
        <f t="shared" si="177"/>
        <v>-73448</v>
      </c>
      <c r="CS54" s="407">
        <f t="shared" si="177"/>
        <v>-166108</v>
      </c>
      <c r="CT54" s="407">
        <f t="shared" si="177"/>
        <v>-2347</v>
      </c>
      <c r="CU54" s="407">
        <f t="shared" si="177"/>
        <v>46518</v>
      </c>
      <c r="CV54" s="407">
        <f t="shared" si="177"/>
        <v>-69579</v>
      </c>
      <c r="CW54" s="407">
        <f t="shared" si="177"/>
        <v>-65521</v>
      </c>
      <c r="CX54" s="407">
        <f t="shared" si="177"/>
        <v>-1136</v>
      </c>
      <c r="CY54" s="347"/>
      <c r="CZ54" s="63">
        <f>IF(ISERROR(GETPIVOTDATA("VALUE",'CRS WK pvt'!$I$2,"DT_FILE",CZ$8,"CD_CO",CZ$6,"TRIM_CAT",TRIM(B54),"TRIM_LINE",A51))=TRUE,0,GETPIVOTDATA("VALUE",'CRS WK pvt'!$I$2,"DT_FILE",CZ$8,"CD_CO",CZ$6,"TRIM_CAT",TRIM(B54),"TRIM_LINE",A51))</f>
        <v>153000</v>
      </c>
    </row>
    <row r="55" spans="1:104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1">
        <v>30084</v>
      </c>
      <c r="V55" s="201">
        <v>16506</v>
      </c>
      <c r="W55" s="201">
        <v>16260</v>
      </c>
      <c r="X55" s="41">
        <v>116585</v>
      </c>
      <c r="Y55" s="201">
        <v>39313</v>
      </c>
      <c r="Z55" s="201">
        <v>100451</v>
      </c>
      <c r="AA55" s="201">
        <v>99626</v>
      </c>
      <c r="AB55" s="201">
        <v>80945</v>
      </c>
      <c r="AC55" s="201">
        <v>130019</v>
      </c>
      <c r="AD55" s="201">
        <v>142179</v>
      </c>
      <c r="AE55" s="201">
        <v>50251</v>
      </c>
      <c r="AF55" s="201">
        <v>28136</v>
      </c>
      <c r="AG55" s="201">
        <v>22124</v>
      </c>
      <c r="AH55" s="201">
        <v>19428</v>
      </c>
      <c r="AI55" s="201">
        <v>31524</v>
      </c>
      <c r="AJ55" s="41">
        <v>28952</v>
      </c>
      <c r="AK55" s="294">
        <v>155057</v>
      </c>
      <c r="AL55" s="294">
        <v>237095</v>
      </c>
      <c r="AM55" s="294">
        <v>195481</v>
      </c>
      <c r="AN55" s="294">
        <v>131761</v>
      </c>
      <c r="AO55" s="294">
        <v>198720</v>
      </c>
      <c r="AP55" s="294">
        <v>140380</v>
      </c>
      <c r="AQ55" s="63">
        <v>78720</v>
      </c>
      <c r="AR55" s="294">
        <v>51078</v>
      </c>
      <c r="AS55" s="294">
        <v>53469</v>
      </c>
      <c r="AT55" s="294">
        <v>71735</v>
      </c>
      <c r="AU55" s="294">
        <v>62244</v>
      </c>
      <c r="AV55" s="311">
        <v>102307</v>
      </c>
      <c r="AW55" s="294">
        <v>97278</v>
      </c>
      <c r="AX55" s="294">
        <v>123534</v>
      </c>
      <c r="AY55" s="294">
        <v>146854</v>
      </c>
      <c r="AZ55" s="63">
        <v>171443</v>
      </c>
      <c r="BA55" s="294">
        <v>150542</v>
      </c>
      <c r="BB55" s="294">
        <v>173248</v>
      </c>
      <c r="BC55" s="63">
        <v>93465</v>
      </c>
      <c r="BD55" s="294">
        <v>53269</v>
      </c>
      <c r="BE55" s="294"/>
      <c r="BF55" s="294"/>
      <c r="BG55" s="294"/>
      <c r="BH55" s="311"/>
      <c r="BI55" s="42">
        <f t="shared" si="174"/>
        <v>2640.5200000000186</v>
      </c>
      <c r="BJ55" s="43">
        <f t="shared" si="174"/>
        <v>-2095.1499999999942</v>
      </c>
      <c r="BK55" s="43">
        <f t="shared" si="174"/>
        <v>-155057.34999999998</v>
      </c>
      <c r="BL55" s="43">
        <f t="shared" si="174"/>
        <v>-25015.440000000002</v>
      </c>
      <c r="BM55" s="43">
        <f t="shared" si="174"/>
        <v>-14370.229999999996</v>
      </c>
      <c r="BN55" s="43">
        <f t="shared" si="174"/>
        <v>-10844.599999999999</v>
      </c>
      <c r="BO55" s="43">
        <f t="shared" si="174"/>
        <v>-111401.06</v>
      </c>
      <c r="BP55" s="43">
        <f t="shared" si="174"/>
        <v>-2208.2700000000004</v>
      </c>
      <c r="BQ55" s="43">
        <f t="shared" si="174"/>
        <v>-1254.0400000000009</v>
      </c>
      <c r="BR55" s="407">
        <f t="shared" si="174"/>
        <v>92356.36</v>
      </c>
      <c r="BS55" s="430">
        <f t="shared" si="175"/>
        <v>-103785.92000000001</v>
      </c>
      <c r="BT55" s="43">
        <f t="shared" si="175"/>
        <v>6444.6399999999994</v>
      </c>
      <c r="BU55" s="43">
        <f t="shared" si="175"/>
        <v>-116307.23000000001</v>
      </c>
      <c r="BV55" s="43">
        <f t="shared" si="175"/>
        <v>-113559</v>
      </c>
      <c r="BW55" s="43">
        <f t="shared" si="175"/>
        <v>-50289</v>
      </c>
      <c r="BX55" s="244">
        <f t="shared" si="175"/>
        <v>-3294</v>
      </c>
      <c r="BY55" s="244">
        <f t="shared" si="175"/>
        <v>-21389</v>
      </c>
      <c r="BZ55" s="244">
        <f t="shared" si="175"/>
        <v>-2878</v>
      </c>
      <c r="CA55" s="244">
        <f t="shared" si="175"/>
        <v>-7960</v>
      </c>
      <c r="CB55" s="244">
        <f t="shared" si="175"/>
        <v>2922</v>
      </c>
      <c r="CC55" s="244">
        <f t="shared" si="176"/>
        <v>15264</v>
      </c>
      <c r="CD55" s="407">
        <f t="shared" si="176"/>
        <v>-87633</v>
      </c>
      <c r="CE55" s="369">
        <f t="shared" si="176"/>
        <v>115744</v>
      </c>
      <c r="CF55" s="244">
        <f t="shared" si="176"/>
        <v>136644</v>
      </c>
      <c r="CG55" s="244">
        <f t="shared" si="176"/>
        <v>95855</v>
      </c>
      <c r="CH55" s="244">
        <f t="shared" si="176"/>
        <v>50816</v>
      </c>
      <c r="CI55" s="244">
        <f t="shared" si="176"/>
        <v>68701</v>
      </c>
      <c r="CJ55" s="244">
        <f t="shared" si="176"/>
        <v>-1799</v>
      </c>
      <c r="CK55" s="244">
        <f t="shared" si="176"/>
        <v>28469</v>
      </c>
      <c r="CL55" s="244">
        <f t="shared" si="176"/>
        <v>22942</v>
      </c>
      <c r="CM55" s="244">
        <f t="shared" si="177"/>
        <v>31345</v>
      </c>
      <c r="CN55" s="244">
        <f t="shared" si="177"/>
        <v>52307</v>
      </c>
      <c r="CO55" s="244">
        <f t="shared" si="177"/>
        <v>30720</v>
      </c>
      <c r="CP55" s="407">
        <f t="shared" si="177"/>
        <v>73355</v>
      </c>
      <c r="CQ55" s="407">
        <f t="shared" si="177"/>
        <v>-57779</v>
      </c>
      <c r="CR55" s="407">
        <f t="shared" si="177"/>
        <v>-113561</v>
      </c>
      <c r="CS55" s="407">
        <f t="shared" si="177"/>
        <v>-48627</v>
      </c>
      <c r="CT55" s="407">
        <f t="shared" si="177"/>
        <v>39682</v>
      </c>
      <c r="CU55" s="407">
        <f t="shared" si="177"/>
        <v>-48178</v>
      </c>
      <c r="CV55" s="407">
        <f t="shared" si="177"/>
        <v>32868</v>
      </c>
      <c r="CW55" s="407">
        <f t="shared" si="177"/>
        <v>14745</v>
      </c>
      <c r="CX55" s="407">
        <f t="shared" si="177"/>
        <v>2191</v>
      </c>
      <c r="CY55" s="347"/>
      <c r="CZ55" s="63">
        <f>IF(ISERROR(GETPIVOTDATA("VALUE",'CRS WK pvt'!$I$2,"DT_FILE",CZ$8,"CD_CO",CZ$6,"TRIM_CAT",TRIM(B55),"TRIM_LINE",A51))=TRUE,0,GETPIVOTDATA("VALUE",'CRS WK pvt'!$I$2,"DT_FILE",CZ$8,"CD_CO",CZ$6,"TRIM_CAT",TRIM(B55),"TRIM_LINE",A51))</f>
        <v>53269</v>
      </c>
    </row>
    <row r="56" spans="1:104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1">
        <v>10759</v>
      </c>
      <c r="V56" s="201">
        <v>38733</v>
      </c>
      <c r="W56" s="201">
        <v>30496</v>
      </c>
      <c r="X56" s="41">
        <v>14296</v>
      </c>
      <c r="Y56" s="201">
        <v>44523</v>
      </c>
      <c r="Z56" s="201">
        <v>67308</v>
      </c>
      <c r="AA56" s="201">
        <v>68484</v>
      </c>
      <c r="AB56" s="201">
        <v>29099</v>
      </c>
      <c r="AC56" s="201">
        <v>35158</v>
      </c>
      <c r="AD56" s="201">
        <v>72263</v>
      </c>
      <c r="AE56" s="201">
        <v>99477</v>
      </c>
      <c r="AF56" s="201">
        <v>67825</v>
      </c>
      <c r="AG56" s="201">
        <v>50681</v>
      </c>
      <c r="AH56" s="201">
        <v>57243</v>
      </c>
      <c r="AI56" s="201">
        <v>19698</v>
      </c>
      <c r="AJ56" s="41">
        <v>22634</v>
      </c>
      <c r="AK56" s="294">
        <v>48711</v>
      </c>
      <c r="AL56" s="294">
        <v>71190</v>
      </c>
      <c r="AM56" s="294">
        <v>103422</v>
      </c>
      <c r="AN56" s="294">
        <v>113999</v>
      </c>
      <c r="AO56" s="294">
        <v>132875</v>
      </c>
      <c r="AP56" s="294">
        <v>309105</v>
      </c>
      <c r="AQ56" s="63">
        <v>112953</v>
      </c>
      <c r="AR56" s="294">
        <v>104142</v>
      </c>
      <c r="AS56" s="294">
        <v>121864</v>
      </c>
      <c r="AT56" s="294">
        <v>16901</v>
      </c>
      <c r="AU56" s="294">
        <v>52228</v>
      </c>
      <c r="AV56" s="311">
        <v>192346</v>
      </c>
      <c r="AW56" s="294">
        <v>155254</v>
      </c>
      <c r="AX56" s="294">
        <v>66915</v>
      </c>
      <c r="AY56" s="294">
        <v>112031</v>
      </c>
      <c r="AZ56" s="63">
        <v>104069</v>
      </c>
      <c r="BA56" s="294">
        <v>90358</v>
      </c>
      <c r="BB56" s="294">
        <v>50667</v>
      </c>
      <c r="BC56" s="63">
        <v>32582</v>
      </c>
      <c r="BD56" s="294">
        <v>167983</v>
      </c>
      <c r="BE56" s="294"/>
      <c r="BF56" s="294"/>
      <c r="BG56" s="294"/>
      <c r="BH56" s="311"/>
      <c r="BI56" s="42">
        <f t="shared" si="174"/>
        <v>323.52999999999884</v>
      </c>
      <c r="BJ56" s="43">
        <f t="shared" si="174"/>
        <v>-50467.759999999995</v>
      </c>
      <c r="BK56" s="43">
        <f t="shared" si="174"/>
        <v>-34622.01</v>
      </c>
      <c r="BL56" s="43">
        <f t="shared" si="174"/>
        <v>-42924.51</v>
      </c>
      <c r="BM56" s="43">
        <f t="shared" si="174"/>
        <v>-106.0099999999984</v>
      </c>
      <c r="BN56" s="43">
        <f t="shared" si="174"/>
        <v>12366.220000000001</v>
      </c>
      <c r="BO56" s="43">
        <f t="shared" si="174"/>
        <v>2630.42</v>
      </c>
      <c r="BP56" s="43">
        <f t="shared" si="174"/>
        <v>37909.54</v>
      </c>
      <c r="BQ56" s="43">
        <f t="shared" si="174"/>
        <v>30496</v>
      </c>
      <c r="BR56" s="407">
        <f t="shared" si="174"/>
        <v>-42428.89</v>
      </c>
      <c r="BS56" s="430">
        <f t="shared" si="175"/>
        <v>34425.17</v>
      </c>
      <c r="BT56" s="43">
        <f t="shared" si="175"/>
        <v>55888.85</v>
      </c>
      <c r="BU56" s="43">
        <f t="shared" si="175"/>
        <v>13255</v>
      </c>
      <c r="BV56" s="43">
        <f t="shared" si="175"/>
        <v>6381</v>
      </c>
      <c r="BW56" s="43">
        <f t="shared" si="175"/>
        <v>14137</v>
      </c>
      <c r="BX56" s="244">
        <f t="shared" si="175"/>
        <v>51890</v>
      </c>
      <c r="BY56" s="244">
        <f t="shared" si="175"/>
        <v>70484</v>
      </c>
      <c r="BZ56" s="244">
        <f t="shared" si="175"/>
        <v>7411</v>
      </c>
      <c r="CA56" s="244">
        <f t="shared" si="175"/>
        <v>39922</v>
      </c>
      <c r="CB56" s="244">
        <f t="shared" si="175"/>
        <v>18510</v>
      </c>
      <c r="CC56" s="244">
        <f t="shared" si="176"/>
        <v>-10798</v>
      </c>
      <c r="CD56" s="407">
        <f t="shared" si="176"/>
        <v>8338</v>
      </c>
      <c r="CE56" s="369">
        <f t="shared" si="176"/>
        <v>4188</v>
      </c>
      <c r="CF56" s="244">
        <f t="shared" si="176"/>
        <v>3882</v>
      </c>
      <c r="CG56" s="244">
        <f t="shared" si="176"/>
        <v>34938</v>
      </c>
      <c r="CH56" s="244">
        <f t="shared" si="176"/>
        <v>84900</v>
      </c>
      <c r="CI56" s="244">
        <f t="shared" si="176"/>
        <v>97717</v>
      </c>
      <c r="CJ56" s="244">
        <f t="shared" si="176"/>
        <v>236842</v>
      </c>
      <c r="CK56" s="244">
        <f t="shared" si="176"/>
        <v>13476</v>
      </c>
      <c r="CL56" s="244">
        <f t="shared" si="176"/>
        <v>36317</v>
      </c>
      <c r="CM56" s="244">
        <f t="shared" si="177"/>
        <v>71183</v>
      </c>
      <c r="CN56" s="244">
        <f t="shared" si="177"/>
        <v>-40342</v>
      </c>
      <c r="CO56" s="244">
        <f t="shared" si="177"/>
        <v>32530</v>
      </c>
      <c r="CP56" s="407">
        <f t="shared" si="177"/>
        <v>169712</v>
      </c>
      <c r="CQ56" s="407">
        <f t="shared" si="177"/>
        <v>106543</v>
      </c>
      <c r="CR56" s="407">
        <f t="shared" si="177"/>
        <v>-4275</v>
      </c>
      <c r="CS56" s="407">
        <f t="shared" si="177"/>
        <v>8609</v>
      </c>
      <c r="CT56" s="407">
        <f t="shared" si="177"/>
        <v>-9930</v>
      </c>
      <c r="CU56" s="407">
        <f t="shared" si="177"/>
        <v>-42517</v>
      </c>
      <c r="CV56" s="407">
        <f t="shared" si="177"/>
        <v>-258438</v>
      </c>
      <c r="CW56" s="407">
        <f t="shared" si="177"/>
        <v>-80371</v>
      </c>
      <c r="CX56" s="407">
        <f t="shared" si="177"/>
        <v>63841</v>
      </c>
      <c r="CY56" s="347"/>
      <c r="CZ56" s="63">
        <f>IF(ISERROR(GETPIVOTDATA("VALUE",'CRS WK pvt'!$I$2,"DT_FILE",CZ$8,"CD_CO",CZ$6,"TRIM_CAT",TRIM(B56),"TRIM_LINE",A51))=TRUE,0,GETPIVOTDATA("VALUE",'CRS WK pvt'!$I$2,"DT_FILE",CZ$8,"CD_CO",CZ$6,"TRIM_CAT",TRIM(B56),"TRIM_LINE",A51))</f>
        <v>167983</v>
      </c>
    </row>
    <row r="57" spans="1:104" s="130" customFormat="1" x14ac:dyDescent="0.3">
      <c r="A57" s="147"/>
      <c r="B57" s="38" t="s">
        <v>42</v>
      </c>
      <c r="C57" s="140">
        <f t="shared" ref="C57:V57" si="178">SUM(C52:C56)</f>
        <v>3267843.7000000007</v>
      </c>
      <c r="D57" s="141">
        <f t="shared" si="178"/>
        <v>3945992.5199999996</v>
      </c>
      <c r="E57" s="141">
        <f t="shared" si="178"/>
        <v>3980253.44</v>
      </c>
      <c r="F57" s="141">
        <f t="shared" si="178"/>
        <v>2802118.7199999997</v>
      </c>
      <c r="G57" s="141">
        <f t="shared" si="178"/>
        <v>1733721.1300000001</v>
      </c>
      <c r="H57" s="141">
        <f t="shared" si="178"/>
        <v>1110669.9800000002</v>
      </c>
      <c r="I57" s="141">
        <f t="shared" si="178"/>
        <v>861182.1</v>
      </c>
      <c r="J57" s="141">
        <f t="shared" si="178"/>
        <v>653775.91999999993</v>
      </c>
      <c r="K57" s="141">
        <f t="shared" si="178"/>
        <v>626933.32000000007</v>
      </c>
      <c r="L57" s="142">
        <f t="shared" si="178"/>
        <v>807336.52</v>
      </c>
      <c r="M57" s="141">
        <f t="shared" si="178"/>
        <v>1398239.76</v>
      </c>
      <c r="N57" s="141">
        <f t="shared" si="178"/>
        <v>2400224.8199999998</v>
      </c>
      <c r="O57" s="141">
        <f t="shared" si="178"/>
        <v>3389410.51</v>
      </c>
      <c r="P57" s="141">
        <f t="shared" si="178"/>
        <v>3869168</v>
      </c>
      <c r="Q57" s="141">
        <f t="shared" si="178"/>
        <v>3277087</v>
      </c>
      <c r="R57" s="141">
        <f t="shared" si="178"/>
        <v>2927147</v>
      </c>
      <c r="S57" s="141">
        <f t="shared" si="178"/>
        <v>1981578</v>
      </c>
      <c r="T57" s="141">
        <f t="shared" si="178"/>
        <v>1131123</v>
      </c>
      <c r="U57" s="141">
        <f t="shared" si="178"/>
        <v>806526</v>
      </c>
      <c r="V57" s="141">
        <f t="shared" si="178"/>
        <v>757716</v>
      </c>
      <c r="W57" s="141">
        <f>SUM(W52+W53+W54+W55+W56)</f>
        <v>758981</v>
      </c>
      <c r="X57" s="142">
        <f>SUM(X52+X53+X54+X55+X56)</f>
        <v>921106</v>
      </c>
      <c r="Y57" s="202">
        <v>1327080</v>
      </c>
      <c r="Z57" s="202">
        <v>2442737</v>
      </c>
      <c r="AA57" s="202">
        <v>3324145</v>
      </c>
      <c r="AB57" s="202">
        <v>3653904</v>
      </c>
      <c r="AC57" s="202">
        <v>3376416</v>
      </c>
      <c r="AD57" s="202">
        <v>2668952</v>
      </c>
      <c r="AE57" s="202">
        <v>1488539</v>
      </c>
      <c r="AF57" s="202">
        <v>947219</v>
      </c>
      <c r="AG57" s="202">
        <v>733676</v>
      </c>
      <c r="AH57" s="202">
        <v>670540</v>
      </c>
      <c r="AI57" s="202">
        <v>694532</v>
      </c>
      <c r="AJ57" s="142">
        <v>683974</v>
      </c>
      <c r="AK57" s="295">
        <v>1417964</v>
      </c>
      <c r="AL57" s="295">
        <v>2956820</v>
      </c>
      <c r="AM57" s="295">
        <v>4027200</v>
      </c>
      <c r="AN57" s="295">
        <v>4503542</v>
      </c>
      <c r="AO57" s="295">
        <v>4194003</v>
      </c>
      <c r="AP57" s="295">
        <v>3645195</v>
      </c>
      <c r="AQ57" s="44">
        <v>2043391</v>
      </c>
      <c r="AR57" s="295">
        <v>1359841</v>
      </c>
      <c r="AS57" s="295">
        <v>1272023</v>
      </c>
      <c r="AT57" s="295">
        <v>911998</v>
      </c>
      <c r="AU57" s="295">
        <v>1008024</v>
      </c>
      <c r="AV57" s="312">
        <v>1595341</v>
      </c>
      <c r="AW57" s="295">
        <v>1961803</v>
      </c>
      <c r="AX57" s="295">
        <v>3449117</v>
      </c>
      <c r="AY57" s="295">
        <v>4311013</v>
      </c>
      <c r="AZ57" s="44">
        <v>4771726</v>
      </c>
      <c r="BA57" s="295">
        <v>4573593</v>
      </c>
      <c r="BB57" s="295">
        <v>3503338</v>
      </c>
      <c r="BC57" s="44">
        <v>1781045</v>
      </c>
      <c r="BD57" s="295">
        <v>1305707</v>
      </c>
      <c r="BE57" s="295"/>
      <c r="BF57" s="295"/>
      <c r="BG57" s="295"/>
      <c r="BH57" s="312"/>
      <c r="BI57" s="44">
        <f t="shared" ref="BI57:BM57" si="179">SUM(BI52:BI56)</f>
        <v>121566.80999999968</v>
      </c>
      <c r="BJ57" s="143">
        <f t="shared" si="179"/>
        <v>-76824.520000000091</v>
      </c>
      <c r="BK57" s="143">
        <f t="shared" si="179"/>
        <v>-703166.44</v>
      </c>
      <c r="BL57" s="143">
        <f t="shared" si="179"/>
        <v>125028.27999999997</v>
      </c>
      <c r="BM57" s="143">
        <f t="shared" si="179"/>
        <v>247856.86999999994</v>
      </c>
      <c r="BN57" s="143">
        <f t="shared" ref="BN57:BV57" si="180">SUM(BN52:BN56)</f>
        <v>20453.019999999968</v>
      </c>
      <c r="BO57" s="143">
        <f t="shared" si="180"/>
        <v>-54656.099999999991</v>
      </c>
      <c r="BP57" s="143">
        <f t="shared" si="180"/>
        <v>103940.08000000002</v>
      </c>
      <c r="BQ57" s="143">
        <f t="shared" si="180"/>
        <v>132047.67999999999</v>
      </c>
      <c r="BR57" s="408">
        <f t="shared" si="180"/>
        <v>113769.48</v>
      </c>
      <c r="BS57" s="431">
        <f t="shared" si="180"/>
        <v>-71159.760000000053</v>
      </c>
      <c r="BT57" s="143">
        <f t="shared" si="180"/>
        <v>42512.18</v>
      </c>
      <c r="BU57" s="143">
        <f t="shared" si="180"/>
        <v>-65265.509999999806</v>
      </c>
      <c r="BV57" s="143">
        <f t="shared" si="180"/>
        <v>-215264</v>
      </c>
      <c r="BW57" s="143">
        <f t="shared" ref="BW57:BX57" si="181">SUM(BW52:BW56)</f>
        <v>99329</v>
      </c>
      <c r="BX57" s="245">
        <f t="shared" si="181"/>
        <v>-258195</v>
      </c>
      <c r="BY57" s="245">
        <f t="shared" ref="BY57:BZ57" si="182">SUM(BY52:BY56)</f>
        <v>-493039</v>
      </c>
      <c r="BZ57" s="245">
        <f t="shared" si="182"/>
        <v>-183904</v>
      </c>
      <c r="CA57" s="245">
        <f t="shared" ref="CA57" si="183">SUM(CA52:CA56)</f>
        <v>-72850</v>
      </c>
      <c r="CB57" s="245">
        <f t="shared" ref="CB57:CC57" si="184">SUM(CB52:CB56)</f>
        <v>-87176</v>
      </c>
      <c r="CC57" s="245">
        <f t="shared" si="184"/>
        <v>-64449</v>
      </c>
      <c r="CD57" s="408">
        <f t="shared" ref="CD57:CE57" si="185">SUM(CD52:CD56)</f>
        <v>-237132</v>
      </c>
      <c r="CE57" s="370">
        <f t="shared" si="185"/>
        <v>90884</v>
      </c>
      <c r="CF57" s="245">
        <f t="shared" ref="CF57" si="186">SUM(CF52:CF56)</f>
        <v>514083</v>
      </c>
      <c r="CG57" s="245">
        <f t="shared" ref="CG57" si="187">SUM(CG52:CG56)</f>
        <v>703055</v>
      </c>
      <c r="CH57" s="245">
        <f t="shared" ref="CH57" si="188">SUM(CH52:CH56)</f>
        <v>849638</v>
      </c>
      <c r="CI57" s="245">
        <f t="shared" ref="CI57" si="189">SUM(CI52:CI56)</f>
        <v>817587</v>
      </c>
      <c r="CJ57" s="245">
        <f t="shared" ref="CJ57" si="190">SUM(CJ52:CJ56)</f>
        <v>976243</v>
      </c>
      <c r="CK57" s="245">
        <f t="shared" ref="CK57" si="191">SUM(CK52:CK56)</f>
        <v>554852</v>
      </c>
      <c r="CL57" s="245">
        <f t="shared" ref="CL57" si="192">SUM(CL52:CL56)</f>
        <v>412622</v>
      </c>
      <c r="CM57" s="245">
        <f t="shared" ref="CM57" si="193">SUM(CM52:CM56)</f>
        <v>538347</v>
      </c>
      <c r="CN57" s="245">
        <f t="shared" ref="CN57" si="194">SUM(CN52:CN56)</f>
        <v>241458</v>
      </c>
      <c r="CO57" s="245">
        <f t="shared" ref="CO57" si="195">SUM(CO52:CO56)</f>
        <v>313492</v>
      </c>
      <c r="CP57" s="408">
        <f t="shared" ref="CP57" si="196">SUM(CP52:CP56)</f>
        <v>911367</v>
      </c>
      <c r="CQ57" s="408">
        <f t="shared" ref="CQ57" si="197">SUM(CQ52:CQ56)</f>
        <v>543839</v>
      </c>
      <c r="CR57" s="408">
        <f t="shared" ref="CR57" si="198">SUM(CR52:CR56)</f>
        <v>492297</v>
      </c>
      <c r="CS57" s="408">
        <f t="shared" ref="CS57" si="199">SUM(CS52:CS56)</f>
        <v>283813</v>
      </c>
      <c r="CT57" s="408">
        <f t="shared" ref="CT57:CU57" si="200">SUM(CT52:CT56)</f>
        <v>268184</v>
      </c>
      <c r="CU57" s="408">
        <f t="shared" si="200"/>
        <v>379590</v>
      </c>
      <c r="CV57" s="408">
        <f t="shared" ref="CV57" si="201">SUM(CV52:CV56)</f>
        <v>-141857</v>
      </c>
      <c r="CW57" s="408">
        <f t="shared" ref="CW57:CX57" si="202">SUM(CW52:CW56)</f>
        <v>-262346</v>
      </c>
      <c r="CX57" s="408">
        <f t="shared" si="202"/>
        <v>-54134</v>
      </c>
      <c r="CY57" s="348"/>
      <c r="CZ57" s="44">
        <f>SUM(CZ52:CZ56)</f>
        <v>1305707</v>
      </c>
    </row>
    <row r="58" spans="1:104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49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409"/>
      <c r="CE58" s="371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409"/>
      <c r="CQ58" s="409"/>
      <c r="CR58" s="409"/>
      <c r="CS58" s="409"/>
      <c r="CT58" s="409"/>
      <c r="CU58" s="409"/>
      <c r="CV58" s="409"/>
      <c r="CW58" s="409"/>
      <c r="CX58" s="409"/>
      <c r="CY58" s="347"/>
      <c r="CZ58" s="49"/>
    </row>
    <row r="59" spans="1:104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1">
        <v>11725621</v>
      </c>
      <c r="V59" s="201">
        <v>11364221</v>
      </c>
      <c r="W59" s="201">
        <v>11044513</v>
      </c>
      <c r="X59" s="41">
        <v>10881210</v>
      </c>
      <c r="Y59" s="201">
        <v>10564449</v>
      </c>
      <c r="Z59" s="201">
        <v>10592479</v>
      </c>
      <c r="AA59" s="201">
        <v>11029299</v>
      </c>
      <c r="AB59" s="201">
        <v>12107623</v>
      </c>
      <c r="AC59" s="201">
        <v>13284313</v>
      </c>
      <c r="AD59" s="201">
        <v>13895284</v>
      </c>
      <c r="AE59" s="201">
        <v>13014851</v>
      </c>
      <c r="AF59" s="201">
        <v>12192098</v>
      </c>
      <c r="AG59" s="201">
        <v>11497522</v>
      </c>
      <c r="AH59" s="201">
        <v>10626671</v>
      </c>
      <c r="AI59" s="201">
        <v>10075972</v>
      </c>
      <c r="AJ59" s="41">
        <v>9835693</v>
      </c>
      <c r="AK59" s="294">
        <v>9601061</v>
      </c>
      <c r="AL59" s="294">
        <v>9644109</v>
      </c>
      <c r="AM59" s="294">
        <v>10170423</v>
      </c>
      <c r="AN59" s="294">
        <v>11230162</v>
      </c>
      <c r="AO59" s="294">
        <v>11822684</v>
      </c>
      <c r="AP59" s="294">
        <v>12469077</v>
      </c>
      <c r="AQ59" s="63">
        <v>12619271</v>
      </c>
      <c r="AR59" s="294">
        <v>12294985</v>
      </c>
      <c r="AS59" s="294">
        <v>11942250</v>
      </c>
      <c r="AT59" s="294">
        <v>11016773</v>
      </c>
      <c r="AU59" s="294">
        <v>10289943</v>
      </c>
      <c r="AV59" s="311">
        <v>10168694</v>
      </c>
      <c r="AW59" s="294">
        <v>10139063</v>
      </c>
      <c r="AX59" s="294">
        <v>10135382</v>
      </c>
      <c r="AY59" s="294">
        <v>10992036</v>
      </c>
      <c r="AZ59" s="63">
        <v>12126832</v>
      </c>
      <c r="BA59" s="294">
        <v>12919796</v>
      </c>
      <c r="BB59" s="294">
        <v>13685574</v>
      </c>
      <c r="BC59" s="63">
        <v>13717971</v>
      </c>
      <c r="BD59" s="294">
        <v>13079898</v>
      </c>
      <c r="BE59" s="294"/>
      <c r="BF59" s="294"/>
      <c r="BG59" s="294"/>
      <c r="BH59" s="311"/>
      <c r="BI59" s="42">
        <f t="shared" ref="BI59:BR63" si="203">O59-C59</f>
        <v>115449.58999999985</v>
      </c>
      <c r="BJ59" s="43">
        <f t="shared" si="203"/>
        <v>479481.6799999997</v>
      </c>
      <c r="BK59" s="43">
        <f t="shared" si="203"/>
        <v>1237864.7799999993</v>
      </c>
      <c r="BL59" s="43">
        <f t="shared" si="203"/>
        <v>1514408.0899999999</v>
      </c>
      <c r="BM59" s="43">
        <f t="shared" si="203"/>
        <v>1993400.9700000007</v>
      </c>
      <c r="BN59" s="43">
        <f t="shared" si="203"/>
        <v>2951801.6400000006</v>
      </c>
      <c r="BO59" s="43">
        <f t="shared" si="203"/>
        <v>3357407.62</v>
      </c>
      <c r="BP59" s="43">
        <f t="shared" si="203"/>
        <v>3695921.6799999997</v>
      </c>
      <c r="BQ59" s="43">
        <f t="shared" si="203"/>
        <v>3831542.33</v>
      </c>
      <c r="BR59" s="407">
        <f t="shared" si="203"/>
        <v>3735421.66</v>
      </c>
      <c r="BS59" s="430">
        <f t="shared" ref="BS59:CB63" si="204">Y59-M59</f>
        <v>3698632.4000000004</v>
      </c>
      <c r="BT59" s="43">
        <f t="shared" si="204"/>
        <v>3611074.2</v>
      </c>
      <c r="BU59" s="43">
        <f t="shared" si="204"/>
        <v>3309628.49</v>
      </c>
      <c r="BV59" s="43">
        <f t="shared" si="204"/>
        <v>3265486</v>
      </c>
      <c r="BW59" s="43">
        <f t="shared" si="204"/>
        <v>3176552</v>
      </c>
      <c r="BX59" s="244">
        <f t="shared" si="204"/>
        <v>2880246</v>
      </c>
      <c r="BY59" s="244">
        <f t="shared" si="204"/>
        <v>1357747</v>
      </c>
      <c r="BZ59" s="244">
        <f t="shared" si="204"/>
        <v>190035</v>
      </c>
      <c r="CA59" s="244">
        <f t="shared" si="204"/>
        <v>-228099</v>
      </c>
      <c r="CB59" s="244">
        <f t="shared" si="204"/>
        <v>-737550</v>
      </c>
      <c r="CC59" s="244">
        <f t="shared" ref="CC59:CL63" si="205">AI59-W59</f>
        <v>-968541</v>
      </c>
      <c r="CD59" s="407">
        <f t="shared" si="205"/>
        <v>-1045517</v>
      </c>
      <c r="CE59" s="369">
        <f t="shared" si="205"/>
        <v>-963388</v>
      </c>
      <c r="CF59" s="244">
        <f t="shared" si="205"/>
        <v>-948370</v>
      </c>
      <c r="CG59" s="244">
        <f t="shared" si="205"/>
        <v>-858876</v>
      </c>
      <c r="CH59" s="244">
        <f t="shared" si="205"/>
        <v>-877461</v>
      </c>
      <c r="CI59" s="244">
        <f t="shared" si="205"/>
        <v>-1461629</v>
      </c>
      <c r="CJ59" s="244">
        <f t="shared" si="205"/>
        <v>-1426207</v>
      </c>
      <c r="CK59" s="244">
        <f t="shared" si="205"/>
        <v>-395580</v>
      </c>
      <c r="CL59" s="244">
        <f t="shared" si="205"/>
        <v>102887</v>
      </c>
      <c r="CM59" s="244">
        <f t="shared" ref="CM59:CX63" si="206">AS59-AG59</f>
        <v>444728</v>
      </c>
      <c r="CN59" s="244">
        <f t="shared" si="206"/>
        <v>390102</v>
      </c>
      <c r="CO59" s="244">
        <f t="shared" si="206"/>
        <v>213971</v>
      </c>
      <c r="CP59" s="407">
        <f t="shared" si="206"/>
        <v>333001</v>
      </c>
      <c r="CQ59" s="407">
        <f t="shared" si="206"/>
        <v>538002</v>
      </c>
      <c r="CR59" s="407">
        <f t="shared" si="206"/>
        <v>491273</v>
      </c>
      <c r="CS59" s="407">
        <f t="shared" si="206"/>
        <v>821613</v>
      </c>
      <c r="CT59" s="407">
        <f t="shared" si="206"/>
        <v>896670</v>
      </c>
      <c r="CU59" s="407">
        <f t="shared" si="206"/>
        <v>1097112</v>
      </c>
      <c r="CV59" s="407">
        <f t="shared" si="206"/>
        <v>1216497</v>
      </c>
      <c r="CW59" s="407">
        <f t="shared" si="206"/>
        <v>1098700</v>
      </c>
      <c r="CX59" s="407">
        <f t="shared" si="206"/>
        <v>784913</v>
      </c>
      <c r="CY59" s="347"/>
      <c r="CZ59" s="63">
        <f>IF(ISERROR(GETPIVOTDATA("VALUE",'CRS WK pvt'!$I$2,"DT_FILE",CZ$8,"CD_CO",CZ$6,"TRIM_CAT",TRIM(B59),"TRIM_LINE",A58))=TRUE,0,GETPIVOTDATA("VALUE",'CRS WK pvt'!$I$2,"DT_FILE",CZ$8,"CD_CO",CZ$6,"TRIM_CAT",TRIM(B59),"TRIM_LINE",A58))</f>
        <v>13079898</v>
      </c>
    </row>
    <row r="60" spans="1:104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1">
        <v>5310205</v>
      </c>
      <c r="V60" s="201">
        <v>5248361</v>
      </c>
      <c r="W60" s="201">
        <v>5337153</v>
      </c>
      <c r="X60" s="41">
        <v>5278678</v>
      </c>
      <c r="Y60" s="201">
        <v>5152956</v>
      </c>
      <c r="Z60" s="201">
        <v>5178485</v>
      </c>
      <c r="AA60" s="201">
        <v>5305689</v>
      </c>
      <c r="AB60" s="201">
        <v>5570176</v>
      </c>
      <c r="AC60" s="201">
        <v>5872760</v>
      </c>
      <c r="AD60" s="201">
        <v>6155295</v>
      </c>
      <c r="AE60" s="201">
        <v>6057106</v>
      </c>
      <c r="AF60" s="201">
        <v>5927143</v>
      </c>
      <c r="AG60" s="201">
        <v>5766929</v>
      </c>
      <c r="AH60" s="201">
        <v>5453690</v>
      </c>
      <c r="AI60" s="201">
        <v>5253809</v>
      </c>
      <c r="AJ60" s="41">
        <v>5234867</v>
      </c>
      <c r="AK60" s="294">
        <v>5103715</v>
      </c>
      <c r="AL60" s="294">
        <v>5157018</v>
      </c>
      <c r="AM60" s="294">
        <v>5396778</v>
      </c>
      <c r="AN60" s="294">
        <v>5772083</v>
      </c>
      <c r="AO60" s="294">
        <v>6059598</v>
      </c>
      <c r="AP60" s="294">
        <v>6244884</v>
      </c>
      <c r="AQ60" s="63">
        <v>6261359</v>
      </c>
      <c r="AR60" s="294">
        <v>6328323</v>
      </c>
      <c r="AS60" s="294">
        <v>6274556</v>
      </c>
      <c r="AT60" s="294">
        <v>5976868</v>
      </c>
      <c r="AU60" s="294">
        <v>6045729</v>
      </c>
      <c r="AV60" s="311">
        <v>6012721</v>
      </c>
      <c r="AW60" s="294">
        <v>6027441</v>
      </c>
      <c r="AX60" s="294">
        <v>6040729</v>
      </c>
      <c r="AY60" s="294">
        <v>6443620</v>
      </c>
      <c r="AZ60" s="63">
        <v>6802469</v>
      </c>
      <c r="BA60" s="294">
        <v>7210837</v>
      </c>
      <c r="BB60" s="294">
        <v>7613602</v>
      </c>
      <c r="BC60" s="63">
        <v>7751388</v>
      </c>
      <c r="BD60" s="294">
        <v>7556380</v>
      </c>
      <c r="BE60" s="294"/>
      <c r="BF60" s="294"/>
      <c r="BG60" s="294"/>
      <c r="BH60" s="311"/>
      <c r="BI60" s="42">
        <f t="shared" si="203"/>
        <v>382264.25</v>
      </c>
      <c r="BJ60" s="43">
        <f t="shared" si="203"/>
        <v>494012.56000000006</v>
      </c>
      <c r="BK60" s="43">
        <f t="shared" si="203"/>
        <v>598891</v>
      </c>
      <c r="BL60" s="43">
        <f t="shared" si="203"/>
        <v>626888.74000000022</v>
      </c>
      <c r="BM60" s="43">
        <f t="shared" si="203"/>
        <v>917463.75</v>
      </c>
      <c r="BN60" s="43">
        <f t="shared" si="203"/>
        <v>1073719.2200000002</v>
      </c>
      <c r="BO60" s="43">
        <f t="shared" si="203"/>
        <v>1194757.8799999999</v>
      </c>
      <c r="BP60" s="43">
        <f t="shared" si="203"/>
        <v>1220237.1000000001</v>
      </c>
      <c r="BQ60" s="43">
        <f t="shared" si="203"/>
        <v>1339534.8999999999</v>
      </c>
      <c r="BR60" s="407">
        <f t="shared" si="203"/>
        <v>1273406.9700000002</v>
      </c>
      <c r="BS60" s="430">
        <f t="shared" si="204"/>
        <v>1292291.1200000001</v>
      </c>
      <c r="BT60" s="43">
        <f t="shared" si="204"/>
        <v>1304466.67</v>
      </c>
      <c r="BU60" s="43">
        <f t="shared" si="204"/>
        <v>1234614.8199999998</v>
      </c>
      <c r="BV60" s="43">
        <f t="shared" si="204"/>
        <v>1256562</v>
      </c>
      <c r="BW60" s="43">
        <f t="shared" si="204"/>
        <v>1324008</v>
      </c>
      <c r="BX60" s="244">
        <f t="shared" si="204"/>
        <v>1450151</v>
      </c>
      <c r="BY60" s="244">
        <f t="shared" si="204"/>
        <v>939444</v>
      </c>
      <c r="BZ60" s="244">
        <f t="shared" si="204"/>
        <v>697259</v>
      </c>
      <c r="CA60" s="244">
        <f t="shared" si="204"/>
        <v>456724</v>
      </c>
      <c r="CB60" s="244">
        <f t="shared" si="204"/>
        <v>205329</v>
      </c>
      <c r="CC60" s="244">
        <f t="shared" si="205"/>
        <v>-83344</v>
      </c>
      <c r="CD60" s="407">
        <f t="shared" si="205"/>
        <v>-43811</v>
      </c>
      <c r="CE60" s="369">
        <f t="shared" si="205"/>
        <v>-49241</v>
      </c>
      <c r="CF60" s="244">
        <f t="shared" si="205"/>
        <v>-21467</v>
      </c>
      <c r="CG60" s="244">
        <f t="shared" si="205"/>
        <v>91089</v>
      </c>
      <c r="CH60" s="244">
        <f t="shared" si="205"/>
        <v>201907</v>
      </c>
      <c r="CI60" s="244">
        <f t="shared" si="205"/>
        <v>186838</v>
      </c>
      <c r="CJ60" s="244">
        <f t="shared" si="205"/>
        <v>89589</v>
      </c>
      <c r="CK60" s="244">
        <f t="shared" si="205"/>
        <v>204253</v>
      </c>
      <c r="CL60" s="244">
        <f t="shared" si="205"/>
        <v>401180</v>
      </c>
      <c r="CM60" s="244">
        <f t="shared" si="206"/>
        <v>507627</v>
      </c>
      <c r="CN60" s="244">
        <f t="shared" si="206"/>
        <v>523178</v>
      </c>
      <c r="CO60" s="244">
        <f t="shared" si="206"/>
        <v>791920</v>
      </c>
      <c r="CP60" s="407">
        <f t="shared" si="206"/>
        <v>777854</v>
      </c>
      <c r="CQ60" s="407">
        <f t="shared" si="206"/>
        <v>923726</v>
      </c>
      <c r="CR60" s="407">
        <f t="shared" si="206"/>
        <v>883711</v>
      </c>
      <c r="CS60" s="407">
        <f t="shared" si="206"/>
        <v>1046842</v>
      </c>
      <c r="CT60" s="407">
        <f t="shared" si="206"/>
        <v>1030386</v>
      </c>
      <c r="CU60" s="407">
        <f t="shared" si="206"/>
        <v>1151239</v>
      </c>
      <c r="CV60" s="407">
        <f t="shared" si="206"/>
        <v>1368718</v>
      </c>
      <c r="CW60" s="407">
        <f t="shared" si="206"/>
        <v>1490029</v>
      </c>
      <c r="CX60" s="407">
        <f t="shared" si="206"/>
        <v>1228057</v>
      </c>
      <c r="CY60" s="347"/>
      <c r="CZ60" s="63">
        <f>IF(ISERROR(GETPIVOTDATA("VALUE",'CRS WK pvt'!$I$2,"DT_FILE",CZ$8,"CD_CO",CZ$6,"TRIM_CAT",TRIM(B60),"TRIM_LINE",A58))=TRUE,0,GETPIVOTDATA("VALUE",'CRS WK pvt'!$I$2,"DT_FILE",CZ$8,"CD_CO",CZ$6,"TRIM_CAT",TRIM(B60),"TRIM_LINE",A58))</f>
        <v>7556380</v>
      </c>
    </row>
    <row r="61" spans="1:104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1">
        <v>1020669</v>
      </c>
      <c r="V61" s="201">
        <v>931005</v>
      </c>
      <c r="W61" s="201">
        <v>805008</v>
      </c>
      <c r="X61" s="41">
        <v>740409</v>
      </c>
      <c r="Y61" s="201">
        <v>679434</v>
      </c>
      <c r="Z61" s="201">
        <v>683661</v>
      </c>
      <c r="AA61" s="201">
        <v>733768</v>
      </c>
      <c r="AB61" s="201">
        <v>808803</v>
      </c>
      <c r="AC61" s="201">
        <v>904465</v>
      </c>
      <c r="AD61" s="201">
        <v>1049073</v>
      </c>
      <c r="AE61" s="201">
        <v>1080081</v>
      </c>
      <c r="AF61" s="201">
        <v>1005332</v>
      </c>
      <c r="AG61" s="201">
        <v>795433</v>
      </c>
      <c r="AH61" s="201">
        <v>698958</v>
      </c>
      <c r="AI61" s="201">
        <v>648134</v>
      </c>
      <c r="AJ61" s="41">
        <v>585957</v>
      </c>
      <c r="AK61" s="294">
        <v>586305</v>
      </c>
      <c r="AL61" s="294">
        <v>609944</v>
      </c>
      <c r="AM61" s="294">
        <v>700326</v>
      </c>
      <c r="AN61" s="294">
        <v>752044</v>
      </c>
      <c r="AO61" s="294">
        <v>868428</v>
      </c>
      <c r="AP61" s="294">
        <v>1018936</v>
      </c>
      <c r="AQ61" s="63">
        <v>1050294</v>
      </c>
      <c r="AR61" s="294">
        <v>915108</v>
      </c>
      <c r="AS61" s="294">
        <v>874562</v>
      </c>
      <c r="AT61" s="294">
        <v>771831</v>
      </c>
      <c r="AU61" s="294">
        <v>681971</v>
      </c>
      <c r="AV61" s="311">
        <v>652602</v>
      </c>
      <c r="AW61" s="294">
        <v>640005</v>
      </c>
      <c r="AX61" s="294">
        <v>622996</v>
      </c>
      <c r="AY61" s="294">
        <v>685540</v>
      </c>
      <c r="AZ61" s="63">
        <v>753167</v>
      </c>
      <c r="BA61" s="294">
        <v>944413</v>
      </c>
      <c r="BB61" s="294">
        <v>1197865</v>
      </c>
      <c r="BC61" s="63">
        <v>1192705</v>
      </c>
      <c r="BD61" s="294">
        <v>1105273</v>
      </c>
      <c r="BE61" s="294"/>
      <c r="BF61" s="294"/>
      <c r="BG61" s="294"/>
      <c r="BH61" s="311"/>
      <c r="BI61" s="42">
        <f t="shared" si="203"/>
        <v>13079.679999999993</v>
      </c>
      <c r="BJ61" s="43">
        <f t="shared" si="203"/>
        <v>309089.83999999997</v>
      </c>
      <c r="BK61" s="43">
        <f t="shared" si="203"/>
        <v>551872.17999999993</v>
      </c>
      <c r="BL61" s="43">
        <f t="shared" si="203"/>
        <v>645953.66999999993</v>
      </c>
      <c r="BM61" s="43">
        <f t="shared" si="203"/>
        <v>732209.62</v>
      </c>
      <c r="BN61" s="43">
        <f t="shared" si="203"/>
        <v>740202.26</v>
      </c>
      <c r="BO61" s="43">
        <f t="shared" si="203"/>
        <v>786602.94</v>
      </c>
      <c r="BP61" s="43">
        <f t="shared" si="203"/>
        <v>733534.46</v>
      </c>
      <c r="BQ61" s="43">
        <f t="shared" si="203"/>
        <v>620270.30000000005</v>
      </c>
      <c r="BR61" s="407">
        <f t="shared" si="203"/>
        <v>558163.19999999995</v>
      </c>
      <c r="BS61" s="430">
        <f t="shared" si="204"/>
        <v>513955.08999999997</v>
      </c>
      <c r="BT61" s="43">
        <f t="shared" si="204"/>
        <v>508508.44</v>
      </c>
      <c r="BU61" s="43">
        <f t="shared" si="204"/>
        <v>503946.28</v>
      </c>
      <c r="BV61" s="43">
        <f t="shared" si="204"/>
        <v>254472</v>
      </c>
      <c r="BW61" s="43">
        <f t="shared" si="204"/>
        <v>45295</v>
      </c>
      <c r="BX61" s="244">
        <f t="shared" si="204"/>
        <v>13471</v>
      </c>
      <c r="BY61" s="244">
        <f t="shared" si="204"/>
        <v>3531</v>
      </c>
      <c r="BZ61" s="244">
        <f t="shared" si="204"/>
        <v>-9297</v>
      </c>
      <c r="CA61" s="244">
        <f t="shared" si="204"/>
        <v>-225236</v>
      </c>
      <c r="CB61" s="244">
        <f t="shared" si="204"/>
        <v>-232047</v>
      </c>
      <c r="CC61" s="244">
        <f t="shared" si="205"/>
        <v>-156874</v>
      </c>
      <c r="CD61" s="407">
        <f t="shared" si="205"/>
        <v>-154452</v>
      </c>
      <c r="CE61" s="369">
        <f t="shared" si="205"/>
        <v>-93129</v>
      </c>
      <c r="CF61" s="244">
        <f t="shared" si="205"/>
        <v>-73717</v>
      </c>
      <c r="CG61" s="244">
        <f t="shared" si="205"/>
        <v>-33442</v>
      </c>
      <c r="CH61" s="244">
        <f t="shared" si="205"/>
        <v>-56759</v>
      </c>
      <c r="CI61" s="244">
        <f t="shared" si="205"/>
        <v>-36037</v>
      </c>
      <c r="CJ61" s="244">
        <f t="shared" si="205"/>
        <v>-30137</v>
      </c>
      <c r="CK61" s="244">
        <f t="shared" si="205"/>
        <v>-29787</v>
      </c>
      <c r="CL61" s="244">
        <f t="shared" si="205"/>
        <v>-90224</v>
      </c>
      <c r="CM61" s="244">
        <f t="shared" si="206"/>
        <v>79129</v>
      </c>
      <c r="CN61" s="244">
        <f t="shared" si="206"/>
        <v>72873</v>
      </c>
      <c r="CO61" s="244">
        <f t="shared" si="206"/>
        <v>33837</v>
      </c>
      <c r="CP61" s="407">
        <f t="shared" si="206"/>
        <v>66645</v>
      </c>
      <c r="CQ61" s="407">
        <f t="shared" si="206"/>
        <v>53700</v>
      </c>
      <c r="CR61" s="407">
        <f t="shared" si="206"/>
        <v>13052</v>
      </c>
      <c r="CS61" s="407">
        <f t="shared" si="206"/>
        <v>-14786</v>
      </c>
      <c r="CT61" s="407">
        <f t="shared" si="206"/>
        <v>1123</v>
      </c>
      <c r="CU61" s="407">
        <f t="shared" si="206"/>
        <v>75985</v>
      </c>
      <c r="CV61" s="407">
        <f t="shared" si="206"/>
        <v>178929</v>
      </c>
      <c r="CW61" s="407">
        <f t="shared" si="206"/>
        <v>142411</v>
      </c>
      <c r="CX61" s="407">
        <f t="shared" si="206"/>
        <v>190165</v>
      </c>
      <c r="CY61" s="347"/>
      <c r="CZ61" s="63">
        <f>IF(ISERROR(GETPIVOTDATA("VALUE",'CRS WK pvt'!$I$2,"DT_FILE",CZ$8,"CD_CO",CZ$6,"TRIM_CAT",TRIM(B61),"TRIM_LINE",A58))=TRUE,0,GETPIVOTDATA("VALUE",'CRS WK pvt'!$I$2,"DT_FILE",CZ$8,"CD_CO",CZ$6,"TRIM_CAT",TRIM(B61),"TRIM_LINE",A58))</f>
        <v>1105273</v>
      </c>
    </row>
    <row r="62" spans="1:104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1">
        <v>330542</v>
      </c>
      <c r="V62" s="201">
        <v>204445</v>
      </c>
      <c r="W62" s="201">
        <v>199620</v>
      </c>
      <c r="X62" s="41">
        <v>166217</v>
      </c>
      <c r="Y62" s="201">
        <v>239687</v>
      </c>
      <c r="Z62" s="201">
        <v>215602</v>
      </c>
      <c r="AA62" s="201">
        <v>225856</v>
      </c>
      <c r="AB62" s="201">
        <v>246687</v>
      </c>
      <c r="AC62" s="201">
        <v>270686</v>
      </c>
      <c r="AD62" s="201">
        <v>372617</v>
      </c>
      <c r="AE62" s="201">
        <v>351987</v>
      </c>
      <c r="AF62" s="201">
        <v>348973</v>
      </c>
      <c r="AG62" s="201">
        <v>330451</v>
      </c>
      <c r="AH62" s="201">
        <v>227163</v>
      </c>
      <c r="AI62" s="201">
        <v>230639</v>
      </c>
      <c r="AJ62" s="41">
        <v>219032</v>
      </c>
      <c r="AK62" s="294">
        <v>225557</v>
      </c>
      <c r="AL62" s="294">
        <v>246505</v>
      </c>
      <c r="AM62" s="294">
        <v>300353</v>
      </c>
      <c r="AN62" s="294">
        <v>337760</v>
      </c>
      <c r="AO62" s="294">
        <v>305477</v>
      </c>
      <c r="AP62" s="294">
        <v>245968</v>
      </c>
      <c r="AQ62" s="63">
        <v>263066</v>
      </c>
      <c r="AR62" s="294">
        <v>268348</v>
      </c>
      <c r="AS62" s="294">
        <v>275652</v>
      </c>
      <c r="AT62" s="294">
        <v>270639</v>
      </c>
      <c r="AU62" s="294">
        <v>271424</v>
      </c>
      <c r="AV62" s="311">
        <v>272984</v>
      </c>
      <c r="AW62" s="294">
        <v>262514</v>
      </c>
      <c r="AX62" s="294">
        <v>273589</v>
      </c>
      <c r="AY62" s="294">
        <v>307019</v>
      </c>
      <c r="AZ62" s="63">
        <v>285627</v>
      </c>
      <c r="BA62" s="294">
        <v>308202</v>
      </c>
      <c r="BB62" s="294">
        <v>367021</v>
      </c>
      <c r="BC62" s="63">
        <v>395929</v>
      </c>
      <c r="BD62" s="294">
        <v>443475</v>
      </c>
      <c r="BE62" s="294"/>
      <c r="BF62" s="294"/>
      <c r="BG62" s="294"/>
      <c r="BH62" s="311"/>
      <c r="BI62" s="42">
        <f t="shared" si="203"/>
        <v>-103496.98999999999</v>
      </c>
      <c r="BJ62" s="43">
        <f t="shared" si="203"/>
        <v>148741.22</v>
      </c>
      <c r="BK62" s="43">
        <f t="shared" si="203"/>
        <v>200935.05</v>
      </c>
      <c r="BL62" s="43">
        <f t="shared" si="203"/>
        <v>82770.020000000019</v>
      </c>
      <c r="BM62" s="43">
        <f t="shared" si="203"/>
        <v>12005.179999999993</v>
      </c>
      <c r="BN62" s="43">
        <f t="shared" si="203"/>
        <v>-31893.409999999974</v>
      </c>
      <c r="BO62" s="43">
        <f t="shared" si="203"/>
        <v>12198.820000000007</v>
      </c>
      <c r="BP62" s="43">
        <f t="shared" si="203"/>
        <v>-186314.99</v>
      </c>
      <c r="BQ62" s="43">
        <f t="shared" si="203"/>
        <v>-146491.90000000002</v>
      </c>
      <c r="BR62" s="407">
        <f t="shared" si="203"/>
        <v>-176986.65000000002</v>
      </c>
      <c r="BS62" s="430">
        <f t="shared" si="204"/>
        <v>56092.94</v>
      </c>
      <c r="BT62" s="43">
        <f t="shared" si="204"/>
        <v>37699.510000000009</v>
      </c>
      <c r="BU62" s="43">
        <f t="shared" si="204"/>
        <v>45613.489999999991</v>
      </c>
      <c r="BV62" s="43">
        <f t="shared" si="204"/>
        <v>-60851</v>
      </c>
      <c r="BW62" s="43">
        <f t="shared" si="204"/>
        <v>-120423</v>
      </c>
      <c r="BX62" s="244">
        <f t="shared" si="204"/>
        <v>-111027</v>
      </c>
      <c r="BY62" s="244">
        <f t="shared" si="204"/>
        <v>-60869</v>
      </c>
      <c r="BZ62" s="244">
        <f t="shared" si="204"/>
        <v>-8915</v>
      </c>
      <c r="CA62" s="244">
        <f t="shared" si="204"/>
        <v>-91</v>
      </c>
      <c r="CB62" s="244">
        <f t="shared" si="204"/>
        <v>22718</v>
      </c>
      <c r="CC62" s="244">
        <f t="shared" si="205"/>
        <v>31019</v>
      </c>
      <c r="CD62" s="407">
        <f t="shared" si="205"/>
        <v>52815</v>
      </c>
      <c r="CE62" s="369">
        <f t="shared" si="205"/>
        <v>-14130</v>
      </c>
      <c r="CF62" s="244">
        <f t="shared" si="205"/>
        <v>30903</v>
      </c>
      <c r="CG62" s="244">
        <f t="shared" si="205"/>
        <v>74497</v>
      </c>
      <c r="CH62" s="244">
        <f t="shared" si="205"/>
        <v>91073</v>
      </c>
      <c r="CI62" s="244">
        <f t="shared" si="205"/>
        <v>34791</v>
      </c>
      <c r="CJ62" s="244">
        <f t="shared" si="205"/>
        <v>-126649</v>
      </c>
      <c r="CK62" s="244">
        <f t="shared" si="205"/>
        <v>-88921</v>
      </c>
      <c r="CL62" s="244">
        <f t="shared" si="205"/>
        <v>-80625</v>
      </c>
      <c r="CM62" s="244">
        <f t="shared" si="206"/>
        <v>-54799</v>
      </c>
      <c r="CN62" s="244">
        <f t="shared" si="206"/>
        <v>43476</v>
      </c>
      <c r="CO62" s="244">
        <f t="shared" si="206"/>
        <v>40785</v>
      </c>
      <c r="CP62" s="407">
        <f t="shared" si="206"/>
        <v>53952</v>
      </c>
      <c r="CQ62" s="407">
        <f t="shared" si="206"/>
        <v>36957</v>
      </c>
      <c r="CR62" s="407">
        <f t="shared" si="206"/>
        <v>27084</v>
      </c>
      <c r="CS62" s="407">
        <f t="shared" si="206"/>
        <v>6666</v>
      </c>
      <c r="CT62" s="407">
        <f t="shared" si="206"/>
        <v>-52133</v>
      </c>
      <c r="CU62" s="407">
        <f t="shared" si="206"/>
        <v>2725</v>
      </c>
      <c r="CV62" s="407">
        <f t="shared" si="206"/>
        <v>121053</v>
      </c>
      <c r="CW62" s="407">
        <f t="shared" si="206"/>
        <v>132863</v>
      </c>
      <c r="CX62" s="407">
        <f t="shared" si="206"/>
        <v>175127</v>
      </c>
      <c r="CY62" s="347"/>
      <c r="CZ62" s="63">
        <f>IF(ISERROR(GETPIVOTDATA("VALUE",'CRS WK pvt'!$I$2,"DT_FILE",CZ$8,"CD_CO",CZ$6,"TRIM_CAT",TRIM(B62),"TRIM_LINE",A58))=TRUE,0,GETPIVOTDATA("VALUE",'CRS WK pvt'!$I$2,"DT_FILE",CZ$8,"CD_CO",CZ$6,"TRIM_CAT",TRIM(B62),"TRIM_LINE",A58))</f>
        <v>443475</v>
      </c>
    </row>
    <row r="63" spans="1:104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1">
        <v>179109</v>
      </c>
      <c r="V63" s="201">
        <v>175527</v>
      </c>
      <c r="W63" s="201">
        <v>189318</v>
      </c>
      <c r="X63" s="41">
        <v>168129</v>
      </c>
      <c r="Y63" s="201">
        <v>169083</v>
      </c>
      <c r="Z63" s="201">
        <v>203438</v>
      </c>
      <c r="AA63" s="201">
        <v>231129</v>
      </c>
      <c r="AB63" s="201">
        <v>266499</v>
      </c>
      <c r="AC63" s="201">
        <v>281972</v>
      </c>
      <c r="AD63" s="201">
        <v>312782</v>
      </c>
      <c r="AE63" s="201">
        <v>345499</v>
      </c>
      <c r="AF63" s="201">
        <v>365786</v>
      </c>
      <c r="AG63" s="201">
        <v>376628</v>
      </c>
      <c r="AH63" s="201">
        <v>393079</v>
      </c>
      <c r="AI63" s="201">
        <v>405120</v>
      </c>
      <c r="AJ63" s="41">
        <v>413803</v>
      </c>
      <c r="AK63" s="294">
        <v>430118</v>
      </c>
      <c r="AL63" s="294">
        <v>441531</v>
      </c>
      <c r="AM63" s="294">
        <v>470297</v>
      </c>
      <c r="AN63" s="294">
        <v>294943</v>
      </c>
      <c r="AO63" s="294">
        <v>276344</v>
      </c>
      <c r="AP63" s="294">
        <v>283558</v>
      </c>
      <c r="AQ63" s="63">
        <v>389802</v>
      </c>
      <c r="AR63" s="294">
        <v>414212</v>
      </c>
      <c r="AS63" s="294">
        <v>231431</v>
      </c>
      <c r="AT63" s="294">
        <v>117737</v>
      </c>
      <c r="AU63" s="294">
        <v>97387</v>
      </c>
      <c r="AV63" s="311">
        <v>59578</v>
      </c>
      <c r="AW63" s="294">
        <v>68254</v>
      </c>
      <c r="AX63" s="294">
        <v>72606</v>
      </c>
      <c r="AY63" s="294">
        <v>85066</v>
      </c>
      <c r="AZ63" s="63">
        <v>40862</v>
      </c>
      <c r="BA63" s="294">
        <v>40040</v>
      </c>
      <c r="BB63" s="294">
        <v>50848</v>
      </c>
      <c r="BC63" s="63">
        <v>52934</v>
      </c>
      <c r="BD63" s="294">
        <v>36859</v>
      </c>
      <c r="BE63" s="294"/>
      <c r="BF63" s="294"/>
      <c r="BG63" s="294"/>
      <c r="BH63" s="311"/>
      <c r="BI63" s="42">
        <f t="shared" si="203"/>
        <v>73928.42</v>
      </c>
      <c r="BJ63" s="43">
        <f t="shared" si="203"/>
        <v>21314.28</v>
      </c>
      <c r="BK63" s="43">
        <f t="shared" si="203"/>
        <v>-37560.31</v>
      </c>
      <c r="BL63" s="43">
        <f t="shared" si="203"/>
        <v>-39913.17</v>
      </c>
      <c r="BM63" s="43">
        <f t="shared" si="203"/>
        <v>-72458.64</v>
      </c>
      <c r="BN63" s="43">
        <f t="shared" si="203"/>
        <v>133861.78</v>
      </c>
      <c r="BO63" s="43">
        <f t="shared" si="203"/>
        <v>131332.78</v>
      </c>
      <c r="BP63" s="43">
        <f t="shared" si="203"/>
        <v>122752.01000000001</v>
      </c>
      <c r="BQ63" s="43">
        <f t="shared" si="203"/>
        <v>143637.08000000002</v>
      </c>
      <c r="BR63" s="407">
        <f t="shared" si="203"/>
        <v>127685.42</v>
      </c>
      <c r="BS63" s="430">
        <f t="shared" si="204"/>
        <v>85694.5</v>
      </c>
      <c r="BT63" s="43">
        <f t="shared" si="204"/>
        <v>123325.34</v>
      </c>
      <c r="BU63" s="43">
        <f t="shared" si="204"/>
        <v>156808.33000000002</v>
      </c>
      <c r="BV63" s="43">
        <f t="shared" si="204"/>
        <v>219887</v>
      </c>
      <c r="BW63" s="43">
        <f t="shared" si="204"/>
        <v>235653</v>
      </c>
      <c r="BX63" s="244">
        <f t="shared" si="204"/>
        <v>265120</v>
      </c>
      <c r="BY63" s="244">
        <f t="shared" si="204"/>
        <v>301707</v>
      </c>
      <c r="BZ63" s="244">
        <f t="shared" si="204"/>
        <v>186588</v>
      </c>
      <c r="CA63" s="244">
        <f t="shared" si="204"/>
        <v>197519</v>
      </c>
      <c r="CB63" s="244">
        <f t="shared" si="204"/>
        <v>217552</v>
      </c>
      <c r="CC63" s="244">
        <f t="shared" si="205"/>
        <v>215802</v>
      </c>
      <c r="CD63" s="407">
        <f t="shared" si="205"/>
        <v>245674</v>
      </c>
      <c r="CE63" s="369">
        <f t="shared" si="205"/>
        <v>261035</v>
      </c>
      <c r="CF63" s="244">
        <f t="shared" si="205"/>
        <v>238093</v>
      </c>
      <c r="CG63" s="244">
        <f t="shared" si="205"/>
        <v>239168</v>
      </c>
      <c r="CH63" s="244">
        <f t="shared" si="205"/>
        <v>28444</v>
      </c>
      <c r="CI63" s="244">
        <f t="shared" si="205"/>
        <v>-5628</v>
      </c>
      <c r="CJ63" s="244">
        <f t="shared" si="205"/>
        <v>-29224</v>
      </c>
      <c r="CK63" s="244">
        <f t="shared" si="205"/>
        <v>44303</v>
      </c>
      <c r="CL63" s="244">
        <f t="shared" si="205"/>
        <v>48426</v>
      </c>
      <c r="CM63" s="244">
        <f t="shared" si="206"/>
        <v>-145197</v>
      </c>
      <c r="CN63" s="244">
        <f t="shared" si="206"/>
        <v>-275342</v>
      </c>
      <c r="CO63" s="244">
        <f t="shared" si="206"/>
        <v>-307733</v>
      </c>
      <c r="CP63" s="407">
        <f t="shared" si="206"/>
        <v>-354225</v>
      </c>
      <c r="CQ63" s="407">
        <f t="shared" si="206"/>
        <v>-361864</v>
      </c>
      <c r="CR63" s="407">
        <f t="shared" si="206"/>
        <v>-368925</v>
      </c>
      <c r="CS63" s="407">
        <f t="shared" si="206"/>
        <v>-385231</v>
      </c>
      <c r="CT63" s="407">
        <f t="shared" si="206"/>
        <v>-254081</v>
      </c>
      <c r="CU63" s="407">
        <f t="shared" si="206"/>
        <v>-236304</v>
      </c>
      <c r="CV63" s="407">
        <f t="shared" si="206"/>
        <v>-232710</v>
      </c>
      <c r="CW63" s="407">
        <f t="shared" si="206"/>
        <v>-336868</v>
      </c>
      <c r="CX63" s="407">
        <f t="shared" si="206"/>
        <v>-377353</v>
      </c>
      <c r="CY63" s="347"/>
      <c r="CZ63" s="63">
        <f>IF(ISERROR(GETPIVOTDATA("VALUE",'CRS WK pvt'!$I$2,"DT_FILE",CZ$8,"CD_CO",CZ$6,"TRIM_CAT",TRIM(B63),"TRIM_LINE",A58))=TRUE,0,GETPIVOTDATA("VALUE",'CRS WK pvt'!$I$2,"DT_FILE",CZ$8,"CD_CO",CZ$6,"TRIM_CAT",TRIM(B63),"TRIM_LINE",A58))</f>
        <v>36859</v>
      </c>
    </row>
    <row r="64" spans="1:104" s="130" customFormat="1" x14ac:dyDescent="0.3">
      <c r="A64" s="147"/>
      <c r="B64" s="38" t="s">
        <v>42</v>
      </c>
      <c r="C64" s="140">
        <f t="shared" ref="C64:V64" si="207">SUM(C59:C63)</f>
        <v>11793904.639999999</v>
      </c>
      <c r="D64" s="141">
        <f t="shared" si="207"/>
        <v>12611592.42</v>
      </c>
      <c r="E64" s="141">
        <f t="shared" si="207"/>
        <v>13401108.300000001</v>
      </c>
      <c r="F64" s="141">
        <f t="shared" si="207"/>
        <v>14456982.65</v>
      </c>
      <c r="G64" s="141">
        <f t="shared" si="207"/>
        <v>14725343.120000001</v>
      </c>
      <c r="H64" s="141">
        <f t="shared" si="207"/>
        <v>13915970.51</v>
      </c>
      <c r="I64" s="141">
        <f t="shared" si="207"/>
        <v>13083845.960000001</v>
      </c>
      <c r="J64" s="141">
        <f t="shared" si="207"/>
        <v>12337428.74</v>
      </c>
      <c r="K64" s="141">
        <f t="shared" si="207"/>
        <v>11787119.289999999</v>
      </c>
      <c r="L64" s="142">
        <f t="shared" si="207"/>
        <v>11716952.4</v>
      </c>
      <c r="M64" s="141">
        <f t="shared" si="207"/>
        <v>11158942.950000001</v>
      </c>
      <c r="N64" s="141">
        <f t="shared" si="207"/>
        <v>11288590.84</v>
      </c>
      <c r="O64" s="141">
        <f t="shared" si="207"/>
        <v>12275129.59</v>
      </c>
      <c r="P64" s="141">
        <f t="shared" si="207"/>
        <v>14064232</v>
      </c>
      <c r="Q64" s="141">
        <f t="shared" si="207"/>
        <v>15953111</v>
      </c>
      <c r="R64" s="141">
        <f t="shared" si="207"/>
        <v>17287090</v>
      </c>
      <c r="S64" s="141">
        <f t="shared" si="207"/>
        <v>18307964</v>
      </c>
      <c r="T64" s="141">
        <f t="shared" si="207"/>
        <v>18783662</v>
      </c>
      <c r="U64" s="141">
        <f t="shared" si="207"/>
        <v>18566146</v>
      </c>
      <c r="V64" s="141">
        <f t="shared" si="207"/>
        <v>17923559</v>
      </c>
      <c r="W64" s="141">
        <f>SUM(W59+W60+W61+W62+W63)</f>
        <v>17575612</v>
      </c>
      <c r="X64" s="142">
        <f>SUM(X59+X60+X61+X62+X63)</f>
        <v>17234643</v>
      </c>
      <c r="Y64" s="202">
        <v>16805609</v>
      </c>
      <c r="Z64" s="202">
        <v>16873665</v>
      </c>
      <c r="AA64" s="202">
        <v>17525741</v>
      </c>
      <c r="AB64" s="202">
        <v>18999788</v>
      </c>
      <c r="AC64" s="202">
        <v>20614196</v>
      </c>
      <c r="AD64" s="202">
        <v>21785051</v>
      </c>
      <c r="AE64" s="202">
        <v>20849524</v>
      </c>
      <c r="AF64" s="202">
        <v>19839332</v>
      </c>
      <c r="AG64" s="202">
        <v>18766963</v>
      </c>
      <c r="AH64" s="202">
        <v>17399561</v>
      </c>
      <c r="AI64" s="202">
        <v>16613674</v>
      </c>
      <c r="AJ64" s="142">
        <v>16289352</v>
      </c>
      <c r="AK64" s="295">
        <v>15946756</v>
      </c>
      <c r="AL64" s="295">
        <v>16099107</v>
      </c>
      <c r="AM64" s="295">
        <v>17038177</v>
      </c>
      <c r="AN64" s="295">
        <v>18386992</v>
      </c>
      <c r="AO64" s="295">
        <v>19332531</v>
      </c>
      <c r="AP64" s="295">
        <v>20262423</v>
      </c>
      <c r="AQ64" s="44">
        <v>20583792</v>
      </c>
      <c r="AR64" s="295">
        <v>20220976</v>
      </c>
      <c r="AS64" s="295">
        <v>19598451</v>
      </c>
      <c r="AT64" s="295">
        <v>18153848</v>
      </c>
      <c r="AU64" s="295">
        <v>17386454</v>
      </c>
      <c r="AV64" s="312">
        <v>17166579</v>
      </c>
      <c r="AW64" s="295">
        <v>17137277</v>
      </c>
      <c r="AX64" s="295">
        <v>17145302</v>
      </c>
      <c r="AY64" s="295">
        <v>18513281</v>
      </c>
      <c r="AZ64" s="44">
        <v>20008957</v>
      </c>
      <c r="BA64" s="295">
        <v>21423288</v>
      </c>
      <c r="BB64" s="295">
        <v>22914910</v>
      </c>
      <c r="BC64" s="44">
        <v>23110927</v>
      </c>
      <c r="BD64" s="295">
        <v>22221885</v>
      </c>
      <c r="BE64" s="295"/>
      <c r="BF64" s="295"/>
      <c r="BG64" s="295"/>
      <c r="BH64" s="312"/>
      <c r="BI64" s="44">
        <f t="shared" ref="BI64:BM64" si="208">SUM(BI59:BI63)</f>
        <v>481224.94999999984</v>
      </c>
      <c r="BJ64" s="143">
        <f t="shared" si="208"/>
        <v>1452639.5799999996</v>
      </c>
      <c r="BK64" s="143">
        <f t="shared" si="208"/>
        <v>2552002.6999999988</v>
      </c>
      <c r="BL64" s="143">
        <f t="shared" si="208"/>
        <v>2830107.35</v>
      </c>
      <c r="BM64" s="143">
        <f t="shared" si="208"/>
        <v>3582620.8800000008</v>
      </c>
      <c r="BN64" s="143">
        <f t="shared" ref="BN64:BV64" si="209">SUM(BN59:BN63)</f>
        <v>4867691.4900000012</v>
      </c>
      <c r="BO64" s="143">
        <f t="shared" si="209"/>
        <v>5482300.04</v>
      </c>
      <c r="BP64" s="143">
        <f t="shared" si="209"/>
        <v>5586130.2599999988</v>
      </c>
      <c r="BQ64" s="143">
        <f t="shared" si="209"/>
        <v>5788492.71</v>
      </c>
      <c r="BR64" s="408">
        <f t="shared" si="209"/>
        <v>5517690.6000000006</v>
      </c>
      <c r="BS64" s="431">
        <f t="shared" si="209"/>
        <v>5646666.0500000007</v>
      </c>
      <c r="BT64" s="143">
        <f t="shared" si="209"/>
        <v>5585074.1600000001</v>
      </c>
      <c r="BU64" s="143">
        <f t="shared" si="209"/>
        <v>5250611.4100000011</v>
      </c>
      <c r="BV64" s="143">
        <f t="shared" si="209"/>
        <v>4935556</v>
      </c>
      <c r="BW64" s="143">
        <f t="shared" ref="BW64:BX64" si="210">SUM(BW59:BW63)</f>
        <v>4661085</v>
      </c>
      <c r="BX64" s="245">
        <f t="shared" si="210"/>
        <v>4497961</v>
      </c>
      <c r="BY64" s="245">
        <f t="shared" ref="BY64:BZ64" si="211">SUM(BY59:BY63)</f>
        <v>2541560</v>
      </c>
      <c r="BZ64" s="245">
        <f t="shared" si="211"/>
        <v>1055670</v>
      </c>
      <c r="CA64" s="245">
        <f t="shared" ref="CA64" si="212">SUM(CA59:CA63)</f>
        <v>200817</v>
      </c>
      <c r="CB64" s="245">
        <f t="shared" ref="CB64:CC64" si="213">SUM(CB59:CB63)</f>
        <v>-523998</v>
      </c>
      <c r="CC64" s="245">
        <f t="shared" si="213"/>
        <v>-961938</v>
      </c>
      <c r="CD64" s="408">
        <f t="shared" ref="CD64:CE64" si="214">SUM(CD59:CD63)</f>
        <v>-945291</v>
      </c>
      <c r="CE64" s="370">
        <f t="shared" si="214"/>
        <v>-858853</v>
      </c>
      <c r="CF64" s="245">
        <f t="shared" ref="CF64" si="215">SUM(CF59:CF63)</f>
        <v>-774558</v>
      </c>
      <c r="CG64" s="245">
        <f t="shared" ref="CG64" si="216">SUM(CG59:CG63)</f>
        <v>-487564</v>
      </c>
      <c r="CH64" s="245">
        <f t="shared" ref="CH64" si="217">SUM(CH59:CH63)</f>
        <v>-612796</v>
      </c>
      <c r="CI64" s="245">
        <f t="shared" ref="CI64" si="218">SUM(CI59:CI63)</f>
        <v>-1281665</v>
      </c>
      <c r="CJ64" s="245">
        <f t="shared" ref="CJ64" si="219">SUM(CJ59:CJ63)</f>
        <v>-1522628</v>
      </c>
      <c r="CK64" s="245">
        <f t="shared" ref="CK64" si="220">SUM(CK59:CK63)</f>
        <v>-265732</v>
      </c>
      <c r="CL64" s="245">
        <f t="shared" ref="CL64" si="221">SUM(CL59:CL63)</f>
        <v>381644</v>
      </c>
      <c r="CM64" s="245">
        <f t="shared" ref="CM64" si="222">SUM(CM59:CM63)</f>
        <v>831488</v>
      </c>
      <c r="CN64" s="245">
        <f t="shared" ref="CN64" si="223">SUM(CN59:CN63)</f>
        <v>754287</v>
      </c>
      <c r="CO64" s="245">
        <f t="shared" ref="CO64" si="224">SUM(CO59:CO63)</f>
        <v>772780</v>
      </c>
      <c r="CP64" s="408">
        <f t="shared" ref="CP64" si="225">SUM(CP59:CP63)</f>
        <v>877227</v>
      </c>
      <c r="CQ64" s="408">
        <f t="shared" ref="CQ64" si="226">SUM(CQ59:CQ63)</f>
        <v>1190521</v>
      </c>
      <c r="CR64" s="408">
        <f t="shared" ref="CR64" si="227">SUM(CR59:CR63)</f>
        <v>1046195</v>
      </c>
      <c r="CS64" s="408">
        <f t="shared" ref="CS64" si="228">SUM(CS59:CS63)</f>
        <v>1475104</v>
      </c>
      <c r="CT64" s="408">
        <f t="shared" ref="CT64:CU64" si="229">SUM(CT59:CT63)</f>
        <v>1621965</v>
      </c>
      <c r="CU64" s="408">
        <f t="shared" si="229"/>
        <v>2090757</v>
      </c>
      <c r="CV64" s="408">
        <f t="shared" ref="CV64" si="230">SUM(CV59:CV63)</f>
        <v>2652487</v>
      </c>
      <c r="CW64" s="408">
        <f t="shared" ref="CW64:CX64" si="231">SUM(CW59:CW63)</f>
        <v>2527135</v>
      </c>
      <c r="CX64" s="408">
        <f t="shared" si="231"/>
        <v>2000909</v>
      </c>
      <c r="CY64" s="348"/>
      <c r="CZ64" s="44">
        <f>SUM(CZ59:CZ63)</f>
        <v>22221885</v>
      </c>
    </row>
    <row r="65" spans="1:104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49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409"/>
      <c r="CE65" s="371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409"/>
      <c r="CQ65" s="409"/>
      <c r="CR65" s="409"/>
      <c r="CS65" s="409"/>
      <c r="CT65" s="409"/>
      <c r="CU65" s="409"/>
      <c r="CV65" s="409"/>
      <c r="CW65" s="409"/>
      <c r="CX65" s="409"/>
      <c r="CY65" s="347"/>
      <c r="CZ65" s="49"/>
    </row>
    <row r="66" spans="1:104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1">
        <v>13098045</v>
      </c>
      <c r="V66" s="201">
        <v>12739876</v>
      </c>
      <c r="W66" s="201">
        <v>12466027</v>
      </c>
      <c r="X66" s="41">
        <v>12989113</v>
      </c>
      <c r="Y66" s="201">
        <v>13991123</v>
      </c>
      <c r="Z66" s="201">
        <v>15853690</v>
      </c>
      <c r="AA66" s="201">
        <v>17446532</v>
      </c>
      <c r="AB66" s="201">
        <v>18254327</v>
      </c>
      <c r="AC66" s="201">
        <v>18157630</v>
      </c>
      <c r="AD66" s="201">
        <v>17249374</v>
      </c>
      <c r="AE66" s="201">
        <v>14899000</v>
      </c>
      <c r="AF66" s="201">
        <v>13520975</v>
      </c>
      <c r="AG66" s="201">
        <v>12676931</v>
      </c>
      <c r="AH66" s="201">
        <v>11799982</v>
      </c>
      <c r="AI66" s="201">
        <v>11295756</v>
      </c>
      <c r="AJ66" s="41">
        <v>11608956</v>
      </c>
      <c r="AK66" s="294">
        <v>13496243</v>
      </c>
      <c r="AL66" s="294">
        <v>15458496</v>
      </c>
      <c r="AM66" s="294">
        <v>17500398</v>
      </c>
      <c r="AN66" s="294">
        <v>18377640</v>
      </c>
      <c r="AO66" s="294">
        <v>17819662</v>
      </c>
      <c r="AP66" s="294">
        <v>16834941</v>
      </c>
      <c r="AQ66" s="63">
        <v>15218344</v>
      </c>
      <c r="AR66" s="294">
        <v>14199883</v>
      </c>
      <c r="AS66" s="294">
        <v>13815412</v>
      </c>
      <c r="AT66" s="294">
        <v>12489005</v>
      </c>
      <c r="AU66" s="294">
        <v>12207366</v>
      </c>
      <c r="AV66" s="311">
        <v>13701287</v>
      </c>
      <c r="AW66" s="294">
        <v>15230011</v>
      </c>
      <c r="AX66" s="294">
        <v>17274459</v>
      </c>
      <c r="AY66" s="294">
        <v>18981066</v>
      </c>
      <c r="AZ66" s="63">
        <v>19769522</v>
      </c>
      <c r="BA66" s="294">
        <v>19081219</v>
      </c>
      <c r="BB66" s="294">
        <v>17758294</v>
      </c>
      <c r="BC66" s="63">
        <v>15947349</v>
      </c>
      <c r="BD66" s="294">
        <v>14615922</v>
      </c>
      <c r="BE66" s="294"/>
      <c r="BF66" s="294"/>
      <c r="BG66" s="294"/>
      <c r="BH66" s="311"/>
      <c r="BI66" s="42">
        <f t="shared" ref="BI66:BR70" si="232">O66-C66</f>
        <v>-460438.40000000037</v>
      </c>
      <c r="BJ66" s="43">
        <f t="shared" si="232"/>
        <v>-554904.4299999997</v>
      </c>
      <c r="BK66" s="43">
        <f t="shared" si="232"/>
        <v>774598.15000000037</v>
      </c>
      <c r="BL66" s="43">
        <f t="shared" si="232"/>
        <v>2052587.9299999997</v>
      </c>
      <c r="BM66" s="43">
        <f t="shared" si="232"/>
        <v>1920416.3499999996</v>
      </c>
      <c r="BN66" s="43">
        <f t="shared" si="232"/>
        <v>2887905.8100000005</v>
      </c>
      <c r="BO66" s="43">
        <f t="shared" si="232"/>
        <v>3370173.09</v>
      </c>
      <c r="BP66" s="43">
        <f t="shared" si="232"/>
        <v>3819098.1099999994</v>
      </c>
      <c r="BQ66" s="43">
        <f t="shared" si="232"/>
        <v>3876406.0399999991</v>
      </c>
      <c r="BR66" s="407">
        <f t="shared" si="232"/>
        <v>3775641.92</v>
      </c>
      <c r="BS66" s="430">
        <f t="shared" ref="BS66:CB70" si="233">Y66-M66</f>
        <v>3579027.0299999993</v>
      </c>
      <c r="BT66" s="43">
        <f t="shared" si="233"/>
        <v>3739350.6999999993</v>
      </c>
      <c r="BU66" s="43">
        <f t="shared" si="233"/>
        <v>3676309.0999999996</v>
      </c>
      <c r="BV66" s="43">
        <f t="shared" si="233"/>
        <v>3335162</v>
      </c>
      <c r="BW66" s="43">
        <f t="shared" si="233"/>
        <v>2924054</v>
      </c>
      <c r="BX66" s="244">
        <f t="shared" si="233"/>
        <v>2045875</v>
      </c>
      <c r="BY66" s="244">
        <f t="shared" si="233"/>
        <v>832402</v>
      </c>
      <c r="BZ66" s="244">
        <f t="shared" si="233"/>
        <v>-41851</v>
      </c>
      <c r="CA66" s="244">
        <f t="shared" si="233"/>
        <v>-421114</v>
      </c>
      <c r="CB66" s="244">
        <f t="shared" si="233"/>
        <v>-939894</v>
      </c>
      <c r="CC66" s="244">
        <f t="shared" ref="CC66:CL70" si="234">AI66-W66</f>
        <v>-1170271</v>
      </c>
      <c r="CD66" s="407">
        <f t="shared" si="234"/>
        <v>-1380157</v>
      </c>
      <c r="CE66" s="369">
        <f t="shared" si="234"/>
        <v>-494880</v>
      </c>
      <c r="CF66" s="244">
        <f t="shared" si="234"/>
        <v>-395194</v>
      </c>
      <c r="CG66" s="244">
        <f t="shared" si="234"/>
        <v>53866</v>
      </c>
      <c r="CH66" s="244">
        <f t="shared" si="234"/>
        <v>123313</v>
      </c>
      <c r="CI66" s="244">
        <f t="shared" si="234"/>
        <v>-337968</v>
      </c>
      <c r="CJ66" s="244">
        <f t="shared" si="234"/>
        <v>-414433</v>
      </c>
      <c r="CK66" s="244">
        <f t="shared" si="234"/>
        <v>319344</v>
      </c>
      <c r="CL66" s="244">
        <f t="shared" si="234"/>
        <v>678908</v>
      </c>
      <c r="CM66" s="244">
        <f t="shared" ref="CM66:CX70" si="235">AS66-AG66</f>
        <v>1138481</v>
      </c>
      <c r="CN66" s="244">
        <f t="shared" si="235"/>
        <v>689023</v>
      </c>
      <c r="CO66" s="244">
        <f t="shared" si="235"/>
        <v>911610</v>
      </c>
      <c r="CP66" s="407">
        <f t="shared" si="235"/>
        <v>2092331</v>
      </c>
      <c r="CQ66" s="407">
        <f t="shared" si="235"/>
        <v>1733768</v>
      </c>
      <c r="CR66" s="407">
        <f t="shared" si="235"/>
        <v>1815963</v>
      </c>
      <c r="CS66" s="407">
        <f t="shared" si="235"/>
        <v>1480668</v>
      </c>
      <c r="CT66" s="407">
        <f t="shared" si="235"/>
        <v>1391882</v>
      </c>
      <c r="CU66" s="407">
        <f t="shared" si="235"/>
        <v>1261557</v>
      </c>
      <c r="CV66" s="407">
        <f t="shared" si="235"/>
        <v>923353</v>
      </c>
      <c r="CW66" s="407">
        <f t="shared" si="235"/>
        <v>729005</v>
      </c>
      <c r="CX66" s="407">
        <f t="shared" si="235"/>
        <v>416039</v>
      </c>
      <c r="CY66" s="347"/>
      <c r="CZ66" s="63">
        <f>IF(ISERROR(GETPIVOTDATA("VALUE",'CRS WK pvt'!$I$2,"DT_FILE",CZ$8,"CD_CO",CZ$6,"TRIM_CAT",TRIM(B66),"TRIM_LINE",A65))=TRUE,0,GETPIVOTDATA("VALUE",'CRS WK pvt'!$I$2,"DT_FILE",CZ$8,"CD_CO",CZ$6,"TRIM_CAT",TRIM(B66),"TRIM_LINE",A65))</f>
        <v>14615922</v>
      </c>
    </row>
    <row r="67" spans="1:104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1">
        <v>5564276</v>
      </c>
      <c r="V67" s="201">
        <v>5496855</v>
      </c>
      <c r="W67" s="201">
        <v>5613586</v>
      </c>
      <c r="X67" s="41">
        <v>5673544</v>
      </c>
      <c r="Y67" s="201">
        <v>5830928</v>
      </c>
      <c r="Z67" s="201">
        <v>6222638</v>
      </c>
      <c r="AA67" s="201">
        <v>6616133</v>
      </c>
      <c r="AB67" s="201">
        <v>6921932</v>
      </c>
      <c r="AC67" s="201">
        <v>6978431</v>
      </c>
      <c r="AD67" s="201">
        <v>7000523</v>
      </c>
      <c r="AE67" s="201">
        <v>6575623</v>
      </c>
      <c r="AF67" s="201">
        <v>6296274</v>
      </c>
      <c r="AG67" s="201">
        <v>6061610</v>
      </c>
      <c r="AH67" s="201">
        <v>5742110</v>
      </c>
      <c r="AI67" s="201">
        <v>5524499</v>
      </c>
      <c r="AJ67" s="41">
        <v>5642761</v>
      </c>
      <c r="AK67" s="294">
        <v>5978999</v>
      </c>
      <c r="AL67" s="294">
        <v>6528223</v>
      </c>
      <c r="AM67" s="294">
        <v>7127614</v>
      </c>
      <c r="AN67" s="294">
        <v>7421350</v>
      </c>
      <c r="AO67" s="294">
        <v>7539621</v>
      </c>
      <c r="AP67" s="294">
        <v>7400316</v>
      </c>
      <c r="AQ67" s="63">
        <v>6964555</v>
      </c>
      <c r="AR67" s="294">
        <v>6857425</v>
      </c>
      <c r="AS67" s="294">
        <v>6764941</v>
      </c>
      <c r="AT67" s="294">
        <v>6389796</v>
      </c>
      <c r="AU67" s="294">
        <v>6580894</v>
      </c>
      <c r="AV67" s="311">
        <v>6908229</v>
      </c>
      <c r="AW67" s="294">
        <v>7403065</v>
      </c>
      <c r="AX67" s="294">
        <v>7950066</v>
      </c>
      <c r="AY67" s="294">
        <v>8527824</v>
      </c>
      <c r="AZ67" s="63">
        <v>8819246</v>
      </c>
      <c r="BA67" s="294">
        <v>8968073</v>
      </c>
      <c r="BB67" s="294">
        <v>8864148</v>
      </c>
      <c r="BC67" s="63">
        <v>8460582</v>
      </c>
      <c r="BD67" s="294">
        <v>8047079</v>
      </c>
      <c r="BE67" s="294"/>
      <c r="BF67" s="294"/>
      <c r="BG67" s="294"/>
      <c r="BH67" s="311"/>
      <c r="BI67" s="42">
        <f t="shared" si="232"/>
        <v>246906.08000000007</v>
      </c>
      <c r="BJ67" s="43">
        <f t="shared" si="232"/>
        <v>277837.58000000007</v>
      </c>
      <c r="BK67" s="43">
        <f t="shared" si="232"/>
        <v>360776.95999999996</v>
      </c>
      <c r="BL67" s="43">
        <f t="shared" si="232"/>
        <v>559369.91999999993</v>
      </c>
      <c r="BM67" s="43">
        <f t="shared" si="232"/>
        <v>830816.38999999966</v>
      </c>
      <c r="BN67" s="43">
        <f t="shared" si="232"/>
        <v>1027519.0700000003</v>
      </c>
      <c r="BO67" s="43">
        <f t="shared" si="232"/>
        <v>1192867.58</v>
      </c>
      <c r="BP67" s="43">
        <f t="shared" si="232"/>
        <v>1205801.2300000004</v>
      </c>
      <c r="BQ67" s="43">
        <f t="shared" si="232"/>
        <v>1334555.0499999998</v>
      </c>
      <c r="BR67" s="407">
        <f t="shared" si="232"/>
        <v>1291734.4000000004</v>
      </c>
      <c r="BS67" s="430">
        <f t="shared" si="233"/>
        <v>1288161.7400000002</v>
      </c>
      <c r="BT67" s="43">
        <f t="shared" si="233"/>
        <v>1382847.25</v>
      </c>
      <c r="BU67" s="43">
        <f t="shared" si="233"/>
        <v>1498846.0499999998</v>
      </c>
      <c r="BV67" s="43">
        <f t="shared" si="233"/>
        <v>1592806</v>
      </c>
      <c r="BW67" s="43">
        <f t="shared" si="233"/>
        <v>1555386</v>
      </c>
      <c r="BX67" s="244">
        <f t="shared" si="233"/>
        <v>1609471</v>
      </c>
      <c r="BY67" s="244">
        <f t="shared" si="233"/>
        <v>1014543</v>
      </c>
      <c r="BZ67" s="244">
        <f t="shared" si="233"/>
        <v>783145</v>
      </c>
      <c r="CA67" s="244">
        <f t="shared" si="233"/>
        <v>497334</v>
      </c>
      <c r="CB67" s="244">
        <f t="shared" si="233"/>
        <v>245255</v>
      </c>
      <c r="CC67" s="244">
        <f t="shared" si="234"/>
        <v>-89087</v>
      </c>
      <c r="CD67" s="407">
        <f t="shared" si="234"/>
        <v>-30783</v>
      </c>
      <c r="CE67" s="369">
        <f t="shared" si="234"/>
        <v>148071</v>
      </c>
      <c r="CF67" s="244">
        <f t="shared" si="234"/>
        <v>305585</v>
      </c>
      <c r="CG67" s="244">
        <f t="shared" si="234"/>
        <v>511481</v>
      </c>
      <c r="CH67" s="244">
        <f t="shared" si="234"/>
        <v>499418</v>
      </c>
      <c r="CI67" s="244">
        <f t="shared" si="234"/>
        <v>561190</v>
      </c>
      <c r="CJ67" s="244">
        <f t="shared" si="234"/>
        <v>399793</v>
      </c>
      <c r="CK67" s="244">
        <f t="shared" si="234"/>
        <v>388932</v>
      </c>
      <c r="CL67" s="244">
        <f t="shared" si="234"/>
        <v>561151</v>
      </c>
      <c r="CM67" s="244">
        <f t="shared" si="235"/>
        <v>703331</v>
      </c>
      <c r="CN67" s="244">
        <f t="shared" si="235"/>
        <v>647686</v>
      </c>
      <c r="CO67" s="244">
        <f t="shared" si="235"/>
        <v>1056395</v>
      </c>
      <c r="CP67" s="407">
        <f t="shared" si="235"/>
        <v>1265468</v>
      </c>
      <c r="CQ67" s="407">
        <f t="shared" si="235"/>
        <v>1424066</v>
      </c>
      <c r="CR67" s="407">
        <f t="shared" si="235"/>
        <v>1421843</v>
      </c>
      <c r="CS67" s="407">
        <f t="shared" si="235"/>
        <v>1400210</v>
      </c>
      <c r="CT67" s="407">
        <f t="shared" si="235"/>
        <v>1397896</v>
      </c>
      <c r="CU67" s="407">
        <f t="shared" si="235"/>
        <v>1428452</v>
      </c>
      <c r="CV67" s="407">
        <f t="shared" si="235"/>
        <v>1463832</v>
      </c>
      <c r="CW67" s="407">
        <f t="shared" si="235"/>
        <v>1496027</v>
      </c>
      <c r="CX67" s="407">
        <f t="shared" si="235"/>
        <v>1189654</v>
      </c>
      <c r="CY67" s="347"/>
      <c r="CZ67" s="63">
        <f>IF(ISERROR(GETPIVOTDATA("VALUE",'CRS WK pvt'!$I$2,"DT_FILE",CZ$8,"CD_CO",CZ$6,"TRIM_CAT",TRIM(B67),"TRIM_LINE",A65))=TRUE,0,GETPIVOTDATA("VALUE",'CRS WK pvt'!$I$2,"DT_FILE",CZ$8,"CD_CO",CZ$6,"TRIM_CAT",TRIM(B67),"TRIM_LINE",A65))</f>
        <v>8047079</v>
      </c>
    </row>
    <row r="68" spans="1:104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1">
        <v>1239184</v>
      </c>
      <c r="V68" s="201">
        <v>1161212</v>
      </c>
      <c r="W68" s="201">
        <v>1072251</v>
      </c>
      <c r="X68" s="41">
        <v>1173109</v>
      </c>
      <c r="Y68" s="201">
        <v>1576041</v>
      </c>
      <c r="Z68" s="201">
        <v>1873342</v>
      </c>
      <c r="AA68" s="201">
        <v>1870314</v>
      </c>
      <c r="AB68" s="201">
        <v>1867547</v>
      </c>
      <c r="AC68" s="201">
        <v>1738135</v>
      </c>
      <c r="AD68" s="201">
        <v>1642625</v>
      </c>
      <c r="AE68" s="201">
        <v>1384087</v>
      </c>
      <c r="AF68" s="201">
        <v>1241399</v>
      </c>
      <c r="AG68" s="201">
        <v>1031089</v>
      </c>
      <c r="AH68" s="201">
        <v>1007658</v>
      </c>
      <c r="AI68" s="201">
        <v>1067883</v>
      </c>
      <c r="AJ68" s="41">
        <v>1178575</v>
      </c>
      <c r="AK68" s="294">
        <v>2341649</v>
      </c>
      <c r="AL68" s="294">
        <v>2674673</v>
      </c>
      <c r="AM68" s="294">
        <v>2982412</v>
      </c>
      <c r="AN68" s="294">
        <v>2429328</v>
      </c>
      <c r="AO68" s="294">
        <v>2311026</v>
      </c>
      <c r="AP68" s="294">
        <v>2068003</v>
      </c>
      <c r="AQ68" s="63">
        <v>1674215</v>
      </c>
      <c r="AR68" s="294">
        <v>1359330</v>
      </c>
      <c r="AS68" s="294">
        <v>1316932</v>
      </c>
      <c r="AT68" s="294">
        <v>1166832</v>
      </c>
      <c r="AU68" s="294">
        <v>1138331</v>
      </c>
      <c r="AV68" s="311">
        <v>1563399</v>
      </c>
      <c r="AW68" s="294">
        <v>1820956</v>
      </c>
      <c r="AX68" s="294">
        <v>2051054</v>
      </c>
      <c r="AY68" s="294">
        <v>2449488</v>
      </c>
      <c r="AZ68" s="63">
        <v>2369687</v>
      </c>
      <c r="BA68" s="294">
        <v>2251009</v>
      </c>
      <c r="BB68" s="294">
        <v>2008638</v>
      </c>
      <c r="BC68" s="63">
        <v>1646013</v>
      </c>
      <c r="BD68" s="294">
        <v>1445522</v>
      </c>
      <c r="BE68" s="294"/>
      <c r="BF68" s="294"/>
      <c r="BG68" s="294"/>
      <c r="BH68" s="311"/>
      <c r="BI68" s="42">
        <f t="shared" si="232"/>
        <v>7239.7900000000373</v>
      </c>
      <c r="BJ68" s="43">
        <f t="shared" si="232"/>
        <v>601360.54</v>
      </c>
      <c r="BK68" s="43">
        <f t="shared" si="232"/>
        <v>768410.24</v>
      </c>
      <c r="BL68" s="43">
        <f t="shared" si="232"/>
        <v>867755.37</v>
      </c>
      <c r="BM68" s="43">
        <f t="shared" si="232"/>
        <v>776160.73</v>
      </c>
      <c r="BN68" s="43">
        <f t="shared" si="232"/>
        <v>791041.06</v>
      </c>
      <c r="BO68" s="43">
        <f t="shared" si="232"/>
        <v>767169.7</v>
      </c>
      <c r="BP68" s="43">
        <f t="shared" si="232"/>
        <v>747476.31</v>
      </c>
      <c r="BQ68" s="43">
        <f t="shared" si="232"/>
        <v>614715.63</v>
      </c>
      <c r="BR68" s="407">
        <f t="shared" si="232"/>
        <v>470998.48</v>
      </c>
      <c r="BS68" s="430">
        <f t="shared" si="233"/>
        <v>695149.42</v>
      </c>
      <c r="BT68" s="43">
        <f t="shared" si="233"/>
        <v>409390.78</v>
      </c>
      <c r="BU68" s="43">
        <f t="shared" si="233"/>
        <v>270822.24</v>
      </c>
      <c r="BV68" s="43">
        <f t="shared" si="233"/>
        <v>-431916</v>
      </c>
      <c r="BW68" s="43">
        <f t="shared" si="233"/>
        <v>-334579</v>
      </c>
      <c r="BX68" s="244">
        <f t="shared" si="233"/>
        <v>-238104</v>
      </c>
      <c r="BY68" s="244">
        <f t="shared" si="233"/>
        <v>-140083</v>
      </c>
      <c r="BZ68" s="244">
        <f t="shared" si="233"/>
        <v>-100800</v>
      </c>
      <c r="CA68" s="244">
        <f t="shared" si="233"/>
        <v>-208095</v>
      </c>
      <c r="CB68" s="244">
        <f t="shared" si="233"/>
        <v>-153554</v>
      </c>
      <c r="CC68" s="244">
        <f t="shared" si="234"/>
        <v>-4368</v>
      </c>
      <c r="CD68" s="407">
        <f t="shared" si="234"/>
        <v>5466</v>
      </c>
      <c r="CE68" s="369">
        <f t="shared" si="234"/>
        <v>765608</v>
      </c>
      <c r="CF68" s="244">
        <f t="shared" si="234"/>
        <v>801331</v>
      </c>
      <c r="CG68" s="244">
        <f t="shared" si="234"/>
        <v>1112098</v>
      </c>
      <c r="CH68" s="244">
        <f t="shared" si="234"/>
        <v>561781</v>
      </c>
      <c r="CI68" s="244">
        <f t="shared" si="234"/>
        <v>572891</v>
      </c>
      <c r="CJ68" s="244">
        <f t="shared" si="234"/>
        <v>425378</v>
      </c>
      <c r="CK68" s="244">
        <f t="shared" si="234"/>
        <v>290128</v>
      </c>
      <c r="CL68" s="244">
        <f t="shared" si="234"/>
        <v>117931</v>
      </c>
      <c r="CM68" s="244">
        <f t="shared" si="235"/>
        <v>285843</v>
      </c>
      <c r="CN68" s="244">
        <f t="shared" si="235"/>
        <v>159174</v>
      </c>
      <c r="CO68" s="244">
        <f t="shared" si="235"/>
        <v>70448</v>
      </c>
      <c r="CP68" s="407">
        <f t="shared" si="235"/>
        <v>384824</v>
      </c>
      <c r="CQ68" s="407">
        <f t="shared" si="235"/>
        <v>-520693</v>
      </c>
      <c r="CR68" s="407">
        <f t="shared" si="235"/>
        <v>-623619</v>
      </c>
      <c r="CS68" s="407">
        <f t="shared" si="235"/>
        <v>-532924</v>
      </c>
      <c r="CT68" s="407">
        <f t="shared" si="235"/>
        <v>-59641</v>
      </c>
      <c r="CU68" s="407">
        <f t="shared" si="235"/>
        <v>-60017</v>
      </c>
      <c r="CV68" s="407">
        <f t="shared" si="235"/>
        <v>-59365</v>
      </c>
      <c r="CW68" s="407">
        <f t="shared" si="235"/>
        <v>-28202</v>
      </c>
      <c r="CX68" s="407">
        <f t="shared" si="235"/>
        <v>86192</v>
      </c>
      <c r="CY68" s="347"/>
      <c r="CZ68" s="63">
        <f>IF(ISERROR(GETPIVOTDATA("VALUE",'CRS WK pvt'!$I$2,"DT_FILE",CZ$8,"CD_CO",CZ$6,"TRIM_CAT",TRIM(B68),"TRIM_LINE",A65))=TRUE,0,GETPIVOTDATA("VALUE",'CRS WK pvt'!$I$2,"DT_FILE",CZ$8,"CD_CO",CZ$6,"TRIM_CAT",TRIM(B68),"TRIM_LINE",A65))</f>
        <v>1445522</v>
      </c>
    </row>
    <row r="69" spans="1:104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1">
        <v>394271</v>
      </c>
      <c r="V69" s="201">
        <v>259938</v>
      </c>
      <c r="W69" s="201">
        <v>397068</v>
      </c>
      <c r="X69" s="41">
        <v>440258</v>
      </c>
      <c r="Y69" s="201">
        <v>657287</v>
      </c>
      <c r="Z69" s="201">
        <v>816713</v>
      </c>
      <c r="AA69" s="201">
        <v>719040</v>
      </c>
      <c r="AB69" s="201">
        <v>594554</v>
      </c>
      <c r="AC69" s="201">
        <v>591431</v>
      </c>
      <c r="AD69" s="201">
        <v>684187</v>
      </c>
      <c r="AE69" s="201">
        <v>459578</v>
      </c>
      <c r="AF69" s="201">
        <v>409435</v>
      </c>
      <c r="AG69" s="201">
        <v>402342</v>
      </c>
      <c r="AH69" s="201">
        <v>328026</v>
      </c>
      <c r="AI69" s="201">
        <v>371234</v>
      </c>
      <c r="AJ69" s="41">
        <v>581709</v>
      </c>
      <c r="AK69" s="294">
        <v>1113068</v>
      </c>
      <c r="AL69" s="294">
        <v>1195239</v>
      </c>
      <c r="AM69" s="294">
        <v>1118475</v>
      </c>
      <c r="AN69" s="294">
        <v>876956</v>
      </c>
      <c r="AO69" s="294">
        <v>890003</v>
      </c>
      <c r="AP69" s="294">
        <v>691633</v>
      </c>
      <c r="AQ69" s="63">
        <v>451820</v>
      </c>
      <c r="AR69" s="294">
        <v>435225</v>
      </c>
      <c r="AS69" s="294">
        <v>443565</v>
      </c>
      <c r="AT69" s="294">
        <v>452135</v>
      </c>
      <c r="AU69" s="294">
        <v>527862</v>
      </c>
      <c r="AV69" s="311">
        <v>733984</v>
      </c>
      <c r="AW69" s="294">
        <v>862685</v>
      </c>
      <c r="AX69" s="294">
        <v>745818</v>
      </c>
      <c r="AY69" s="294">
        <v>923108</v>
      </c>
      <c r="AZ69" s="63">
        <v>909304</v>
      </c>
      <c r="BA69" s="294">
        <v>824202</v>
      </c>
      <c r="BB69" s="294">
        <v>755241</v>
      </c>
      <c r="BC69" s="63">
        <v>579826</v>
      </c>
      <c r="BD69" s="294">
        <v>558419</v>
      </c>
      <c r="BE69" s="294"/>
      <c r="BF69" s="294"/>
      <c r="BG69" s="294"/>
      <c r="BH69" s="311"/>
      <c r="BI69" s="42">
        <f t="shared" si="232"/>
        <v>-506766.73</v>
      </c>
      <c r="BJ69" s="43">
        <f t="shared" si="232"/>
        <v>-100231.21999999997</v>
      </c>
      <c r="BK69" s="43">
        <f t="shared" si="232"/>
        <v>94070.430000000051</v>
      </c>
      <c r="BL69" s="43">
        <f t="shared" si="232"/>
        <v>79372.050000000047</v>
      </c>
      <c r="BM69" s="43">
        <f t="shared" si="232"/>
        <v>-41141.050000000047</v>
      </c>
      <c r="BN69" s="43">
        <f t="shared" si="232"/>
        <v>-139927.80000000005</v>
      </c>
      <c r="BO69" s="43">
        <f t="shared" si="232"/>
        <v>-162673.20999999996</v>
      </c>
      <c r="BP69" s="43">
        <f t="shared" si="232"/>
        <v>-191451.03999999998</v>
      </c>
      <c r="BQ69" s="43">
        <f t="shared" si="232"/>
        <v>-44077</v>
      </c>
      <c r="BR69" s="407">
        <f t="shared" si="232"/>
        <v>-242036.59999999998</v>
      </c>
      <c r="BS69" s="430">
        <f t="shared" si="233"/>
        <v>19135.390000000014</v>
      </c>
      <c r="BT69" s="43">
        <f t="shared" si="233"/>
        <v>97984.170000000042</v>
      </c>
      <c r="BU69" s="43">
        <f t="shared" si="233"/>
        <v>-81703.050000000047</v>
      </c>
      <c r="BV69" s="43">
        <f t="shared" si="233"/>
        <v>-360116</v>
      </c>
      <c r="BW69" s="43">
        <f t="shared" si="233"/>
        <v>-316791</v>
      </c>
      <c r="BX69" s="244">
        <f t="shared" si="233"/>
        <v>-130080</v>
      </c>
      <c r="BY69" s="244">
        <f t="shared" si="233"/>
        <v>-85587</v>
      </c>
      <c r="BZ69" s="244">
        <f t="shared" si="233"/>
        <v>-40384</v>
      </c>
      <c r="CA69" s="244">
        <f t="shared" si="233"/>
        <v>8071</v>
      </c>
      <c r="CB69" s="244">
        <f t="shared" si="233"/>
        <v>68088</v>
      </c>
      <c r="CC69" s="244">
        <f t="shared" si="234"/>
        <v>-25834</v>
      </c>
      <c r="CD69" s="407">
        <f t="shared" si="234"/>
        <v>141451</v>
      </c>
      <c r="CE69" s="369">
        <f t="shared" si="234"/>
        <v>455781</v>
      </c>
      <c r="CF69" s="244">
        <f t="shared" si="234"/>
        <v>378526</v>
      </c>
      <c r="CG69" s="244">
        <f t="shared" si="234"/>
        <v>399435</v>
      </c>
      <c r="CH69" s="244">
        <f t="shared" si="234"/>
        <v>282402</v>
      </c>
      <c r="CI69" s="244">
        <f t="shared" si="234"/>
        <v>298572</v>
      </c>
      <c r="CJ69" s="244">
        <f t="shared" si="234"/>
        <v>7446</v>
      </c>
      <c r="CK69" s="244">
        <f t="shared" si="234"/>
        <v>-7758</v>
      </c>
      <c r="CL69" s="244">
        <f t="shared" si="234"/>
        <v>25790</v>
      </c>
      <c r="CM69" s="244">
        <f t="shared" si="235"/>
        <v>41223</v>
      </c>
      <c r="CN69" s="244">
        <f t="shared" si="235"/>
        <v>124109</v>
      </c>
      <c r="CO69" s="244">
        <f t="shared" si="235"/>
        <v>156628</v>
      </c>
      <c r="CP69" s="407">
        <f t="shared" si="235"/>
        <v>152275</v>
      </c>
      <c r="CQ69" s="407">
        <f t="shared" si="235"/>
        <v>-250383</v>
      </c>
      <c r="CR69" s="407">
        <f t="shared" si="235"/>
        <v>-449421</v>
      </c>
      <c r="CS69" s="407">
        <f t="shared" si="235"/>
        <v>-195367</v>
      </c>
      <c r="CT69" s="407">
        <f t="shared" si="235"/>
        <v>32348</v>
      </c>
      <c r="CU69" s="407">
        <f t="shared" si="235"/>
        <v>-65801</v>
      </c>
      <c r="CV69" s="407">
        <f t="shared" si="235"/>
        <v>63608</v>
      </c>
      <c r="CW69" s="407">
        <f t="shared" si="235"/>
        <v>128006</v>
      </c>
      <c r="CX69" s="407">
        <f t="shared" si="235"/>
        <v>123194</v>
      </c>
      <c r="CY69" s="347"/>
      <c r="CZ69" s="63">
        <f>IF(ISERROR(GETPIVOTDATA("VALUE",'CRS WK pvt'!$I$2,"DT_FILE",CZ$8,"CD_CO",CZ$6,"TRIM_CAT",TRIM(B69),"TRIM_LINE",A65))=TRUE,0,GETPIVOTDATA("VALUE",'CRS WK pvt'!$I$2,"DT_FILE",CZ$8,"CD_CO",CZ$6,"TRIM_CAT",TRIM(B69),"TRIM_LINE",A65))</f>
        <v>558419</v>
      </c>
    </row>
    <row r="70" spans="1:104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1">
        <v>273151</v>
      </c>
      <c r="V70" s="201">
        <v>321862</v>
      </c>
      <c r="W70" s="201">
        <v>292362</v>
      </c>
      <c r="X70" s="41">
        <v>317255</v>
      </c>
      <c r="Y70" s="201">
        <v>363019</v>
      </c>
      <c r="Z70" s="201">
        <v>461567</v>
      </c>
      <c r="AA70" s="201">
        <v>441436</v>
      </c>
      <c r="AB70" s="201">
        <v>401825</v>
      </c>
      <c r="AC70" s="201">
        <v>487461</v>
      </c>
      <c r="AD70" s="201">
        <v>611361</v>
      </c>
      <c r="AE70" s="201">
        <v>576975</v>
      </c>
      <c r="AF70" s="201">
        <v>551682</v>
      </c>
      <c r="AG70" s="201">
        <v>579536</v>
      </c>
      <c r="AH70" s="201">
        <v>607949</v>
      </c>
      <c r="AI70" s="201">
        <v>504204</v>
      </c>
      <c r="AJ70" s="41">
        <v>527952</v>
      </c>
      <c r="AK70" s="294">
        <v>814576</v>
      </c>
      <c r="AL70" s="294">
        <v>691076</v>
      </c>
      <c r="AM70" s="294">
        <v>1037016</v>
      </c>
      <c r="AN70" s="294">
        <v>738083</v>
      </c>
      <c r="AO70" s="294">
        <v>773904</v>
      </c>
      <c r="AP70" s="294">
        <v>947436</v>
      </c>
      <c r="AQ70" s="63">
        <v>656800</v>
      </c>
      <c r="AR70" s="294">
        <v>672707</v>
      </c>
      <c r="AS70" s="294">
        <v>511747</v>
      </c>
      <c r="AT70" s="294">
        <v>223069</v>
      </c>
      <c r="AU70" s="294">
        <v>438166</v>
      </c>
      <c r="AV70" s="311">
        <v>843370</v>
      </c>
      <c r="AW70" s="294">
        <v>704332</v>
      </c>
      <c r="AX70" s="294">
        <v>550641</v>
      </c>
      <c r="AY70" s="294">
        <v>460503</v>
      </c>
      <c r="AZ70" s="63">
        <v>321278</v>
      </c>
      <c r="BA70" s="294">
        <v>304139</v>
      </c>
      <c r="BB70" s="294">
        <v>164834</v>
      </c>
      <c r="BC70" s="63">
        <v>275345</v>
      </c>
      <c r="BD70" s="294">
        <v>508485</v>
      </c>
      <c r="BE70" s="294"/>
      <c r="BF70" s="294"/>
      <c r="BG70" s="294"/>
      <c r="BH70" s="311"/>
      <c r="BI70" s="42">
        <f t="shared" si="232"/>
        <v>122329.35999999999</v>
      </c>
      <c r="BJ70" s="43">
        <f t="shared" si="232"/>
        <v>65911.539999999979</v>
      </c>
      <c r="BK70" s="43">
        <f t="shared" si="232"/>
        <v>-218259.91999999998</v>
      </c>
      <c r="BL70" s="43">
        <f t="shared" si="232"/>
        <v>9401.7799999999988</v>
      </c>
      <c r="BM70" s="43">
        <f t="shared" si="232"/>
        <v>-33273.06</v>
      </c>
      <c r="BN70" s="43">
        <f t="shared" si="232"/>
        <v>216161.41999999998</v>
      </c>
      <c r="BO70" s="43">
        <f t="shared" si="232"/>
        <v>175197.22</v>
      </c>
      <c r="BP70" s="43">
        <f t="shared" si="232"/>
        <v>257743.79</v>
      </c>
      <c r="BQ70" s="43">
        <f t="shared" si="232"/>
        <v>118747.73999999999</v>
      </c>
      <c r="BR70" s="407">
        <f t="shared" si="232"/>
        <v>147368.5</v>
      </c>
      <c r="BS70" s="430">
        <f t="shared" si="233"/>
        <v>224351.39</v>
      </c>
      <c r="BT70" s="43">
        <f t="shared" si="233"/>
        <v>248714.75</v>
      </c>
      <c r="BU70" s="43">
        <f t="shared" si="233"/>
        <v>98922.700000000012</v>
      </c>
      <c r="BV70" s="43">
        <f t="shared" si="233"/>
        <v>51192</v>
      </c>
      <c r="BW70" s="43">
        <f t="shared" si="233"/>
        <v>246614</v>
      </c>
      <c r="BX70" s="244">
        <f t="shared" si="233"/>
        <v>384121</v>
      </c>
      <c r="BY70" s="244">
        <f t="shared" si="233"/>
        <v>335121</v>
      </c>
      <c r="BZ70" s="244">
        <f t="shared" si="233"/>
        <v>223428</v>
      </c>
      <c r="CA70" s="244">
        <f t="shared" si="233"/>
        <v>306385</v>
      </c>
      <c r="CB70" s="244">
        <f t="shared" si="233"/>
        <v>286087</v>
      </c>
      <c r="CC70" s="244">
        <f t="shared" si="234"/>
        <v>211842</v>
      </c>
      <c r="CD70" s="407">
        <f t="shared" si="234"/>
        <v>210697</v>
      </c>
      <c r="CE70" s="369">
        <f t="shared" si="234"/>
        <v>451557</v>
      </c>
      <c r="CF70" s="244">
        <f t="shared" si="234"/>
        <v>229509</v>
      </c>
      <c r="CG70" s="244">
        <f t="shared" si="234"/>
        <v>595580</v>
      </c>
      <c r="CH70" s="244">
        <f t="shared" si="234"/>
        <v>336258</v>
      </c>
      <c r="CI70" s="244">
        <f t="shared" si="234"/>
        <v>286443</v>
      </c>
      <c r="CJ70" s="244">
        <f t="shared" si="234"/>
        <v>336075</v>
      </c>
      <c r="CK70" s="244">
        <f t="shared" si="234"/>
        <v>79825</v>
      </c>
      <c r="CL70" s="244">
        <f t="shared" si="234"/>
        <v>121025</v>
      </c>
      <c r="CM70" s="244">
        <f t="shared" si="235"/>
        <v>-67789</v>
      </c>
      <c r="CN70" s="244">
        <f t="shared" si="235"/>
        <v>-384880</v>
      </c>
      <c r="CO70" s="244">
        <f t="shared" si="235"/>
        <v>-66038</v>
      </c>
      <c r="CP70" s="407">
        <f t="shared" si="235"/>
        <v>315418</v>
      </c>
      <c r="CQ70" s="407">
        <f t="shared" si="235"/>
        <v>-110244</v>
      </c>
      <c r="CR70" s="407">
        <f t="shared" si="235"/>
        <v>-140435</v>
      </c>
      <c r="CS70" s="407">
        <f t="shared" si="235"/>
        <v>-576513</v>
      </c>
      <c r="CT70" s="407">
        <f t="shared" si="235"/>
        <v>-416805</v>
      </c>
      <c r="CU70" s="407">
        <f t="shared" si="235"/>
        <v>-469765</v>
      </c>
      <c r="CV70" s="407">
        <f t="shared" si="235"/>
        <v>-782602</v>
      </c>
      <c r="CW70" s="407">
        <f t="shared" si="235"/>
        <v>-381455</v>
      </c>
      <c r="CX70" s="407">
        <f t="shared" si="235"/>
        <v>-164222</v>
      </c>
      <c r="CY70" s="347"/>
      <c r="CZ70" s="63">
        <f>IF(ISERROR(GETPIVOTDATA("VALUE",'CRS WK pvt'!$I$2,"DT_FILE",CZ$8,"CD_CO",CZ$6,"TRIM_CAT",TRIM(B70),"TRIM_LINE",A65))=TRUE,0,GETPIVOTDATA("VALUE",'CRS WK pvt'!$I$2,"DT_FILE",CZ$8,"CD_CO",CZ$6,"TRIM_CAT",TRIM(B70),"TRIM_LINE",A65))</f>
        <v>508485</v>
      </c>
    </row>
    <row r="71" spans="1:104" s="130" customFormat="1" ht="15" thickBot="1" x14ac:dyDescent="0.35">
      <c r="A71" s="147"/>
      <c r="B71" s="51" t="s">
        <v>42</v>
      </c>
      <c r="C71" s="126">
        <f t="shared" ref="C71:V71" si="236">SUM(C66:C70)</f>
        <v>22220987.860000003</v>
      </c>
      <c r="D71" s="127">
        <f t="shared" si="236"/>
        <v>23563082.990000002</v>
      </c>
      <c r="E71" s="127">
        <f t="shared" si="236"/>
        <v>22098808.140000004</v>
      </c>
      <c r="F71" s="127">
        <f t="shared" si="236"/>
        <v>19948299.949999996</v>
      </c>
      <c r="G71" s="127">
        <f t="shared" si="236"/>
        <v>18485887.640000001</v>
      </c>
      <c r="H71" s="127">
        <f t="shared" si="236"/>
        <v>16413527.439999999</v>
      </c>
      <c r="I71" s="127">
        <f t="shared" si="236"/>
        <v>15226192.619999999</v>
      </c>
      <c r="J71" s="127">
        <f t="shared" si="236"/>
        <v>14141074.6</v>
      </c>
      <c r="K71" s="127">
        <f t="shared" si="236"/>
        <v>13940946.539999999</v>
      </c>
      <c r="L71" s="128">
        <f t="shared" si="236"/>
        <v>15149572.299999999</v>
      </c>
      <c r="M71" s="127">
        <f t="shared" si="236"/>
        <v>16612573.029999999</v>
      </c>
      <c r="N71" s="127">
        <f t="shared" si="236"/>
        <v>19349662.349999998</v>
      </c>
      <c r="O71" s="127">
        <f t="shared" si="236"/>
        <v>21630257.960000005</v>
      </c>
      <c r="P71" s="127">
        <f t="shared" si="236"/>
        <v>23853057</v>
      </c>
      <c r="Q71" s="127">
        <f t="shared" si="236"/>
        <v>23878404</v>
      </c>
      <c r="R71" s="127">
        <f t="shared" si="236"/>
        <v>23516787</v>
      </c>
      <c r="S71" s="127">
        <f t="shared" si="236"/>
        <v>21938867</v>
      </c>
      <c r="T71" s="127">
        <f t="shared" si="236"/>
        <v>21196227</v>
      </c>
      <c r="U71" s="127">
        <f t="shared" si="236"/>
        <v>20568927</v>
      </c>
      <c r="V71" s="127">
        <f t="shared" si="236"/>
        <v>19979743</v>
      </c>
      <c r="W71" s="127">
        <f>SUM(W66+W67+W68+W69+W70)</f>
        <v>19841294</v>
      </c>
      <c r="X71" s="128">
        <f>SUM(X66+X67+X68+X69+X70)</f>
        <v>20593279</v>
      </c>
      <c r="Y71" s="204">
        <v>22418398</v>
      </c>
      <c r="Z71" s="204">
        <v>25227950</v>
      </c>
      <c r="AA71" s="204">
        <v>27093455</v>
      </c>
      <c r="AB71" s="204">
        <v>28040185</v>
      </c>
      <c r="AC71" s="204">
        <v>27953088</v>
      </c>
      <c r="AD71" s="204">
        <v>27188070</v>
      </c>
      <c r="AE71" s="204">
        <v>23895263</v>
      </c>
      <c r="AF71" s="204">
        <v>22019765</v>
      </c>
      <c r="AG71" s="204">
        <v>20751508</v>
      </c>
      <c r="AH71" s="204">
        <v>19485725</v>
      </c>
      <c r="AI71" s="204">
        <v>18763576</v>
      </c>
      <c r="AJ71" s="128">
        <v>19539953</v>
      </c>
      <c r="AK71" s="215">
        <v>23744535</v>
      </c>
      <c r="AL71" s="215">
        <v>26547707</v>
      </c>
      <c r="AM71" s="215">
        <v>29765915</v>
      </c>
      <c r="AN71" s="215">
        <v>29843357</v>
      </c>
      <c r="AO71" s="215">
        <v>29334216</v>
      </c>
      <c r="AP71" s="215">
        <v>27942329</v>
      </c>
      <c r="AQ71" s="35">
        <v>24965734</v>
      </c>
      <c r="AR71" s="215">
        <v>23524570</v>
      </c>
      <c r="AS71" s="215">
        <v>22852597</v>
      </c>
      <c r="AT71" s="215">
        <v>20720837</v>
      </c>
      <c r="AU71" s="215">
        <v>20892619</v>
      </c>
      <c r="AV71" s="314">
        <v>23750269</v>
      </c>
      <c r="AW71" s="215">
        <v>26021049</v>
      </c>
      <c r="AX71" s="215">
        <v>28572038</v>
      </c>
      <c r="AY71" s="215">
        <v>31341989</v>
      </c>
      <c r="AZ71" s="35">
        <v>32189037</v>
      </c>
      <c r="BA71" s="215">
        <v>31428642</v>
      </c>
      <c r="BB71" s="215">
        <v>29551155</v>
      </c>
      <c r="BC71" s="35">
        <v>26909115</v>
      </c>
      <c r="BD71" s="215">
        <v>25175427</v>
      </c>
      <c r="BE71" s="215"/>
      <c r="BF71" s="215"/>
      <c r="BG71" s="215"/>
      <c r="BH71" s="314"/>
      <c r="BI71" s="35">
        <f t="shared" ref="BI71:BM71" si="237">SUM(BI66:BI70)</f>
        <v>-590729.90000000026</v>
      </c>
      <c r="BJ71" s="129">
        <f t="shared" si="237"/>
        <v>289974.01000000042</v>
      </c>
      <c r="BK71" s="129">
        <f t="shared" si="237"/>
        <v>1779595.8600000003</v>
      </c>
      <c r="BL71" s="129">
        <f t="shared" si="237"/>
        <v>3568487.0499999993</v>
      </c>
      <c r="BM71" s="129">
        <f t="shared" si="237"/>
        <v>3452979.3599999989</v>
      </c>
      <c r="BN71" s="129">
        <f t="shared" ref="BN71:BV71" si="238">SUM(BN66:BN70)</f>
        <v>4782699.5600000015</v>
      </c>
      <c r="BO71" s="129">
        <f t="shared" si="238"/>
        <v>5342734.38</v>
      </c>
      <c r="BP71" s="129">
        <f t="shared" si="238"/>
        <v>5838668.4000000004</v>
      </c>
      <c r="BQ71" s="129">
        <f t="shared" si="238"/>
        <v>5900347.459999999</v>
      </c>
      <c r="BR71" s="410">
        <f t="shared" si="238"/>
        <v>5443706.7000000011</v>
      </c>
      <c r="BS71" s="433">
        <f t="shared" si="238"/>
        <v>5805824.9699999988</v>
      </c>
      <c r="BT71" s="129">
        <f t="shared" si="238"/>
        <v>5878287.6499999994</v>
      </c>
      <c r="BU71" s="129">
        <f t="shared" si="238"/>
        <v>5463197.04</v>
      </c>
      <c r="BV71" s="129">
        <f t="shared" si="238"/>
        <v>4187128</v>
      </c>
      <c r="BW71" s="129">
        <f t="shared" ref="BW71:BX71" si="239">SUM(BW66:BW70)</f>
        <v>4074684</v>
      </c>
      <c r="BX71" s="247">
        <f t="shared" si="239"/>
        <v>3671283</v>
      </c>
      <c r="BY71" s="247">
        <f t="shared" ref="BY71:BZ71" si="240">SUM(BY66:BY70)</f>
        <v>1956396</v>
      </c>
      <c r="BZ71" s="247">
        <f t="shared" si="240"/>
        <v>823538</v>
      </c>
      <c r="CA71" s="247">
        <f t="shared" ref="CA71" si="241">SUM(CA66:CA70)</f>
        <v>182581</v>
      </c>
      <c r="CB71" s="247">
        <f t="shared" ref="CB71:CC71" si="242">SUM(CB66:CB70)</f>
        <v>-494018</v>
      </c>
      <c r="CC71" s="247">
        <f t="shared" si="242"/>
        <v>-1077718</v>
      </c>
      <c r="CD71" s="410">
        <f t="shared" ref="CD71:CE71" si="243">SUM(CD66:CD70)</f>
        <v>-1053326</v>
      </c>
      <c r="CE71" s="372">
        <f t="shared" si="243"/>
        <v>1326137</v>
      </c>
      <c r="CF71" s="247">
        <f t="shared" ref="CF71" si="244">SUM(CF66:CF70)</f>
        <v>1319757</v>
      </c>
      <c r="CG71" s="247">
        <f t="shared" ref="CG71" si="245">SUM(CG66:CG70)</f>
        <v>2672460</v>
      </c>
      <c r="CH71" s="247">
        <f t="shared" ref="CH71" si="246">SUM(CH66:CH70)</f>
        <v>1803172</v>
      </c>
      <c r="CI71" s="247">
        <f t="shared" ref="CI71" si="247">SUM(CI66:CI70)</f>
        <v>1381128</v>
      </c>
      <c r="CJ71" s="247">
        <f t="shared" ref="CJ71" si="248">SUM(CJ66:CJ70)</f>
        <v>754259</v>
      </c>
      <c r="CK71" s="247">
        <f t="shared" ref="CK71" si="249">SUM(CK66:CK70)</f>
        <v>1070471</v>
      </c>
      <c r="CL71" s="247">
        <f t="shared" ref="CL71" si="250">SUM(CL66:CL70)</f>
        <v>1504805</v>
      </c>
      <c r="CM71" s="247">
        <f t="shared" ref="CM71" si="251">SUM(CM66:CM70)</f>
        <v>2101089</v>
      </c>
      <c r="CN71" s="247">
        <f t="shared" ref="CN71" si="252">SUM(CN66:CN70)</f>
        <v>1235112</v>
      </c>
      <c r="CO71" s="247">
        <f t="shared" ref="CO71" si="253">SUM(CO66:CO70)</f>
        <v>2129043</v>
      </c>
      <c r="CP71" s="410">
        <f t="shared" ref="CP71" si="254">SUM(CP66:CP70)</f>
        <v>4210316</v>
      </c>
      <c r="CQ71" s="410">
        <f t="shared" ref="CQ71" si="255">SUM(CQ66:CQ70)</f>
        <v>2276514</v>
      </c>
      <c r="CR71" s="410">
        <f t="shared" ref="CR71" si="256">SUM(CR66:CR70)</f>
        <v>2024331</v>
      </c>
      <c r="CS71" s="410">
        <f t="shared" ref="CS71" si="257">SUM(CS66:CS70)</f>
        <v>1576074</v>
      </c>
      <c r="CT71" s="410">
        <f t="shared" ref="CT71:CU71" si="258">SUM(CT66:CT70)</f>
        <v>2345680</v>
      </c>
      <c r="CU71" s="410">
        <f t="shared" si="258"/>
        <v>2094426</v>
      </c>
      <c r="CV71" s="410">
        <f t="shared" ref="CV71" si="259">SUM(CV66:CV70)</f>
        <v>1608826</v>
      </c>
      <c r="CW71" s="410">
        <f t="shared" ref="CW71:CX71" si="260">SUM(CW66:CW70)</f>
        <v>1943381</v>
      </c>
      <c r="CX71" s="410">
        <f t="shared" si="260"/>
        <v>1650857</v>
      </c>
      <c r="CY71" s="348"/>
      <c r="CZ71" s="35">
        <f>SUM(CZ66:CZ70)</f>
        <v>25175427</v>
      </c>
    </row>
    <row r="72" spans="1:104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77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402"/>
      <c r="CE72" s="364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402"/>
      <c r="CQ72" s="402"/>
      <c r="CR72" s="402"/>
      <c r="CS72" s="402"/>
      <c r="CT72" s="402"/>
      <c r="CU72" s="402"/>
      <c r="CV72" s="402"/>
      <c r="CW72" s="402"/>
      <c r="CX72" s="402"/>
      <c r="CY72" s="345"/>
      <c r="CZ72" s="77"/>
    </row>
    <row r="73" spans="1:104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197">
        <v>3708871</v>
      </c>
      <c r="V73" s="197">
        <v>4772063</v>
      </c>
      <c r="W73" s="197">
        <v>8580190</v>
      </c>
      <c r="X73" s="81">
        <v>16660754</v>
      </c>
      <c r="Y73" s="197">
        <v>24303938</v>
      </c>
      <c r="Z73" s="197">
        <v>25888443</v>
      </c>
      <c r="AA73" s="197">
        <v>23581709</v>
      </c>
      <c r="AB73" s="197">
        <v>14822187</v>
      </c>
      <c r="AC73" s="197">
        <v>8463156</v>
      </c>
      <c r="AD73" s="197">
        <v>5126105</v>
      </c>
      <c r="AE73" s="197">
        <v>3676091</v>
      </c>
      <c r="AF73" s="197">
        <v>3339539</v>
      </c>
      <c r="AG73" s="197">
        <v>3363571</v>
      </c>
      <c r="AH73" s="197">
        <v>3598605</v>
      </c>
      <c r="AI73" s="197">
        <v>8210867</v>
      </c>
      <c r="AJ73" s="81">
        <v>17945878</v>
      </c>
      <c r="AK73" s="290">
        <v>22697935</v>
      </c>
      <c r="AL73" s="290">
        <v>26257839</v>
      </c>
      <c r="AM73" s="290">
        <v>22358967</v>
      </c>
      <c r="AN73" s="290">
        <v>14466906</v>
      </c>
      <c r="AO73" s="290">
        <v>8975425</v>
      </c>
      <c r="AP73" s="290">
        <v>4728961</v>
      </c>
      <c r="AQ73" s="82">
        <v>3502494</v>
      </c>
      <c r="AR73" s="290">
        <v>3056170</v>
      </c>
      <c r="AS73" s="290">
        <v>3464865</v>
      </c>
      <c r="AT73" s="290">
        <v>4133994</v>
      </c>
      <c r="AU73" s="290">
        <v>6879660</v>
      </c>
      <c r="AV73" s="307">
        <v>16290638</v>
      </c>
      <c r="AW73" s="290">
        <v>21471893</v>
      </c>
      <c r="AX73" s="290">
        <v>20468114</v>
      </c>
      <c r="AY73" s="290">
        <v>21111286</v>
      </c>
      <c r="AZ73" s="82">
        <v>13937468</v>
      </c>
      <c r="BA73" s="290">
        <v>7719705</v>
      </c>
      <c r="BB73" s="290">
        <v>4986812</v>
      </c>
      <c r="BC73" s="82">
        <v>3513262</v>
      </c>
      <c r="BD73" s="290">
        <v>3248692</v>
      </c>
      <c r="BE73" s="290"/>
      <c r="BF73" s="290"/>
      <c r="BG73" s="290"/>
      <c r="BH73" s="307"/>
      <c r="BI73" s="82">
        <f t="shared" ref="BI73:BR77" si="261">O73-C73</f>
        <v>-2824898</v>
      </c>
      <c r="BJ73" s="83">
        <f t="shared" si="261"/>
        <v>2038088</v>
      </c>
      <c r="BK73" s="83">
        <f t="shared" si="261"/>
        <v>2973431</v>
      </c>
      <c r="BL73" s="83">
        <f t="shared" si="261"/>
        <v>690951</v>
      </c>
      <c r="BM73" s="83">
        <f t="shared" si="261"/>
        <v>431418</v>
      </c>
      <c r="BN73" s="83">
        <f t="shared" si="261"/>
        <v>46612</v>
      </c>
      <c r="BO73" s="83">
        <f t="shared" si="261"/>
        <v>485630</v>
      </c>
      <c r="BP73" s="83">
        <f t="shared" si="261"/>
        <v>-150487</v>
      </c>
      <c r="BQ73" s="83">
        <f t="shared" si="261"/>
        <v>-330165</v>
      </c>
      <c r="BR73" s="403">
        <f t="shared" si="261"/>
        <v>-3748839</v>
      </c>
      <c r="BS73" s="426">
        <f t="shared" ref="BS73:CB77" si="262">Y73-M73</f>
        <v>-110403</v>
      </c>
      <c r="BT73" s="83">
        <f t="shared" si="262"/>
        <v>4221373</v>
      </c>
      <c r="BU73" s="83">
        <f t="shared" si="262"/>
        <v>4294452</v>
      </c>
      <c r="BV73" s="83">
        <f t="shared" si="262"/>
        <v>-1873824</v>
      </c>
      <c r="BW73" s="83">
        <f t="shared" si="262"/>
        <v>-3562361</v>
      </c>
      <c r="BX73" s="240">
        <f t="shared" si="262"/>
        <v>-628281</v>
      </c>
      <c r="BY73" s="240">
        <f t="shared" si="262"/>
        <v>-280615</v>
      </c>
      <c r="BZ73" s="240">
        <f t="shared" si="262"/>
        <v>246379</v>
      </c>
      <c r="CA73" s="240">
        <f t="shared" si="262"/>
        <v>-345300</v>
      </c>
      <c r="CB73" s="240">
        <f t="shared" si="262"/>
        <v>-1173458</v>
      </c>
      <c r="CC73" s="240">
        <f t="shared" ref="CC73:CL77" si="263">AI73-W73</f>
        <v>-369323</v>
      </c>
      <c r="CD73" s="403">
        <f t="shared" si="263"/>
        <v>1285124</v>
      </c>
      <c r="CE73" s="365">
        <f t="shared" si="263"/>
        <v>-1606003</v>
      </c>
      <c r="CF73" s="240">
        <f t="shared" si="263"/>
        <v>369396</v>
      </c>
      <c r="CG73" s="240">
        <f t="shared" si="263"/>
        <v>-1222742</v>
      </c>
      <c r="CH73" s="240">
        <f t="shared" si="263"/>
        <v>-355281</v>
      </c>
      <c r="CI73" s="240">
        <f t="shared" si="263"/>
        <v>512269</v>
      </c>
      <c r="CJ73" s="240">
        <f t="shared" si="263"/>
        <v>-397144</v>
      </c>
      <c r="CK73" s="240">
        <f t="shared" si="263"/>
        <v>-173597</v>
      </c>
      <c r="CL73" s="240">
        <f t="shared" si="263"/>
        <v>-283369</v>
      </c>
      <c r="CM73" s="240">
        <f t="shared" ref="CM73:CX77" si="264">AS73-AG73</f>
        <v>101294</v>
      </c>
      <c r="CN73" s="240">
        <f t="shared" si="264"/>
        <v>535389</v>
      </c>
      <c r="CO73" s="240">
        <f t="shared" si="264"/>
        <v>-1331207</v>
      </c>
      <c r="CP73" s="403">
        <f t="shared" si="264"/>
        <v>-1655240</v>
      </c>
      <c r="CQ73" s="403">
        <f t="shared" si="264"/>
        <v>-1226042</v>
      </c>
      <c r="CR73" s="403">
        <f t="shared" si="264"/>
        <v>-5789725</v>
      </c>
      <c r="CS73" s="403">
        <f t="shared" si="264"/>
        <v>-1247681</v>
      </c>
      <c r="CT73" s="403">
        <f t="shared" si="264"/>
        <v>-529438</v>
      </c>
      <c r="CU73" s="403">
        <f t="shared" si="264"/>
        <v>-1255720</v>
      </c>
      <c r="CV73" s="403">
        <f t="shared" si="264"/>
        <v>257851</v>
      </c>
      <c r="CW73" s="403">
        <f t="shared" si="264"/>
        <v>10768</v>
      </c>
      <c r="CX73" s="403">
        <f t="shared" si="264"/>
        <v>192522</v>
      </c>
      <c r="CY73" s="345"/>
      <c r="CZ73" s="82">
        <f>IF(ISERROR(GETPIVOTDATA("VALUE",'CRS WK pvt'!$I$2,"DT_FILE",CZ$8,"CD_CO",CZ$6,"TRIM_CAT",TRIM(B73),"TRIM_LINE",A72))=TRUE,0,GETPIVOTDATA("VALUE",'CRS WK pvt'!$I$2,"DT_FILE",CZ$8,"CD_CO",CZ$6,"TRIM_CAT",TRIM(B73),"TRIM_LINE",A72))</f>
        <v>3248692</v>
      </c>
    </row>
    <row r="74" spans="1:104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197">
        <v>214146</v>
      </c>
      <c r="V74" s="197">
        <v>296295</v>
      </c>
      <c r="W74" s="197">
        <v>628827</v>
      </c>
      <c r="X74" s="81">
        <v>1336530</v>
      </c>
      <c r="Y74" s="197">
        <v>1819916</v>
      </c>
      <c r="Z74" s="197">
        <v>1931879</v>
      </c>
      <c r="AA74" s="197">
        <v>1800497</v>
      </c>
      <c r="AB74" s="197">
        <v>1324628</v>
      </c>
      <c r="AC74" s="197">
        <v>651980</v>
      </c>
      <c r="AD74" s="197">
        <v>489627</v>
      </c>
      <c r="AE74" s="197">
        <v>313118</v>
      </c>
      <c r="AF74" s="197">
        <v>229582</v>
      </c>
      <c r="AG74" s="197">
        <v>238684</v>
      </c>
      <c r="AH74" s="197">
        <v>267577</v>
      </c>
      <c r="AI74" s="197">
        <v>716482</v>
      </c>
      <c r="AJ74" s="81">
        <v>1402667</v>
      </c>
      <c r="AK74" s="290">
        <v>1807381</v>
      </c>
      <c r="AL74" s="290">
        <v>2104496</v>
      </c>
      <c r="AM74" s="290">
        <v>1865010</v>
      </c>
      <c r="AN74" s="290">
        <v>1359660</v>
      </c>
      <c r="AO74" s="290">
        <v>860941</v>
      </c>
      <c r="AP74" s="290">
        <v>467755</v>
      </c>
      <c r="AQ74" s="82">
        <v>284977</v>
      </c>
      <c r="AR74" s="290">
        <v>223380</v>
      </c>
      <c r="AS74" s="290">
        <v>260584</v>
      </c>
      <c r="AT74" s="290">
        <v>345312</v>
      </c>
      <c r="AU74" s="290">
        <v>668844</v>
      </c>
      <c r="AV74" s="307">
        <v>1621699</v>
      </c>
      <c r="AW74" s="290">
        <v>1937758</v>
      </c>
      <c r="AX74" s="290">
        <v>1985556</v>
      </c>
      <c r="AY74" s="290">
        <v>2095763</v>
      </c>
      <c r="AZ74" s="82">
        <v>1513233</v>
      </c>
      <c r="BA74" s="290">
        <v>931444</v>
      </c>
      <c r="BB74" s="290">
        <v>569695</v>
      </c>
      <c r="BC74" s="82">
        <v>314318</v>
      </c>
      <c r="BD74" s="290">
        <v>296162</v>
      </c>
      <c r="BE74" s="290"/>
      <c r="BF74" s="290"/>
      <c r="BG74" s="290"/>
      <c r="BH74" s="307"/>
      <c r="BI74" s="82">
        <f t="shared" si="261"/>
        <v>-246947</v>
      </c>
      <c r="BJ74" s="83">
        <f t="shared" si="261"/>
        <v>17926</v>
      </c>
      <c r="BK74" s="83">
        <f t="shared" si="261"/>
        <v>120169</v>
      </c>
      <c r="BL74" s="83">
        <f t="shared" si="261"/>
        <v>13719</v>
      </c>
      <c r="BM74" s="83">
        <f t="shared" si="261"/>
        <v>45364</v>
      </c>
      <c r="BN74" s="83">
        <f t="shared" si="261"/>
        <v>8335</v>
      </c>
      <c r="BO74" s="83">
        <f t="shared" si="261"/>
        <v>24162</v>
      </c>
      <c r="BP74" s="83">
        <f t="shared" si="261"/>
        <v>-640</v>
      </c>
      <c r="BQ74" s="83">
        <f t="shared" si="261"/>
        <v>63431</v>
      </c>
      <c r="BR74" s="403">
        <f t="shared" si="261"/>
        <v>-164649</v>
      </c>
      <c r="BS74" s="426">
        <f t="shared" si="262"/>
        <v>226439</v>
      </c>
      <c r="BT74" s="83">
        <f t="shared" si="262"/>
        <v>474418</v>
      </c>
      <c r="BU74" s="83">
        <f t="shared" si="262"/>
        <v>541162</v>
      </c>
      <c r="BV74" s="83">
        <f t="shared" si="262"/>
        <v>109706</v>
      </c>
      <c r="BW74" s="83">
        <f t="shared" si="262"/>
        <v>-71791</v>
      </c>
      <c r="BX74" s="240">
        <f t="shared" si="262"/>
        <v>102757</v>
      </c>
      <c r="BY74" s="240">
        <f t="shared" si="262"/>
        <v>47912</v>
      </c>
      <c r="BZ74" s="240">
        <f t="shared" si="262"/>
        <v>44471</v>
      </c>
      <c r="CA74" s="240">
        <f t="shared" si="262"/>
        <v>24538</v>
      </c>
      <c r="CB74" s="240">
        <f t="shared" si="262"/>
        <v>-28718</v>
      </c>
      <c r="CC74" s="240">
        <f t="shared" si="263"/>
        <v>87655</v>
      </c>
      <c r="CD74" s="403">
        <f t="shared" si="263"/>
        <v>66137</v>
      </c>
      <c r="CE74" s="365">
        <f t="shared" si="263"/>
        <v>-12535</v>
      </c>
      <c r="CF74" s="240">
        <f t="shared" si="263"/>
        <v>172617</v>
      </c>
      <c r="CG74" s="240">
        <f t="shared" si="263"/>
        <v>64513</v>
      </c>
      <c r="CH74" s="240">
        <f t="shared" si="263"/>
        <v>35032</v>
      </c>
      <c r="CI74" s="240">
        <f t="shared" si="263"/>
        <v>208961</v>
      </c>
      <c r="CJ74" s="240">
        <f t="shared" si="263"/>
        <v>-21872</v>
      </c>
      <c r="CK74" s="240">
        <f t="shared" si="263"/>
        <v>-28141</v>
      </c>
      <c r="CL74" s="240">
        <f t="shared" si="263"/>
        <v>-6202</v>
      </c>
      <c r="CM74" s="240">
        <f t="shared" si="264"/>
        <v>21900</v>
      </c>
      <c r="CN74" s="240">
        <f t="shared" si="264"/>
        <v>77735</v>
      </c>
      <c r="CO74" s="240">
        <f t="shared" si="264"/>
        <v>-47638</v>
      </c>
      <c r="CP74" s="403">
        <f t="shared" si="264"/>
        <v>219032</v>
      </c>
      <c r="CQ74" s="403">
        <f t="shared" si="264"/>
        <v>130377</v>
      </c>
      <c r="CR74" s="403">
        <f t="shared" si="264"/>
        <v>-118940</v>
      </c>
      <c r="CS74" s="403">
        <f t="shared" si="264"/>
        <v>230753</v>
      </c>
      <c r="CT74" s="403">
        <f t="shared" si="264"/>
        <v>153573</v>
      </c>
      <c r="CU74" s="403">
        <f t="shared" si="264"/>
        <v>70503</v>
      </c>
      <c r="CV74" s="403">
        <f t="shared" si="264"/>
        <v>101940</v>
      </c>
      <c r="CW74" s="403">
        <f t="shared" si="264"/>
        <v>29341</v>
      </c>
      <c r="CX74" s="403">
        <f t="shared" si="264"/>
        <v>72782</v>
      </c>
      <c r="CY74" s="345"/>
      <c r="CZ74" s="82">
        <f>IF(ISERROR(GETPIVOTDATA("VALUE",'CRS WK pvt'!$I$2,"DT_FILE",CZ$8,"CD_CO",CZ$6,"TRIM_CAT",TRIM(B74),"TRIM_LINE",A72))=TRUE,0,GETPIVOTDATA("VALUE",'CRS WK pvt'!$I$2,"DT_FILE",CZ$8,"CD_CO",CZ$6,"TRIM_CAT",TRIM(B74),"TRIM_LINE",A72))</f>
        <v>296162</v>
      </c>
    </row>
    <row r="75" spans="1:104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197">
        <v>1211909</v>
      </c>
      <c r="V75" s="197">
        <v>1499688</v>
      </c>
      <c r="W75" s="197">
        <v>2509867</v>
      </c>
      <c r="X75" s="81">
        <v>4821212</v>
      </c>
      <c r="Y75" s="197">
        <v>7282842</v>
      </c>
      <c r="Z75" s="197">
        <v>7433936</v>
      </c>
      <c r="AA75" s="197">
        <v>7743404</v>
      </c>
      <c r="AB75" s="197">
        <v>4245689</v>
      </c>
      <c r="AC75" s="197">
        <v>2670084</v>
      </c>
      <c r="AD75" s="197">
        <v>1568256</v>
      </c>
      <c r="AE75" s="197">
        <v>1273733</v>
      </c>
      <c r="AF75" s="197">
        <v>1296729</v>
      </c>
      <c r="AG75" s="197">
        <v>1221142</v>
      </c>
      <c r="AH75" s="197">
        <v>1263760</v>
      </c>
      <c r="AI75" s="197">
        <v>2450189</v>
      </c>
      <c r="AJ75" s="81">
        <v>5080117</v>
      </c>
      <c r="AK75" s="290">
        <v>6752531</v>
      </c>
      <c r="AL75" s="290">
        <v>8110601</v>
      </c>
      <c r="AM75" s="290">
        <v>6824290</v>
      </c>
      <c r="AN75" s="290">
        <v>4523275</v>
      </c>
      <c r="AO75" s="290">
        <v>2546202</v>
      </c>
      <c r="AP75" s="290">
        <v>1578989</v>
      </c>
      <c r="AQ75" s="82">
        <v>1318725</v>
      </c>
      <c r="AR75" s="290">
        <v>1224322</v>
      </c>
      <c r="AS75" s="290">
        <v>1255252</v>
      </c>
      <c r="AT75" s="290">
        <v>1439031</v>
      </c>
      <c r="AU75" s="290">
        <v>2204270</v>
      </c>
      <c r="AV75" s="307">
        <v>4980410</v>
      </c>
      <c r="AW75" s="290">
        <v>6340814</v>
      </c>
      <c r="AX75" s="290">
        <v>6588568</v>
      </c>
      <c r="AY75" s="290">
        <v>6360058</v>
      </c>
      <c r="AZ75" s="82">
        <v>4164278</v>
      </c>
      <c r="BA75" s="290">
        <v>2599598</v>
      </c>
      <c r="BB75" s="290">
        <v>1592970</v>
      </c>
      <c r="BC75" s="82">
        <v>1154406</v>
      </c>
      <c r="BD75" s="290">
        <v>1225207</v>
      </c>
      <c r="BE75" s="290"/>
      <c r="BF75" s="290"/>
      <c r="BG75" s="290"/>
      <c r="BH75" s="307"/>
      <c r="BI75" s="82">
        <f t="shared" si="261"/>
        <v>-1505034</v>
      </c>
      <c r="BJ75" s="83">
        <f t="shared" si="261"/>
        <v>122765</v>
      </c>
      <c r="BK75" s="83">
        <f t="shared" si="261"/>
        <v>299147</v>
      </c>
      <c r="BL75" s="83">
        <f t="shared" si="261"/>
        <v>-253657</v>
      </c>
      <c r="BM75" s="83">
        <f t="shared" si="261"/>
        <v>-157143</v>
      </c>
      <c r="BN75" s="83">
        <f t="shared" si="261"/>
        <v>-260795</v>
      </c>
      <c r="BO75" s="83">
        <f t="shared" si="261"/>
        <v>30351</v>
      </c>
      <c r="BP75" s="83">
        <f t="shared" si="261"/>
        <v>-371021</v>
      </c>
      <c r="BQ75" s="83">
        <f t="shared" si="261"/>
        <v>-75498</v>
      </c>
      <c r="BR75" s="403">
        <f t="shared" si="261"/>
        <v>-4584546</v>
      </c>
      <c r="BS75" s="426">
        <f t="shared" si="262"/>
        <v>271602</v>
      </c>
      <c r="BT75" s="83">
        <f t="shared" si="262"/>
        <v>1086248</v>
      </c>
      <c r="BU75" s="83">
        <f t="shared" si="262"/>
        <v>2491119</v>
      </c>
      <c r="BV75" s="83">
        <f t="shared" si="262"/>
        <v>-97044</v>
      </c>
      <c r="BW75" s="83">
        <f t="shared" si="262"/>
        <v>-451565</v>
      </c>
      <c r="BX75" s="240">
        <f t="shared" si="262"/>
        <v>164586</v>
      </c>
      <c r="BY75" s="240">
        <f t="shared" si="262"/>
        <v>114153</v>
      </c>
      <c r="BZ75" s="240">
        <f t="shared" si="262"/>
        <v>280459</v>
      </c>
      <c r="CA75" s="240">
        <f t="shared" si="262"/>
        <v>9233</v>
      </c>
      <c r="CB75" s="240">
        <f t="shared" si="262"/>
        <v>-235928</v>
      </c>
      <c r="CC75" s="240">
        <f t="shared" si="263"/>
        <v>-59678</v>
      </c>
      <c r="CD75" s="403">
        <f t="shared" si="263"/>
        <v>258905</v>
      </c>
      <c r="CE75" s="365">
        <f t="shared" si="263"/>
        <v>-530311</v>
      </c>
      <c r="CF75" s="240">
        <f t="shared" si="263"/>
        <v>676665</v>
      </c>
      <c r="CG75" s="240">
        <f t="shared" si="263"/>
        <v>-919114</v>
      </c>
      <c r="CH75" s="240">
        <f t="shared" si="263"/>
        <v>277586</v>
      </c>
      <c r="CI75" s="240">
        <f t="shared" si="263"/>
        <v>-123882</v>
      </c>
      <c r="CJ75" s="240">
        <f t="shared" si="263"/>
        <v>10733</v>
      </c>
      <c r="CK75" s="240">
        <f t="shared" si="263"/>
        <v>44992</v>
      </c>
      <c r="CL75" s="240">
        <f t="shared" si="263"/>
        <v>-72407</v>
      </c>
      <c r="CM75" s="240">
        <f t="shared" si="264"/>
        <v>34110</v>
      </c>
      <c r="CN75" s="240">
        <f t="shared" si="264"/>
        <v>175271</v>
      </c>
      <c r="CO75" s="240">
        <f t="shared" si="264"/>
        <v>-245919</v>
      </c>
      <c r="CP75" s="403">
        <f t="shared" si="264"/>
        <v>-99707</v>
      </c>
      <c r="CQ75" s="403">
        <f t="shared" si="264"/>
        <v>-411717</v>
      </c>
      <c r="CR75" s="403">
        <f t="shared" si="264"/>
        <v>-1522033</v>
      </c>
      <c r="CS75" s="403">
        <f t="shared" si="264"/>
        <v>-464232</v>
      </c>
      <c r="CT75" s="403">
        <f t="shared" si="264"/>
        <v>-358997</v>
      </c>
      <c r="CU75" s="403">
        <f t="shared" si="264"/>
        <v>53396</v>
      </c>
      <c r="CV75" s="403">
        <f t="shared" si="264"/>
        <v>13981</v>
      </c>
      <c r="CW75" s="403">
        <f t="shared" si="264"/>
        <v>-164319</v>
      </c>
      <c r="CX75" s="403">
        <f t="shared" si="264"/>
        <v>885</v>
      </c>
      <c r="CY75" s="345"/>
      <c r="CZ75" s="82">
        <f>IF(ISERROR(GETPIVOTDATA("VALUE",'CRS WK pvt'!$I$2,"DT_FILE",CZ$8,"CD_CO",CZ$6,"TRIM_CAT",TRIM(B75),"TRIM_LINE",A72))=TRUE,0,GETPIVOTDATA("VALUE",'CRS WK pvt'!$I$2,"DT_FILE",CZ$8,"CD_CO",CZ$6,"TRIM_CAT",TRIM(B75),"TRIM_LINE",A72))</f>
        <v>1225207</v>
      </c>
    </row>
    <row r="76" spans="1:104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197">
        <v>680201</v>
      </c>
      <c r="V76" s="197">
        <v>1358662</v>
      </c>
      <c r="W76" s="197">
        <v>1734667</v>
      </c>
      <c r="X76" s="81">
        <v>3008199</v>
      </c>
      <c r="Y76" s="197">
        <v>4053060</v>
      </c>
      <c r="Z76" s="197">
        <v>4163411</v>
      </c>
      <c r="AA76" s="197">
        <v>4244619</v>
      </c>
      <c r="AB76" s="197">
        <v>2704336</v>
      </c>
      <c r="AC76" s="197">
        <v>1786556</v>
      </c>
      <c r="AD76" s="197">
        <v>939555</v>
      </c>
      <c r="AE76" s="197">
        <v>732486</v>
      </c>
      <c r="AF76" s="197">
        <v>708307</v>
      </c>
      <c r="AG76" s="197">
        <v>730020</v>
      </c>
      <c r="AH76" s="197">
        <v>792758</v>
      </c>
      <c r="AI76" s="197">
        <v>1583986</v>
      </c>
      <c r="AJ76" s="81">
        <v>3050864</v>
      </c>
      <c r="AK76" s="290">
        <v>3900358</v>
      </c>
      <c r="AL76" s="290">
        <v>4269849</v>
      </c>
      <c r="AM76" s="290">
        <v>3793821</v>
      </c>
      <c r="AN76" s="290">
        <v>2780219</v>
      </c>
      <c r="AO76" s="290">
        <v>1702599</v>
      </c>
      <c r="AP76" s="290">
        <v>927737</v>
      </c>
      <c r="AQ76" s="82">
        <v>782562</v>
      </c>
      <c r="AR76" s="290">
        <v>661154</v>
      </c>
      <c r="AS76" s="290">
        <v>754723</v>
      </c>
      <c r="AT76" s="290">
        <v>1024700</v>
      </c>
      <c r="AU76" s="290">
        <v>1607087</v>
      </c>
      <c r="AV76" s="307">
        <v>3062606</v>
      </c>
      <c r="AW76" s="290">
        <v>3584910</v>
      </c>
      <c r="AX76" s="290">
        <v>3619273</v>
      </c>
      <c r="AY76" s="290">
        <v>3566128</v>
      </c>
      <c r="AZ76" s="82">
        <v>2511562</v>
      </c>
      <c r="BA76" s="290">
        <v>1668487</v>
      </c>
      <c r="BB76" s="290">
        <v>1110080</v>
      </c>
      <c r="BC76" s="82">
        <v>671856</v>
      </c>
      <c r="BD76" s="290">
        <v>703015</v>
      </c>
      <c r="BE76" s="290"/>
      <c r="BF76" s="290"/>
      <c r="BG76" s="290"/>
      <c r="BH76" s="307"/>
      <c r="BI76" s="82">
        <f t="shared" si="261"/>
        <v>-8875509</v>
      </c>
      <c r="BJ76" s="83">
        <f t="shared" si="261"/>
        <v>-110214</v>
      </c>
      <c r="BK76" s="83">
        <f t="shared" si="261"/>
        <v>170687</v>
      </c>
      <c r="BL76" s="83">
        <f t="shared" si="261"/>
        <v>-1570325</v>
      </c>
      <c r="BM76" s="83">
        <f t="shared" si="261"/>
        <v>-246170</v>
      </c>
      <c r="BN76" s="83">
        <f t="shared" si="261"/>
        <v>-246645</v>
      </c>
      <c r="BO76" s="83">
        <f t="shared" si="261"/>
        <v>-100345</v>
      </c>
      <c r="BP76" s="83">
        <f t="shared" si="261"/>
        <v>169981</v>
      </c>
      <c r="BQ76" s="83">
        <f t="shared" si="261"/>
        <v>-218231</v>
      </c>
      <c r="BR76" s="403">
        <f t="shared" si="261"/>
        <v>-734373</v>
      </c>
      <c r="BS76" s="426">
        <f t="shared" si="262"/>
        <v>-643806</v>
      </c>
      <c r="BT76" s="83">
        <f t="shared" si="262"/>
        <v>248796</v>
      </c>
      <c r="BU76" s="83">
        <f t="shared" si="262"/>
        <v>725916</v>
      </c>
      <c r="BV76" s="83">
        <f t="shared" si="262"/>
        <v>-164144</v>
      </c>
      <c r="BW76" s="83">
        <f t="shared" si="262"/>
        <v>-400374</v>
      </c>
      <c r="BX76" s="240">
        <f t="shared" si="262"/>
        <v>-69837</v>
      </c>
      <c r="BY76" s="240">
        <f t="shared" si="262"/>
        <v>67700</v>
      </c>
      <c r="BZ76" s="240">
        <f t="shared" si="262"/>
        <v>192706</v>
      </c>
      <c r="CA76" s="240">
        <f t="shared" si="262"/>
        <v>49819</v>
      </c>
      <c r="CB76" s="240">
        <f t="shared" si="262"/>
        <v>-565904</v>
      </c>
      <c r="CC76" s="240">
        <f t="shared" si="263"/>
        <v>-150681</v>
      </c>
      <c r="CD76" s="403">
        <f t="shared" si="263"/>
        <v>42665</v>
      </c>
      <c r="CE76" s="365">
        <f t="shared" si="263"/>
        <v>-152702</v>
      </c>
      <c r="CF76" s="240">
        <f t="shared" si="263"/>
        <v>106438</v>
      </c>
      <c r="CG76" s="240">
        <f t="shared" si="263"/>
        <v>-450798</v>
      </c>
      <c r="CH76" s="240">
        <f t="shared" si="263"/>
        <v>75883</v>
      </c>
      <c r="CI76" s="240">
        <f t="shared" si="263"/>
        <v>-83957</v>
      </c>
      <c r="CJ76" s="240">
        <f t="shared" si="263"/>
        <v>-11818</v>
      </c>
      <c r="CK76" s="240">
        <f t="shared" si="263"/>
        <v>50076</v>
      </c>
      <c r="CL76" s="240">
        <f t="shared" si="263"/>
        <v>-47153</v>
      </c>
      <c r="CM76" s="240">
        <f t="shared" si="264"/>
        <v>24703</v>
      </c>
      <c r="CN76" s="240">
        <f t="shared" si="264"/>
        <v>231942</v>
      </c>
      <c r="CO76" s="240">
        <f t="shared" si="264"/>
        <v>23101</v>
      </c>
      <c r="CP76" s="403">
        <f t="shared" si="264"/>
        <v>11742</v>
      </c>
      <c r="CQ76" s="403">
        <f t="shared" si="264"/>
        <v>-315448</v>
      </c>
      <c r="CR76" s="403">
        <f t="shared" si="264"/>
        <v>-650576</v>
      </c>
      <c r="CS76" s="403">
        <f t="shared" si="264"/>
        <v>-227693</v>
      </c>
      <c r="CT76" s="403">
        <f t="shared" si="264"/>
        <v>-268657</v>
      </c>
      <c r="CU76" s="403">
        <f t="shared" si="264"/>
        <v>-34112</v>
      </c>
      <c r="CV76" s="403">
        <f t="shared" si="264"/>
        <v>182343</v>
      </c>
      <c r="CW76" s="403">
        <f t="shared" si="264"/>
        <v>-110706</v>
      </c>
      <c r="CX76" s="403">
        <f t="shared" si="264"/>
        <v>41861</v>
      </c>
      <c r="CY76" s="345"/>
      <c r="CZ76" s="82">
        <f>IF(ISERROR(GETPIVOTDATA("VALUE",'CRS WK pvt'!$I$2,"DT_FILE",CZ$8,"CD_CO",CZ$6,"TRIM_CAT",TRIM(B76),"TRIM_LINE",A72))=TRUE,0,GETPIVOTDATA("VALUE",'CRS WK pvt'!$I$2,"DT_FILE",CZ$8,"CD_CO",CZ$6,"TRIM_CAT",TRIM(B76),"TRIM_LINE",A72))</f>
        <v>703015</v>
      </c>
    </row>
    <row r="77" spans="1:104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197">
        <v>2904284</v>
      </c>
      <c r="V77" s="197">
        <v>2602248</v>
      </c>
      <c r="W77" s="197">
        <v>3131540</v>
      </c>
      <c r="X77" s="81">
        <v>3560082</v>
      </c>
      <c r="Y77" s="197">
        <v>4072030</v>
      </c>
      <c r="Z77" s="197">
        <v>4162947</v>
      </c>
      <c r="AA77" s="197">
        <v>4301511</v>
      </c>
      <c r="AB77" s="197">
        <v>3389723</v>
      </c>
      <c r="AC77" s="197">
        <v>3110569</v>
      </c>
      <c r="AD77" s="197">
        <v>2587633</v>
      </c>
      <c r="AE77" s="197">
        <v>2693526</v>
      </c>
      <c r="AF77" s="197">
        <v>2411742</v>
      </c>
      <c r="AG77" s="197">
        <v>3076240</v>
      </c>
      <c r="AH77" s="197">
        <v>2496687</v>
      </c>
      <c r="AI77" s="197">
        <v>3062717</v>
      </c>
      <c r="AJ77" s="81">
        <v>3707301</v>
      </c>
      <c r="AK77" s="290">
        <v>3979514</v>
      </c>
      <c r="AL77" s="290">
        <v>4177598</v>
      </c>
      <c r="AM77" s="290">
        <v>3619580</v>
      </c>
      <c r="AN77" s="290">
        <v>3666722</v>
      </c>
      <c r="AO77" s="290">
        <v>3101692</v>
      </c>
      <c r="AP77" s="290">
        <v>2866683</v>
      </c>
      <c r="AQ77" s="82">
        <v>2710297</v>
      </c>
      <c r="AR77" s="290">
        <v>3534815</v>
      </c>
      <c r="AS77" s="290">
        <v>3907419</v>
      </c>
      <c r="AT77" s="290">
        <v>2420330</v>
      </c>
      <c r="AU77" s="290">
        <v>2936466</v>
      </c>
      <c r="AV77" s="307">
        <v>3573385</v>
      </c>
      <c r="AW77" s="290">
        <v>4469562</v>
      </c>
      <c r="AX77" s="290">
        <v>4119871</v>
      </c>
      <c r="AY77" s="290">
        <v>3926699</v>
      </c>
      <c r="AZ77" s="82">
        <v>3418162</v>
      </c>
      <c r="BA77" s="290">
        <v>3751796</v>
      </c>
      <c r="BB77" s="290">
        <v>3225728</v>
      </c>
      <c r="BC77" s="82">
        <v>3068061</v>
      </c>
      <c r="BD77" s="290">
        <v>2792997</v>
      </c>
      <c r="BE77" s="290"/>
      <c r="BF77" s="290"/>
      <c r="BG77" s="290"/>
      <c r="BH77" s="307"/>
      <c r="BI77" s="82">
        <f t="shared" si="261"/>
        <v>-2029058</v>
      </c>
      <c r="BJ77" s="83">
        <f t="shared" si="261"/>
        <v>-408061</v>
      </c>
      <c r="BK77" s="83">
        <f t="shared" si="261"/>
        <v>165551</v>
      </c>
      <c r="BL77" s="83">
        <f t="shared" si="261"/>
        <v>-277562</v>
      </c>
      <c r="BM77" s="83">
        <f t="shared" si="261"/>
        <v>80958</v>
      </c>
      <c r="BN77" s="83">
        <f t="shared" si="261"/>
        <v>-672575</v>
      </c>
      <c r="BO77" s="83">
        <f t="shared" si="261"/>
        <v>341050</v>
      </c>
      <c r="BP77" s="83">
        <f t="shared" si="261"/>
        <v>-249616</v>
      </c>
      <c r="BQ77" s="83">
        <f t="shared" si="261"/>
        <v>155938</v>
      </c>
      <c r="BR77" s="403">
        <f t="shared" si="261"/>
        <v>-935965</v>
      </c>
      <c r="BS77" s="426">
        <f t="shared" si="262"/>
        <v>45071</v>
      </c>
      <c r="BT77" s="83">
        <f t="shared" si="262"/>
        <v>320785</v>
      </c>
      <c r="BU77" s="83">
        <f t="shared" si="262"/>
        <v>447263</v>
      </c>
      <c r="BV77" s="83">
        <f t="shared" si="262"/>
        <v>307635</v>
      </c>
      <c r="BW77" s="83">
        <f t="shared" si="262"/>
        <v>63634</v>
      </c>
      <c r="BX77" s="240">
        <f t="shared" si="262"/>
        <v>17072</v>
      </c>
      <c r="BY77" s="240">
        <f t="shared" si="262"/>
        <v>363957</v>
      </c>
      <c r="BZ77" s="240">
        <f t="shared" si="262"/>
        <v>-159310</v>
      </c>
      <c r="CA77" s="240">
        <f t="shared" si="262"/>
        <v>171956</v>
      </c>
      <c r="CB77" s="240">
        <f t="shared" si="262"/>
        <v>-105561</v>
      </c>
      <c r="CC77" s="240">
        <f t="shared" si="263"/>
        <v>-68823</v>
      </c>
      <c r="CD77" s="403">
        <f t="shared" si="263"/>
        <v>147219</v>
      </c>
      <c r="CE77" s="365">
        <f t="shared" si="263"/>
        <v>-92516</v>
      </c>
      <c r="CF77" s="240">
        <f t="shared" si="263"/>
        <v>14651</v>
      </c>
      <c r="CG77" s="240">
        <f t="shared" si="263"/>
        <v>-681931</v>
      </c>
      <c r="CH77" s="240">
        <f t="shared" si="263"/>
        <v>276999</v>
      </c>
      <c r="CI77" s="240">
        <f t="shared" si="263"/>
        <v>-8877</v>
      </c>
      <c r="CJ77" s="240">
        <f t="shared" si="263"/>
        <v>279050</v>
      </c>
      <c r="CK77" s="240">
        <f t="shared" si="263"/>
        <v>16771</v>
      </c>
      <c r="CL77" s="240">
        <f t="shared" si="263"/>
        <v>1123073</v>
      </c>
      <c r="CM77" s="240">
        <f t="shared" si="264"/>
        <v>831179</v>
      </c>
      <c r="CN77" s="240">
        <f t="shared" si="264"/>
        <v>-76357</v>
      </c>
      <c r="CO77" s="240">
        <f t="shared" si="264"/>
        <v>-126251</v>
      </c>
      <c r="CP77" s="403">
        <f t="shared" si="264"/>
        <v>-133916</v>
      </c>
      <c r="CQ77" s="403">
        <f t="shared" si="264"/>
        <v>490048</v>
      </c>
      <c r="CR77" s="403">
        <f t="shared" si="264"/>
        <v>-57727</v>
      </c>
      <c r="CS77" s="403">
        <f t="shared" si="264"/>
        <v>307119</v>
      </c>
      <c r="CT77" s="403">
        <f t="shared" si="264"/>
        <v>-248560</v>
      </c>
      <c r="CU77" s="403">
        <f t="shared" si="264"/>
        <v>650104</v>
      </c>
      <c r="CV77" s="403">
        <f t="shared" si="264"/>
        <v>359045</v>
      </c>
      <c r="CW77" s="403">
        <f t="shared" si="264"/>
        <v>357764</v>
      </c>
      <c r="CX77" s="403">
        <f t="shared" si="264"/>
        <v>-741818</v>
      </c>
      <c r="CY77" s="345"/>
      <c r="CZ77" s="82">
        <f>IF(ISERROR(GETPIVOTDATA("VALUE",'CRS WK pvt'!$I$2,"DT_FILE",CZ$8,"CD_CO",CZ$6,"TRIM_CAT",TRIM(B77),"TRIM_LINE",A72))=TRUE,0,GETPIVOTDATA("VALUE",'CRS WK pvt'!$I$2,"DT_FILE",CZ$8,"CD_CO",CZ$6,"TRIM_CAT",TRIM(B77),"TRIM_LINE",A72))</f>
        <v>2792997</v>
      </c>
    </row>
    <row r="78" spans="1:104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65">SUM(D73:D77)</f>
        <v>26543730</v>
      </c>
      <c r="E78" s="137">
        <f t="shared" si="265"/>
        <v>17375817</v>
      </c>
      <c r="F78" s="137">
        <f t="shared" si="265"/>
        <v>12521753</v>
      </c>
      <c r="G78" s="137">
        <f t="shared" si="265"/>
        <v>8221420</v>
      </c>
      <c r="H78" s="137">
        <f t="shared" si="265"/>
        <v>8506262</v>
      </c>
      <c r="I78" s="137">
        <f t="shared" si="265"/>
        <v>7938563</v>
      </c>
      <c r="J78" s="137">
        <f t="shared" si="265"/>
        <v>11130739</v>
      </c>
      <c r="K78" s="137">
        <f t="shared" si="265"/>
        <v>16989616</v>
      </c>
      <c r="L78" s="138">
        <f t="shared" si="265"/>
        <v>39555149</v>
      </c>
      <c r="M78" s="137">
        <f t="shared" si="265"/>
        <v>41742883</v>
      </c>
      <c r="N78" s="137">
        <f t="shared" si="265"/>
        <v>37228996</v>
      </c>
      <c r="O78" s="137">
        <f t="shared" si="265"/>
        <v>33171828</v>
      </c>
      <c r="P78" s="137">
        <f t="shared" si="265"/>
        <v>28204234</v>
      </c>
      <c r="Q78" s="137">
        <f t="shared" si="265"/>
        <v>21104802</v>
      </c>
      <c r="R78" s="137">
        <f t="shared" si="265"/>
        <v>11124879</v>
      </c>
      <c r="S78" s="137">
        <f t="shared" si="265"/>
        <v>8375847</v>
      </c>
      <c r="T78" s="137">
        <f t="shared" si="265"/>
        <v>7381194</v>
      </c>
      <c r="U78" s="137">
        <f t="shared" si="265"/>
        <v>8719411</v>
      </c>
      <c r="V78" s="137">
        <f t="shared" si="265"/>
        <v>10528956</v>
      </c>
      <c r="W78" s="137">
        <f t="shared" si="265"/>
        <v>16585091</v>
      </c>
      <c r="X78" s="138">
        <f t="shared" si="265"/>
        <v>29386777</v>
      </c>
      <c r="Y78" s="137">
        <f t="shared" si="265"/>
        <v>41531786</v>
      </c>
      <c r="Z78" s="137">
        <f t="shared" si="265"/>
        <v>43580616</v>
      </c>
      <c r="AA78" s="137">
        <f t="shared" si="265"/>
        <v>41671740</v>
      </c>
      <c r="AB78" s="137">
        <f t="shared" si="265"/>
        <v>26486563</v>
      </c>
      <c r="AC78" s="137">
        <f t="shared" si="265"/>
        <v>16682345</v>
      </c>
      <c r="AD78" s="137">
        <f t="shared" si="265"/>
        <v>10711176</v>
      </c>
      <c r="AE78" s="137">
        <f t="shared" si="265"/>
        <v>8688954</v>
      </c>
      <c r="AF78" s="137">
        <f t="shared" si="265"/>
        <v>7985899</v>
      </c>
      <c r="AG78" s="198">
        <v>8629657</v>
      </c>
      <c r="AH78" s="198">
        <v>8419387</v>
      </c>
      <c r="AI78" s="198">
        <v>16024241</v>
      </c>
      <c r="AJ78" s="138">
        <v>31186827</v>
      </c>
      <c r="AK78" s="291">
        <v>39137719</v>
      </c>
      <c r="AL78" s="291">
        <v>44920383</v>
      </c>
      <c r="AM78" s="291">
        <v>38461668</v>
      </c>
      <c r="AN78" s="291">
        <v>26796782</v>
      </c>
      <c r="AO78" s="291">
        <v>17186859</v>
      </c>
      <c r="AP78" s="291">
        <v>10570125</v>
      </c>
      <c r="AQ78" s="84">
        <v>8599055</v>
      </c>
      <c r="AR78" s="291">
        <v>8699841</v>
      </c>
      <c r="AS78" s="291">
        <v>9642843</v>
      </c>
      <c r="AT78" s="291">
        <v>9363367</v>
      </c>
      <c r="AU78" s="291">
        <v>14296327</v>
      </c>
      <c r="AV78" s="308">
        <v>29528738</v>
      </c>
      <c r="AW78" s="291">
        <v>37804937</v>
      </c>
      <c r="AX78" s="291">
        <v>36781382</v>
      </c>
      <c r="AY78" s="291">
        <v>37059934</v>
      </c>
      <c r="AZ78" s="84">
        <v>25544703</v>
      </c>
      <c r="BA78" s="291">
        <v>16671030</v>
      </c>
      <c r="BB78" s="291">
        <v>11485285</v>
      </c>
      <c r="BC78" s="84">
        <v>8721903</v>
      </c>
      <c r="BD78" s="291">
        <v>8266073</v>
      </c>
      <c r="BE78" s="291"/>
      <c r="BF78" s="291"/>
      <c r="BG78" s="291"/>
      <c r="BH78" s="308"/>
      <c r="BI78" s="84">
        <f t="shared" ref="BI78:BI85" si="266">SUM(BI73:BI77)</f>
        <v>-15481446</v>
      </c>
      <c r="BJ78" s="139">
        <f t="shared" ref="BJ78:BL78" si="267">SUM(BJ73:BJ77)</f>
        <v>1660504</v>
      </c>
      <c r="BK78" s="139">
        <f t="shared" si="267"/>
        <v>3728985</v>
      </c>
      <c r="BL78" s="139">
        <f t="shared" si="267"/>
        <v>-1396874</v>
      </c>
      <c r="BM78" s="139">
        <f t="shared" ref="BM78" si="268">SUM(BM73:BM77)</f>
        <v>154427</v>
      </c>
      <c r="BN78" s="139">
        <f t="shared" ref="BN78:BV78" si="269">SUM(BN73:BN77)</f>
        <v>-1125068</v>
      </c>
      <c r="BO78" s="139">
        <f t="shared" si="269"/>
        <v>780848</v>
      </c>
      <c r="BP78" s="139">
        <f t="shared" si="269"/>
        <v>-601783</v>
      </c>
      <c r="BQ78" s="139">
        <f t="shared" si="269"/>
        <v>-404525</v>
      </c>
      <c r="BR78" s="404">
        <f t="shared" si="269"/>
        <v>-10168372</v>
      </c>
      <c r="BS78" s="427">
        <f t="shared" si="269"/>
        <v>-211097</v>
      </c>
      <c r="BT78" s="139">
        <f t="shared" si="269"/>
        <v>6351620</v>
      </c>
      <c r="BU78" s="139">
        <f t="shared" si="269"/>
        <v>8499912</v>
      </c>
      <c r="BV78" s="139">
        <f t="shared" si="269"/>
        <v>-1717671</v>
      </c>
      <c r="BW78" s="139">
        <f t="shared" ref="BW78:BX78" si="270">SUM(BW73:BW77)</f>
        <v>-4422457</v>
      </c>
      <c r="BX78" s="241">
        <f t="shared" si="270"/>
        <v>-413703</v>
      </c>
      <c r="BY78" s="241">
        <f t="shared" ref="BY78:BZ78" si="271">SUM(BY73:BY77)</f>
        <v>313107</v>
      </c>
      <c r="BZ78" s="241">
        <f t="shared" si="271"/>
        <v>604705</v>
      </c>
      <c r="CA78" s="241">
        <f t="shared" ref="CA78" si="272">SUM(CA73:CA77)</f>
        <v>-89754</v>
      </c>
      <c r="CB78" s="241">
        <f t="shared" ref="CB78:CC78" si="273">SUM(CB73:CB77)</f>
        <v>-2109569</v>
      </c>
      <c r="CC78" s="241">
        <f t="shared" si="273"/>
        <v>-560850</v>
      </c>
      <c r="CD78" s="404">
        <f t="shared" ref="CD78:CE78" si="274">SUM(CD73:CD77)</f>
        <v>1800050</v>
      </c>
      <c r="CE78" s="366">
        <f t="shared" si="274"/>
        <v>-2394067</v>
      </c>
      <c r="CF78" s="241">
        <f t="shared" ref="CF78" si="275">SUM(CF73:CF77)</f>
        <v>1339767</v>
      </c>
      <c r="CG78" s="241">
        <f t="shared" ref="CG78" si="276">SUM(CG73:CG77)</f>
        <v>-3210072</v>
      </c>
      <c r="CH78" s="241">
        <f t="shared" ref="CH78" si="277">SUM(CH73:CH77)</f>
        <v>310219</v>
      </c>
      <c r="CI78" s="241">
        <f t="shared" ref="CI78" si="278">SUM(CI73:CI77)</f>
        <v>504514</v>
      </c>
      <c r="CJ78" s="241">
        <f t="shared" ref="CJ78" si="279">SUM(CJ73:CJ77)</f>
        <v>-141051</v>
      </c>
      <c r="CK78" s="241">
        <f t="shared" ref="CK78" si="280">SUM(CK73:CK77)</f>
        <v>-89899</v>
      </c>
      <c r="CL78" s="241">
        <f t="shared" ref="CL78" si="281">SUM(CL73:CL77)</f>
        <v>713942</v>
      </c>
      <c r="CM78" s="241">
        <f t="shared" ref="CM78" si="282">SUM(CM73:CM77)</f>
        <v>1013186</v>
      </c>
      <c r="CN78" s="241">
        <f t="shared" ref="CN78" si="283">SUM(CN73:CN77)</f>
        <v>943980</v>
      </c>
      <c r="CO78" s="241">
        <f t="shared" ref="CO78" si="284">SUM(CO73:CO77)</f>
        <v>-1727914</v>
      </c>
      <c r="CP78" s="404">
        <f t="shared" ref="CP78" si="285">SUM(CP73:CP77)</f>
        <v>-1658089</v>
      </c>
      <c r="CQ78" s="404">
        <f t="shared" ref="CQ78" si="286">SUM(CQ73:CQ77)</f>
        <v>-1332782</v>
      </c>
      <c r="CR78" s="404">
        <f t="shared" ref="CR78" si="287">SUM(CR73:CR77)</f>
        <v>-8139001</v>
      </c>
      <c r="CS78" s="404">
        <f t="shared" ref="CS78" si="288">SUM(CS73:CS77)</f>
        <v>-1401734</v>
      </c>
      <c r="CT78" s="404">
        <f t="shared" ref="CT78:CU78" si="289">SUM(CT73:CT77)</f>
        <v>-1252079</v>
      </c>
      <c r="CU78" s="404">
        <f t="shared" si="289"/>
        <v>-515829</v>
      </c>
      <c r="CV78" s="404">
        <f t="shared" ref="CV78" si="290">SUM(CV73:CV77)</f>
        <v>915160</v>
      </c>
      <c r="CW78" s="404">
        <f t="shared" ref="CW78:CX78" si="291">SUM(CW73:CW77)</f>
        <v>122848</v>
      </c>
      <c r="CX78" s="404">
        <f t="shared" si="291"/>
        <v>-433768</v>
      </c>
      <c r="CY78" s="346"/>
      <c r="CZ78" s="84">
        <f t="shared" ref="CZ78" si="292">SUM(CZ73:CZ77)</f>
        <v>8266073</v>
      </c>
    </row>
    <row r="79" spans="1:104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49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409"/>
      <c r="CE79" s="371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409"/>
      <c r="CQ79" s="409"/>
      <c r="CR79" s="409"/>
      <c r="CS79" s="409"/>
      <c r="CT79" s="409"/>
      <c r="CU79" s="409"/>
      <c r="CV79" s="409"/>
      <c r="CW79" s="409"/>
      <c r="CX79" s="409"/>
      <c r="CY79" s="347"/>
      <c r="CZ79" s="49"/>
    </row>
    <row r="80" spans="1:104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5">
        <v>5030251.59</v>
      </c>
      <c r="V80" s="205">
        <v>5796204</v>
      </c>
      <c r="W80" s="205">
        <v>10759591.65</v>
      </c>
      <c r="X80" s="98">
        <v>23831588.510000002</v>
      </c>
      <c r="Y80" s="205">
        <v>33959488</v>
      </c>
      <c r="Z80" s="230">
        <v>35852915</v>
      </c>
      <c r="AA80" s="230">
        <v>32902467.34</v>
      </c>
      <c r="AB80" s="230">
        <v>21420336.789999999</v>
      </c>
      <c r="AC80" s="230">
        <v>11886151.67</v>
      </c>
      <c r="AD80" s="230">
        <v>7064919.2699999996</v>
      </c>
      <c r="AE80" s="230">
        <v>5578109</v>
      </c>
      <c r="AF80" s="230">
        <v>5179111.7699999996</v>
      </c>
      <c r="AG80" s="230">
        <v>5438030</v>
      </c>
      <c r="AH80" s="230">
        <v>5677140</v>
      </c>
      <c r="AI80" s="230">
        <v>12983040</v>
      </c>
      <c r="AJ80" s="98">
        <v>31883789</v>
      </c>
      <c r="AK80" s="297">
        <v>39919924</v>
      </c>
      <c r="AL80" s="297">
        <v>44561791</v>
      </c>
      <c r="AM80" s="297">
        <v>40272509</v>
      </c>
      <c r="AN80" s="297">
        <v>28602246</v>
      </c>
      <c r="AO80" s="297">
        <v>17666876</v>
      </c>
      <c r="AP80" s="297">
        <v>10167084</v>
      </c>
      <c r="AQ80" s="34">
        <v>8587060</v>
      </c>
      <c r="AR80" s="297">
        <v>7288374</v>
      </c>
      <c r="AS80" s="297">
        <v>8084958</v>
      </c>
      <c r="AT80" s="297">
        <v>9234601</v>
      </c>
      <c r="AU80" s="297">
        <v>15088042</v>
      </c>
      <c r="AV80" s="315">
        <v>36489785</v>
      </c>
      <c r="AW80" s="297">
        <v>46703729</v>
      </c>
      <c r="AX80" s="297">
        <v>43614636</v>
      </c>
      <c r="AY80" s="297">
        <v>42140998</v>
      </c>
      <c r="AZ80" s="34">
        <v>26956827</v>
      </c>
      <c r="BA80" s="297">
        <v>14399894</v>
      </c>
      <c r="BB80" s="297">
        <v>7991575</v>
      </c>
      <c r="BC80" s="34">
        <v>5829797</v>
      </c>
      <c r="BD80" s="297">
        <v>5532734</v>
      </c>
      <c r="BE80" s="297"/>
      <c r="BF80" s="297"/>
      <c r="BG80" s="297"/>
      <c r="BH80" s="315"/>
      <c r="BI80" s="34">
        <f t="shared" ref="BI80:BR84" si="293">O80-C80</f>
        <v>-5064601.43</v>
      </c>
      <c r="BJ80" s="99">
        <f t="shared" si="293"/>
        <v>1680520.0399999991</v>
      </c>
      <c r="BK80" s="99">
        <f t="shared" si="293"/>
        <v>2496789.25</v>
      </c>
      <c r="BL80" s="99">
        <f t="shared" si="293"/>
        <v>-64856.25</v>
      </c>
      <c r="BM80" s="99">
        <f t="shared" si="293"/>
        <v>58219.959999999963</v>
      </c>
      <c r="BN80" s="99">
        <f t="shared" si="293"/>
        <v>-455248.66000000015</v>
      </c>
      <c r="BO80" s="99">
        <f t="shared" si="293"/>
        <v>35946.299999999814</v>
      </c>
      <c r="BP80" s="99">
        <f t="shared" si="293"/>
        <v>-962671.46</v>
      </c>
      <c r="BQ80" s="99">
        <f t="shared" si="293"/>
        <v>-894082.9299999997</v>
      </c>
      <c r="BR80" s="411">
        <f t="shared" si="293"/>
        <v>-3263809.9399999976</v>
      </c>
      <c r="BS80" s="434">
        <f t="shared" ref="BS80:CB84" si="294">Y80-M80</f>
        <v>1772897.629999999</v>
      </c>
      <c r="BT80" s="99">
        <f t="shared" si="294"/>
        <v>7325049.1600000001</v>
      </c>
      <c r="BU80" s="99">
        <f t="shared" si="294"/>
        <v>7264086.7899999991</v>
      </c>
      <c r="BV80" s="99">
        <f t="shared" si="294"/>
        <v>-1175285.4299999997</v>
      </c>
      <c r="BW80" s="99">
        <f t="shared" si="294"/>
        <v>-3428647.1199999992</v>
      </c>
      <c r="BX80" s="248">
        <f t="shared" si="294"/>
        <v>-53198.920000000857</v>
      </c>
      <c r="BY80" s="248">
        <f t="shared" si="294"/>
        <v>106439.33000000007</v>
      </c>
      <c r="BZ80" s="248">
        <f t="shared" si="294"/>
        <v>830073.66999999993</v>
      </c>
      <c r="CA80" s="248">
        <f t="shared" si="294"/>
        <v>407778.41000000015</v>
      </c>
      <c r="CB80" s="248">
        <f t="shared" si="294"/>
        <v>-119064</v>
      </c>
      <c r="CC80" s="248">
        <f t="shared" ref="CC80:CL84" si="295">AI80-W80</f>
        <v>2223448.3499999996</v>
      </c>
      <c r="CD80" s="411">
        <f t="shared" si="295"/>
        <v>8052200.4899999984</v>
      </c>
      <c r="CE80" s="373">
        <f t="shared" si="295"/>
        <v>5960436</v>
      </c>
      <c r="CF80" s="248">
        <f t="shared" si="295"/>
        <v>8708876</v>
      </c>
      <c r="CG80" s="248">
        <f t="shared" si="295"/>
        <v>7370041.6600000001</v>
      </c>
      <c r="CH80" s="248">
        <f t="shared" si="295"/>
        <v>7181909.2100000009</v>
      </c>
      <c r="CI80" s="248">
        <f t="shared" si="295"/>
        <v>5780724.3300000001</v>
      </c>
      <c r="CJ80" s="248">
        <f t="shared" si="295"/>
        <v>3102164.7300000004</v>
      </c>
      <c r="CK80" s="248">
        <f t="shared" si="295"/>
        <v>3008951</v>
      </c>
      <c r="CL80" s="248">
        <f t="shared" si="295"/>
        <v>2109262.2300000004</v>
      </c>
      <c r="CM80" s="248">
        <f t="shared" ref="CM80:CX84" si="296">AS80-AG80</f>
        <v>2646928</v>
      </c>
      <c r="CN80" s="248">
        <f t="shared" si="296"/>
        <v>3557461</v>
      </c>
      <c r="CO80" s="248">
        <f t="shared" si="296"/>
        <v>2105002</v>
      </c>
      <c r="CP80" s="411">
        <f t="shared" si="296"/>
        <v>4605996</v>
      </c>
      <c r="CQ80" s="411">
        <f t="shared" si="296"/>
        <v>6783805</v>
      </c>
      <c r="CR80" s="411">
        <f t="shared" si="296"/>
        <v>-947155</v>
      </c>
      <c r="CS80" s="411">
        <f t="shared" si="296"/>
        <v>1868489</v>
      </c>
      <c r="CT80" s="411">
        <f t="shared" si="296"/>
        <v>-1645419</v>
      </c>
      <c r="CU80" s="411">
        <f t="shared" si="296"/>
        <v>-3266982</v>
      </c>
      <c r="CV80" s="411">
        <f t="shared" si="296"/>
        <v>-2175509</v>
      </c>
      <c r="CW80" s="411">
        <f t="shared" si="296"/>
        <v>-2757263</v>
      </c>
      <c r="CX80" s="411">
        <f t="shared" si="296"/>
        <v>-1755640</v>
      </c>
      <c r="CY80" s="347"/>
      <c r="CZ80" s="34">
        <f>IF(ISERROR(GETPIVOTDATA("VALUE",'CRS WK pvt'!$I$2,"DT_FILE",CZ$8,"CD_CO",CZ$6,"TRIM_CAT",TRIM(B80),"TRIM_LINE",A79))=TRUE,0,GETPIVOTDATA("VALUE",'CRS WK pvt'!$I$2,"DT_FILE",CZ$8,"CD_CO",CZ$6,"TRIM_CAT",TRIM(B80),"TRIM_LINE",A79))</f>
        <v>5532734</v>
      </c>
    </row>
    <row r="81" spans="1:104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5">
        <v>301465.18</v>
      </c>
      <c r="V81" s="205">
        <v>364201</v>
      </c>
      <c r="W81" s="205">
        <v>778776.55</v>
      </c>
      <c r="X81" s="98">
        <v>1889760.94</v>
      </c>
      <c r="Y81" s="205">
        <v>2531634</v>
      </c>
      <c r="Z81" s="230">
        <v>2663847</v>
      </c>
      <c r="AA81" s="230">
        <v>2501918.71</v>
      </c>
      <c r="AB81" s="230">
        <v>1901946.02</v>
      </c>
      <c r="AC81" s="230">
        <v>907643.83</v>
      </c>
      <c r="AD81" s="230">
        <v>681788.66</v>
      </c>
      <c r="AE81" s="230">
        <v>477300</v>
      </c>
      <c r="AF81" s="230">
        <v>367295.57</v>
      </c>
      <c r="AG81" s="230">
        <v>393329</v>
      </c>
      <c r="AH81" s="230">
        <v>422161</v>
      </c>
      <c r="AI81" s="230">
        <v>1126013</v>
      </c>
      <c r="AJ81" s="98">
        <v>2481720</v>
      </c>
      <c r="AK81" s="297">
        <v>3171986</v>
      </c>
      <c r="AL81" s="297">
        <v>3565206</v>
      </c>
      <c r="AM81" s="297">
        <v>3334719</v>
      </c>
      <c r="AN81" s="297">
        <v>2643665</v>
      </c>
      <c r="AO81" s="297">
        <v>1672325</v>
      </c>
      <c r="AP81" s="297">
        <v>968294</v>
      </c>
      <c r="AQ81" s="34">
        <v>696966</v>
      </c>
      <c r="AR81" s="297">
        <v>547296</v>
      </c>
      <c r="AS81" s="297">
        <v>618763</v>
      </c>
      <c r="AT81" s="297">
        <v>768282</v>
      </c>
      <c r="AU81" s="297">
        <v>1445518</v>
      </c>
      <c r="AV81" s="315">
        <v>3614676</v>
      </c>
      <c r="AW81" s="297">
        <v>4205280</v>
      </c>
      <c r="AX81" s="297">
        <v>4228864</v>
      </c>
      <c r="AY81" s="297">
        <v>4216543</v>
      </c>
      <c r="AZ81" s="34">
        <v>2945710</v>
      </c>
      <c r="BA81" s="297">
        <v>1760719</v>
      </c>
      <c r="BB81" s="297">
        <v>969934</v>
      </c>
      <c r="BC81" s="34">
        <v>529715</v>
      </c>
      <c r="BD81" s="297">
        <v>529413</v>
      </c>
      <c r="BE81" s="297"/>
      <c r="BF81" s="297"/>
      <c r="BG81" s="297"/>
      <c r="BH81" s="315"/>
      <c r="BI81" s="34">
        <f t="shared" si="293"/>
        <v>-401978.27</v>
      </c>
      <c r="BJ81" s="99">
        <f t="shared" si="293"/>
        <v>-48475.010000000009</v>
      </c>
      <c r="BK81" s="99">
        <f t="shared" si="293"/>
        <v>81408.650000000023</v>
      </c>
      <c r="BL81" s="99">
        <f t="shared" si="293"/>
        <v>-41839.119999999995</v>
      </c>
      <c r="BM81" s="99">
        <f t="shared" si="293"/>
        <v>29675.190000000002</v>
      </c>
      <c r="BN81" s="99">
        <f t="shared" si="293"/>
        <v>-16673.849999999977</v>
      </c>
      <c r="BO81" s="99">
        <f t="shared" si="293"/>
        <v>2904.539999999979</v>
      </c>
      <c r="BP81" s="99">
        <f t="shared" si="293"/>
        <v>-43593.429999999993</v>
      </c>
      <c r="BQ81" s="99">
        <f t="shared" si="293"/>
        <v>49034.660000000033</v>
      </c>
      <c r="BR81" s="411">
        <f t="shared" si="293"/>
        <v>-77230.540000000037</v>
      </c>
      <c r="BS81" s="434">
        <f t="shared" si="294"/>
        <v>450639.30000000005</v>
      </c>
      <c r="BT81" s="99">
        <f t="shared" si="294"/>
        <v>761747.60000000009</v>
      </c>
      <c r="BU81" s="99">
        <f t="shared" si="294"/>
        <v>840669.58000000007</v>
      </c>
      <c r="BV81" s="99">
        <f t="shared" si="294"/>
        <v>270187.15999999992</v>
      </c>
      <c r="BW81" s="99">
        <f t="shared" si="294"/>
        <v>-13987.720000000088</v>
      </c>
      <c r="BX81" s="248">
        <f t="shared" si="294"/>
        <v>199605.93000000005</v>
      </c>
      <c r="BY81" s="248">
        <f t="shared" si="294"/>
        <v>108139.68</v>
      </c>
      <c r="BZ81" s="248">
        <f t="shared" si="294"/>
        <v>98689.289999999979</v>
      </c>
      <c r="CA81" s="248">
        <f t="shared" si="294"/>
        <v>91863.82</v>
      </c>
      <c r="CB81" s="248">
        <f t="shared" si="294"/>
        <v>57960</v>
      </c>
      <c r="CC81" s="248">
        <f t="shared" si="295"/>
        <v>347236.44999999995</v>
      </c>
      <c r="CD81" s="411">
        <f t="shared" si="295"/>
        <v>591959.06000000006</v>
      </c>
      <c r="CE81" s="373">
        <f t="shared" si="295"/>
        <v>640352</v>
      </c>
      <c r="CF81" s="248">
        <f t="shared" si="295"/>
        <v>901359</v>
      </c>
      <c r="CG81" s="248">
        <f t="shared" si="295"/>
        <v>832800.29</v>
      </c>
      <c r="CH81" s="248">
        <f t="shared" si="295"/>
        <v>741718.98</v>
      </c>
      <c r="CI81" s="248">
        <f t="shared" si="295"/>
        <v>764681.17</v>
      </c>
      <c r="CJ81" s="248">
        <f t="shared" si="295"/>
        <v>286505.33999999997</v>
      </c>
      <c r="CK81" s="248">
        <f t="shared" si="295"/>
        <v>219666</v>
      </c>
      <c r="CL81" s="248">
        <f t="shared" si="295"/>
        <v>180000.43</v>
      </c>
      <c r="CM81" s="248">
        <f t="shared" si="296"/>
        <v>225434</v>
      </c>
      <c r="CN81" s="248">
        <f t="shared" si="296"/>
        <v>346121</v>
      </c>
      <c r="CO81" s="248">
        <f t="shared" si="296"/>
        <v>319505</v>
      </c>
      <c r="CP81" s="411">
        <f t="shared" si="296"/>
        <v>1132956</v>
      </c>
      <c r="CQ81" s="411">
        <f t="shared" si="296"/>
        <v>1033294</v>
      </c>
      <c r="CR81" s="411">
        <f t="shared" si="296"/>
        <v>663658</v>
      </c>
      <c r="CS81" s="411">
        <f t="shared" si="296"/>
        <v>881824</v>
      </c>
      <c r="CT81" s="411">
        <f t="shared" si="296"/>
        <v>302045</v>
      </c>
      <c r="CU81" s="411">
        <f t="shared" si="296"/>
        <v>88394</v>
      </c>
      <c r="CV81" s="411">
        <f t="shared" si="296"/>
        <v>1640</v>
      </c>
      <c r="CW81" s="411">
        <f t="shared" si="296"/>
        <v>-167251</v>
      </c>
      <c r="CX81" s="411">
        <f t="shared" si="296"/>
        <v>-17883</v>
      </c>
      <c r="CY81" s="347"/>
      <c r="CZ81" s="34">
        <f>IF(ISERROR(GETPIVOTDATA("VALUE",'CRS WK pvt'!$I$2,"DT_FILE",CZ$8,"CD_CO",CZ$6,"TRIM_CAT",TRIM(B81),"TRIM_LINE",A79))=TRUE,0,GETPIVOTDATA("VALUE",'CRS WK pvt'!$I$2,"DT_FILE",CZ$8,"CD_CO",CZ$6,"TRIM_CAT",TRIM(B81),"TRIM_LINE",A79))</f>
        <v>529413</v>
      </c>
    </row>
    <row r="82" spans="1:104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5">
        <v>998694.73</v>
      </c>
      <c r="V82" s="205">
        <v>1179950</v>
      </c>
      <c r="W82" s="205">
        <v>2200174.94</v>
      </c>
      <c r="X82" s="98">
        <v>4882409.12</v>
      </c>
      <c r="Y82" s="205">
        <v>7315155</v>
      </c>
      <c r="Z82" s="230">
        <v>7431960</v>
      </c>
      <c r="AA82" s="230">
        <v>7825180.3799999999</v>
      </c>
      <c r="AB82" s="230">
        <v>4336551.1900000004</v>
      </c>
      <c r="AC82" s="230">
        <v>2536072.59</v>
      </c>
      <c r="AD82" s="230">
        <v>1344951.08</v>
      </c>
      <c r="AE82" s="230">
        <v>1128024</v>
      </c>
      <c r="AF82" s="230">
        <v>1118647.27</v>
      </c>
      <c r="AG82" s="230">
        <v>1123033</v>
      </c>
      <c r="AH82" s="230">
        <v>1172063</v>
      </c>
      <c r="AI82" s="230">
        <v>2627886</v>
      </c>
      <c r="AJ82" s="98">
        <v>6417541</v>
      </c>
      <c r="AK82" s="297">
        <v>8541777</v>
      </c>
      <c r="AL82" s="297">
        <v>9989546</v>
      </c>
      <c r="AM82" s="297">
        <v>8877308</v>
      </c>
      <c r="AN82" s="297">
        <v>6278999</v>
      </c>
      <c r="AO82" s="297">
        <v>3429380</v>
      </c>
      <c r="AP82" s="297">
        <v>2190190</v>
      </c>
      <c r="AQ82" s="34">
        <v>1997279</v>
      </c>
      <c r="AR82" s="297">
        <v>1716341</v>
      </c>
      <c r="AS82" s="297">
        <v>1812845</v>
      </c>
      <c r="AT82" s="297">
        <v>2173699</v>
      </c>
      <c r="AU82" s="297">
        <v>3503009</v>
      </c>
      <c r="AV82" s="315">
        <v>7960971</v>
      </c>
      <c r="AW82" s="297">
        <v>10015683</v>
      </c>
      <c r="AX82" s="297">
        <v>10186302</v>
      </c>
      <c r="AY82" s="297">
        <v>9052168</v>
      </c>
      <c r="AZ82" s="34">
        <v>5632723</v>
      </c>
      <c r="BA82" s="297">
        <v>3313104</v>
      </c>
      <c r="BB82" s="297">
        <v>1801985</v>
      </c>
      <c r="BC82" s="34">
        <v>1288310</v>
      </c>
      <c r="BD82" s="297">
        <v>1349003</v>
      </c>
      <c r="BE82" s="297"/>
      <c r="BF82" s="297"/>
      <c r="BG82" s="297"/>
      <c r="BH82" s="315"/>
      <c r="BI82" s="34">
        <f t="shared" si="293"/>
        <v>-1848478.38</v>
      </c>
      <c r="BJ82" s="99">
        <f t="shared" si="293"/>
        <v>-71600.730000000447</v>
      </c>
      <c r="BK82" s="99">
        <f t="shared" si="293"/>
        <v>174792.74000000022</v>
      </c>
      <c r="BL82" s="99">
        <f t="shared" si="293"/>
        <v>-330394.68000000017</v>
      </c>
      <c r="BM82" s="99">
        <f t="shared" si="293"/>
        <v>-224466.40999999992</v>
      </c>
      <c r="BN82" s="99">
        <f t="shared" si="293"/>
        <v>-325014.17000000004</v>
      </c>
      <c r="BO82" s="99">
        <f t="shared" si="293"/>
        <v>-98250.060000000056</v>
      </c>
      <c r="BP82" s="99">
        <f t="shared" si="293"/>
        <v>-358266.43999999994</v>
      </c>
      <c r="BQ82" s="99">
        <f t="shared" si="293"/>
        <v>-225127.97999999998</v>
      </c>
      <c r="BR82" s="411">
        <f t="shared" si="293"/>
        <v>-4603638.2</v>
      </c>
      <c r="BS82" s="434">
        <f t="shared" si="294"/>
        <v>249223.51999999955</v>
      </c>
      <c r="BT82" s="99">
        <f t="shared" si="294"/>
        <v>1038981.5199999996</v>
      </c>
      <c r="BU82" s="99">
        <f t="shared" si="294"/>
        <v>2515858.71</v>
      </c>
      <c r="BV82" s="99">
        <f t="shared" si="294"/>
        <v>-94054.819999999367</v>
      </c>
      <c r="BW82" s="99">
        <f t="shared" si="294"/>
        <v>-438833.18000000017</v>
      </c>
      <c r="BX82" s="248">
        <f t="shared" si="294"/>
        <v>130918.66000000015</v>
      </c>
      <c r="BY82" s="248">
        <f t="shared" si="294"/>
        <v>102196.20999999996</v>
      </c>
      <c r="BZ82" s="248">
        <f t="shared" si="294"/>
        <v>257062.67000000004</v>
      </c>
      <c r="CA82" s="248">
        <f t="shared" si="294"/>
        <v>124338.27000000002</v>
      </c>
      <c r="CB82" s="248">
        <f t="shared" si="294"/>
        <v>-7887</v>
      </c>
      <c r="CC82" s="248">
        <f t="shared" si="295"/>
        <v>427711.06000000006</v>
      </c>
      <c r="CD82" s="411">
        <f t="shared" si="295"/>
        <v>1535131.88</v>
      </c>
      <c r="CE82" s="373">
        <f t="shared" si="295"/>
        <v>1226622</v>
      </c>
      <c r="CF82" s="248">
        <f t="shared" si="295"/>
        <v>2557586</v>
      </c>
      <c r="CG82" s="248">
        <f t="shared" si="295"/>
        <v>1052127.6200000001</v>
      </c>
      <c r="CH82" s="248">
        <f t="shared" si="295"/>
        <v>1942447.8099999996</v>
      </c>
      <c r="CI82" s="248">
        <f t="shared" si="295"/>
        <v>893307.41000000015</v>
      </c>
      <c r="CJ82" s="248">
        <f t="shared" si="295"/>
        <v>845238.91999999993</v>
      </c>
      <c r="CK82" s="248">
        <f t="shared" si="295"/>
        <v>869255</v>
      </c>
      <c r="CL82" s="248">
        <f t="shared" si="295"/>
        <v>597693.73</v>
      </c>
      <c r="CM82" s="248">
        <f t="shared" si="296"/>
        <v>689812</v>
      </c>
      <c r="CN82" s="248">
        <f t="shared" si="296"/>
        <v>1001636</v>
      </c>
      <c r="CO82" s="248">
        <f t="shared" si="296"/>
        <v>875123</v>
      </c>
      <c r="CP82" s="411">
        <f t="shared" si="296"/>
        <v>1543430</v>
      </c>
      <c r="CQ82" s="411">
        <f t="shared" si="296"/>
        <v>1473906</v>
      </c>
      <c r="CR82" s="411">
        <f t="shared" si="296"/>
        <v>196756</v>
      </c>
      <c r="CS82" s="411">
        <f t="shared" si="296"/>
        <v>174860</v>
      </c>
      <c r="CT82" s="411">
        <f t="shared" si="296"/>
        <v>-646276</v>
      </c>
      <c r="CU82" s="411">
        <f t="shared" si="296"/>
        <v>-116276</v>
      </c>
      <c r="CV82" s="411">
        <f t="shared" si="296"/>
        <v>-388205</v>
      </c>
      <c r="CW82" s="411">
        <f t="shared" si="296"/>
        <v>-708969</v>
      </c>
      <c r="CX82" s="411">
        <f t="shared" si="296"/>
        <v>-367338</v>
      </c>
      <c r="CY82" s="347"/>
      <c r="CZ82" s="34">
        <f>IF(ISERROR(GETPIVOTDATA("VALUE",'CRS WK pvt'!$I$2,"DT_FILE",CZ$8,"CD_CO",CZ$6,"TRIM_CAT",TRIM(B82),"TRIM_LINE",A79))=TRUE,0,GETPIVOTDATA("VALUE",'CRS WK pvt'!$I$2,"DT_FILE",CZ$8,"CD_CO",CZ$6,"TRIM_CAT",TRIM(B82),"TRIM_LINE",A79))</f>
        <v>1349003</v>
      </c>
    </row>
    <row r="83" spans="1:104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5">
        <v>345240.34</v>
      </c>
      <c r="V83" s="205">
        <v>647328</v>
      </c>
      <c r="W83" s="205">
        <v>968623.66</v>
      </c>
      <c r="X83" s="98">
        <v>1925070.62</v>
      </c>
      <c r="Y83" s="205">
        <v>2708941</v>
      </c>
      <c r="Z83" s="230">
        <v>2747492</v>
      </c>
      <c r="AA83" s="230">
        <v>2761157.95</v>
      </c>
      <c r="AB83" s="230">
        <v>1771332.41</v>
      </c>
      <c r="AC83" s="230">
        <v>1069890.3799999999</v>
      </c>
      <c r="AD83" s="230">
        <v>503214.56</v>
      </c>
      <c r="AE83" s="230">
        <v>398162</v>
      </c>
      <c r="AF83" s="230">
        <v>415044.12</v>
      </c>
      <c r="AG83" s="230">
        <v>429867</v>
      </c>
      <c r="AH83" s="230">
        <v>453219</v>
      </c>
      <c r="AI83" s="230">
        <v>1108621</v>
      </c>
      <c r="AJ83" s="98">
        <v>2553836</v>
      </c>
      <c r="AK83" s="297">
        <v>3266940</v>
      </c>
      <c r="AL83" s="297">
        <v>3543318</v>
      </c>
      <c r="AM83" s="297">
        <v>3232588</v>
      </c>
      <c r="AN83" s="297">
        <v>2606755</v>
      </c>
      <c r="AO83" s="297">
        <v>1523215</v>
      </c>
      <c r="AP83" s="297">
        <v>785432</v>
      </c>
      <c r="AQ83" s="34">
        <v>783564</v>
      </c>
      <c r="AR83" s="297">
        <v>564354</v>
      </c>
      <c r="AS83" s="297">
        <v>645962</v>
      </c>
      <c r="AT83" s="297">
        <v>971082</v>
      </c>
      <c r="AU83" s="297">
        <v>1598794</v>
      </c>
      <c r="AV83" s="315">
        <v>3323119</v>
      </c>
      <c r="AW83" s="297">
        <v>3784604</v>
      </c>
      <c r="AX83" s="297">
        <v>3824681</v>
      </c>
      <c r="AY83" s="297">
        <v>3562095</v>
      </c>
      <c r="AZ83" s="34">
        <v>2409680</v>
      </c>
      <c r="BA83" s="297">
        <v>1459301</v>
      </c>
      <c r="BB83" s="297">
        <v>834770</v>
      </c>
      <c r="BC83" s="34">
        <v>493043</v>
      </c>
      <c r="BD83" s="297">
        <v>524840</v>
      </c>
      <c r="BE83" s="297"/>
      <c r="BF83" s="297"/>
      <c r="BG83" s="297"/>
      <c r="BH83" s="315"/>
      <c r="BI83" s="34">
        <f t="shared" si="293"/>
        <v>-4535882.1100000003</v>
      </c>
      <c r="BJ83" s="99">
        <f t="shared" si="293"/>
        <v>-289784.32000000007</v>
      </c>
      <c r="BK83" s="99">
        <f t="shared" si="293"/>
        <v>-19811.850000000093</v>
      </c>
      <c r="BL83" s="99">
        <f t="shared" si="293"/>
        <v>-817803.28000000014</v>
      </c>
      <c r="BM83" s="99">
        <f t="shared" si="293"/>
        <v>-234554.09999999998</v>
      </c>
      <c r="BN83" s="99">
        <f t="shared" si="293"/>
        <v>-195812.9</v>
      </c>
      <c r="BO83" s="99">
        <f t="shared" si="293"/>
        <v>-81678.859999999986</v>
      </c>
      <c r="BP83" s="99">
        <f t="shared" si="293"/>
        <v>-10980.479999999981</v>
      </c>
      <c r="BQ83" s="99">
        <f t="shared" si="293"/>
        <v>-196202.57999999996</v>
      </c>
      <c r="BR83" s="411">
        <f t="shared" si="293"/>
        <v>-435673.46999999974</v>
      </c>
      <c r="BS83" s="434">
        <f t="shared" si="294"/>
        <v>-155380</v>
      </c>
      <c r="BT83" s="99">
        <f t="shared" si="294"/>
        <v>235200.41000000015</v>
      </c>
      <c r="BU83" s="99">
        <f t="shared" si="294"/>
        <v>458189.78000000026</v>
      </c>
      <c r="BV83" s="99">
        <f t="shared" si="294"/>
        <v>-17343.320000000065</v>
      </c>
      <c r="BW83" s="99">
        <f t="shared" si="294"/>
        <v>-237592.58000000007</v>
      </c>
      <c r="BX83" s="248">
        <f t="shared" si="294"/>
        <v>-29847.759999999951</v>
      </c>
      <c r="BY83" s="248">
        <f t="shared" si="294"/>
        <v>66498.229999999981</v>
      </c>
      <c r="BZ83" s="248">
        <f t="shared" si="294"/>
        <v>157435.51999999999</v>
      </c>
      <c r="CA83" s="248">
        <f t="shared" si="294"/>
        <v>84626.659999999974</v>
      </c>
      <c r="CB83" s="248">
        <f t="shared" si="294"/>
        <v>-194109</v>
      </c>
      <c r="CC83" s="248">
        <f t="shared" si="295"/>
        <v>139997.33999999997</v>
      </c>
      <c r="CD83" s="411">
        <f t="shared" si="295"/>
        <v>628765.37999999989</v>
      </c>
      <c r="CE83" s="373">
        <f t="shared" si="295"/>
        <v>557999</v>
      </c>
      <c r="CF83" s="248">
        <f t="shared" si="295"/>
        <v>795826</v>
      </c>
      <c r="CG83" s="248">
        <f t="shared" si="295"/>
        <v>471430.04999999981</v>
      </c>
      <c r="CH83" s="248">
        <f t="shared" si="295"/>
        <v>835422.59000000008</v>
      </c>
      <c r="CI83" s="248">
        <f t="shared" si="295"/>
        <v>453324.62000000011</v>
      </c>
      <c r="CJ83" s="248">
        <f t="shared" si="295"/>
        <v>282217.44</v>
      </c>
      <c r="CK83" s="248">
        <f t="shared" si="295"/>
        <v>385402</v>
      </c>
      <c r="CL83" s="248">
        <f t="shared" si="295"/>
        <v>149309.88</v>
      </c>
      <c r="CM83" s="248">
        <f t="shared" si="296"/>
        <v>216095</v>
      </c>
      <c r="CN83" s="248">
        <f t="shared" si="296"/>
        <v>517863</v>
      </c>
      <c r="CO83" s="248">
        <f t="shared" si="296"/>
        <v>490173</v>
      </c>
      <c r="CP83" s="411">
        <f t="shared" si="296"/>
        <v>769283</v>
      </c>
      <c r="CQ83" s="411">
        <f t="shared" si="296"/>
        <v>517664</v>
      </c>
      <c r="CR83" s="411">
        <f t="shared" si="296"/>
        <v>281363</v>
      </c>
      <c r="CS83" s="411">
        <f t="shared" si="296"/>
        <v>329507</v>
      </c>
      <c r="CT83" s="411">
        <f t="shared" si="296"/>
        <v>-197075</v>
      </c>
      <c r="CU83" s="411">
        <f t="shared" si="296"/>
        <v>-63914</v>
      </c>
      <c r="CV83" s="411">
        <f t="shared" si="296"/>
        <v>49338</v>
      </c>
      <c r="CW83" s="411">
        <f t="shared" si="296"/>
        <v>-290521</v>
      </c>
      <c r="CX83" s="411">
        <f t="shared" si="296"/>
        <v>-39514</v>
      </c>
      <c r="CY83" s="347"/>
      <c r="CZ83" s="34">
        <f>IF(ISERROR(GETPIVOTDATA("VALUE",'CRS WK pvt'!$I$2,"DT_FILE",CZ$8,"CD_CO",CZ$6,"TRIM_CAT",TRIM(B83),"TRIM_LINE",A79))=TRUE,0,GETPIVOTDATA("VALUE",'CRS WK pvt'!$I$2,"DT_FILE",CZ$8,"CD_CO",CZ$6,"TRIM_CAT",TRIM(B83),"TRIM_LINE",A79))</f>
        <v>524840</v>
      </c>
    </row>
    <row r="84" spans="1:104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5">
        <v>794968.94</v>
      </c>
      <c r="V84" s="205">
        <v>770364</v>
      </c>
      <c r="W84" s="205">
        <v>992178.47</v>
      </c>
      <c r="X84" s="98">
        <v>1381955.49</v>
      </c>
      <c r="Y84" s="205">
        <v>1816583</v>
      </c>
      <c r="Z84" s="230">
        <v>1765967</v>
      </c>
      <c r="AA84" s="230">
        <v>1785714.85</v>
      </c>
      <c r="AB84" s="230">
        <v>1416050.19</v>
      </c>
      <c r="AC84" s="230">
        <v>1189426.82</v>
      </c>
      <c r="AD84" s="230">
        <v>873689.44</v>
      </c>
      <c r="AE84" s="230">
        <v>786408</v>
      </c>
      <c r="AF84" s="230">
        <v>702202.18</v>
      </c>
      <c r="AG84" s="230">
        <v>819340</v>
      </c>
      <c r="AH84" s="230">
        <v>848464</v>
      </c>
      <c r="AI84" s="230">
        <v>1019391</v>
      </c>
      <c r="AJ84" s="98">
        <v>1699814</v>
      </c>
      <c r="AK84" s="297">
        <v>2052957</v>
      </c>
      <c r="AL84" s="297">
        <v>2169943</v>
      </c>
      <c r="AM84" s="297">
        <v>1940347</v>
      </c>
      <c r="AN84" s="297">
        <v>2134019</v>
      </c>
      <c r="AO84" s="297">
        <v>1501250</v>
      </c>
      <c r="AP84" s="297">
        <v>1312747</v>
      </c>
      <c r="AQ84" s="34">
        <v>1163447</v>
      </c>
      <c r="AR84" s="297">
        <v>1915412</v>
      </c>
      <c r="AS84" s="297">
        <v>1425812</v>
      </c>
      <c r="AT84" s="297">
        <v>1146471</v>
      </c>
      <c r="AU84" s="297">
        <v>1707027</v>
      </c>
      <c r="AV84" s="315">
        <v>2234751</v>
      </c>
      <c r="AW84" s="297">
        <v>3298057</v>
      </c>
      <c r="AX84" s="297">
        <v>3073265</v>
      </c>
      <c r="AY84" s="297">
        <v>2857328</v>
      </c>
      <c r="AZ84" s="34">
        <v>2013777</v>
      </c>
      <c r="BA84" s="297">
        <v>2486262</v>
      </c>
      <c r="BB84" s="297">
        <v>1503210</v>
      </c>
      <c r="BC84" s="34">
        <v>1519930</v>
      </c>
      <c r="BD84" s="297">
        <v>1352008</v>
      </c>
      <c r="BE84" s="297"/>
      <c r="BF84" s="297"/>
      <c r="BG84" s="297"/>
      <c r="BH84" s="315"/>
      <c r="BI84" s="34">
        <f t="shared" si="293"/>
        <v>-2209954.2000000002</v>
      </c>
      <c r="BJ84" s="99">
        <f t="shared" si="293"/>
        <v>-450117.73</v>
      </c>
      <c r="BK84" s="99">
        <f t="shared" si="293"/>
        <v>6512.1100000001024</v>
      </c>
      <c r="BL84" s="99">
        <f t="shared" si="293"/>
        <v>-258092.02000000002</v>
      </c>
      <c r="BM84" s="99">
        <f t="shared" si="293"/>
        <v>-50701.579999999958</v>
      </c>
      <c r="BN84" s="99">
        <f t="shared" si="293"/>
        <v>-200825.8899999999</v>
      </c>
      <c r="BO84" s="99">
        <f t="shared" si="293"/>
        <v>-28912.590000000084</v>
      </c>
      <c r="BP84" s="99">
        <f t="shared" si="293"/>
        <v>-284631</v>
      </c>
      <c r="BQ84" s="99">
        <f t="shared" si="293"/>
        <v>-33200.030000000028</v>
      </c>
      <c r="BR84" s="411">
        <f t="shared" si="293"/>
        <v>-314143.79000000004</v>
      </c>
      <c r="BS84" s="434">
        <f t="shared" si="294"/>
        <v>20244.449999999953</v>
      </c>
      <c r="BT84" s="99">
        <f t="shared" si="294"/>
        <v>132052.97999999998</v>
      </c>
      <c r="BU84" s="99">
        <f t="shared" si="294"/>
        <v>233643.39000000013</v>
      </c>
      <c r="BV84" s="99">
        <f t="shared" si="294"/>
        <v>212528.04000000004</v>
      </c>
      <c r="BW84" s="99">
        <f t="shared" si="294"/>
        <v>-27020.699999999953</v>
      </c>
      <c r="BX84" s="248">
        <f t="shared" si="294"/>
        <v>50497.439999999944</v>
      </c>
      <c r="BY84" s="248">
        <f t="shared" si="294"/>
        <v>54299.989999999991</v>
      </c>
      <c r="BZ84" s="248">
        <f t="shared" si="294"/>
        <v>-1398.8800000000047</v>
      </c>
      <c r="CA84" s="248">
        <f t="shared" si="294"/>
        <v>24371.060000000056</v>
      </c>
      <c r="CB84" s="248">
        <f t="shared" si="294"/>
        <v>78100</v>
      </c>
      <c r="CC84" s="248">
        <f t="shared" si="295"/>
        <v>27212.530000000028</v>
      </c>
      <c r="CD84" s="411">
        <f t="shared" si="295"/>
        <v>317858.51</v>
      </c>
      <c r="CE84" s="373">
        <f t="shared" si="295"/>
        <v>236374</v>
      </c>
      <c r="CF84" s="248">
        <f t="shared" si="295"/>
        <v>403976</v>
      </c>
      <c r="CG84" s="248">
        <f t="shared" si="295"/>
        <v>154632.14999999991</v>
      </c>
      <c r="CH84" s="248">
        <f t="shared" si="295"/>
        <v>717968.81</v>
      </c>
      <c r="CI84" s="248">
        <f t="shared" si="295"/>
        <v>311823.17999999993</v>
      </c>
      <c r="CJ84" s="248">
        <f t="shared" si="295"/>
        <v>439057.56000000006</v>
      </c>
      <c r="CK84" s="248">
        <f t="shared" si="295"/>
        <v>377039</v>
      </c>
      <c r="CL84" s="248">
        <f t="shared" si="295"/>
        <v>1213209.8199999998</v>
      </c>
      <c r="CM84" s="248">
        <f t="shared" si="296"/>
        <v>606472</v>
      </c>
      <c r="CN84" s="248">
        <f t="shared" si="296"/>
        <v>298007</v>
      </c>
      <c r="CO84" s="248">
        <f t="shared" si="296"/>
        <v>687636</v>
      </c>
      <c r="CP84" s="411">
        <f t="shared" si="296"/>
        <v>534937</v>
      </c>
      <c r="CQ84" s="411">
        <f t="shared" si="296"/>
        <v>1245100</v>
      </c>
      <c r="CR84" s="411">
        <f t="shared" si="296"/>
        <v>903322</v>
      </c>
      <c r="CS84" s="411">
        <f t="shared" si="296"/>
        <v>916981</v>
      </c>
      <c r="CT84" s="411">
        <f t="shared" si="296"/>
        <v>-120242</v>
      </c>
      <c r="CU84" s="411">
        <f t="shared" si="296"/>
        <v>985012</v>
      </c>
      <c r="CV84" s="411">
        <f t="shared" si="296"/>
        <v>190463</v>
      </c>
      <c r="CW84" s="411">
        <f t="shared" si="296"/>
        <v>356483</v>
      </c>
      <c r="CX84" s="411">
        <f t="shared" si="296"/>
        <v>-563404</v>
      </c>
      <c r="CY84" s="347"/>
      <c r="CZ84" s="34">
        <f>IF(ISERROR(GETPIVOTDATA("VALUE",'CRS WK pvt'!$I$2,"DT_FILE",CZ$8,"CD_CO",CZ$6,"TRIM_CAT",TRIM(B84),"TRIM_LINE",A79))=TRUE,0,GETPIVOTDATA("VALUE",'CRS WK pvt'!$I$2,"DT_FILE",CZ$8,"CD_CO",CZ$6,"TRIM_CAT",TRIM(B84),"TRIM_LINE",A79))</f>
        <v>1352008</v>
      </c>
    </row>
    <row r="85" spans="1:104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Z92" si="297">SUM(D80:D84)</f>
        <v>30829642.719999999</v>
      </c>
      <c r="E85" s="132">
        <f t="shared" si="297"/>
        <v>18995575.689999998</v>
      </c>
      <c r="F85" s="132">
        <f t="shared" si="297"/>
        <v>11683573.01</v>
      </c>
      <c r="G85" s="132">
        <f t="shared" si="297"/>
        <v>8352256.5</v>
      </c>
      <c r="H85" s="132">
        <f t="shared" si="297"/>
        <v>7634014.1100000003</v>
      </c>
      <c r="I85" s="132">
        <f t="shared" si="297"/>
        <v>7640611.4500000002</v>
      </c>
      <c r="J85" s="132">
        <f t="shared" si="297"/>
        <v>10418189.810000001</v>
      </c>
      <c r="K85" s="132">
        <f t="shared" si="297"/>
        <v>16998924.130000003</v>
      </c>
      <c r="L85" s="134">
        <f t="shared" si="297"/>
        <v>42605280.620000005</v>
      </c>
      <c r="M85" s="132">
        <f t="shared" si="297"/>
        <v>45994176.099999994</v>
      </c>
      <c r="N85" s="132">
        <f t="shared" si="297"/>
        <v>40969149.330000006</v>
      </c>
      <c r="O85" s="141">
        <f t="shared" si="297"/>
        <v>36463990.980000004</v>
      </c>
      <c r="P85" s="132">
        <f t="shared" si="297"/>
        <v>31650184.969999995</v>
      </c>
      <c r="Q85" s="141">
        <f t="shared" si="297"/>
        <v>21735266.59</v>
      </c>
      <c r="R85" s="141">
        <f t="shared" si="297"/>
        <v>10170587.66</v>
      </c>
      <c r="S85" s="141">
        <f t="shared" si="297"/>
        <v>7930429.5600000005</v>
      </c>
      <c r="T85" s="141">
        <f t="shared" si="297"/>
        <v>6440438.6399999987</v>
      </c>
      <c r="U85" s="141">
        <f t="shared" si="297"/>
        <v>7470620.7799999993</v>
      </c>
      <c r="V85" s="141">
        <f t="shared" si="297"/>
        <v>8758047</v>
      </c>
      <c r="W85" s="141">
        <f t="shared" si="297"/>
        <v>15699345.270000001</v>
      </c>
      <c r="X85" s="134">
        <f t="shared" si="297"/>
        <v>33910784.680000007</v>
      </c>
      <c r="Y85" s="141">
        <f t="shared" si="297"/>
        <v>48331801</v>
      </c>
      <c r="Z85" s="141">
        <f t="shared" si="297"/>
        <v>50462181</v>
      </c>
      <c r="AA85" s="141">
        <f t="shared" si="297"/>
        <v>47776439.230000004</v>
      </c>
      <c r="AB85" s="141">
        <f t="shared" si="297"/>
        <v>30846216.600000001</v>
      </c>
      <c r="AC85" s="141">
        <f t="shared" si="297"/>
        <v>17589185.289999999</v>
      </c>
      <c r="AD85" s="141">
        <f t="shared" si="297"/>
        <v>10468563.01</v>
      </c>
      <c r="AE85" s="141">
        <f t="shared" si="297"/>
        <v>8368003</v>
      </c>
      <c r="AF85" s="141">
        <f t="shared" si="297"/>
        <v>7782300.9099999992</v>
      </c>
      <c r="AG85" s="281">
        <v>8203599</v>
      </c>
      <c r="AH85" s="281">
        <v>8573047</v>
      </c>
      <c r="AI85" s="281">
        <v>18864951</v>
      </c>
      <c r="AJ85" s="134">
        <v>45036700</v>
      </c>
      <c r="AK85" s="298">
        <v>56953584</v>
      </c>
      <c r="AL85" s="298">
        <v>63829804</v>
      </c>
      <c r="AM85" s="298">
        <v>57657471</v>
      </c>
      <c r="AN85" s="298">
        <v>42265684</v>
      </c>
      <c r="AO85" s="298">
        <v>25793046</v>
      </c>
      <c r="AP85" s="298">
        <v>15423747</v>
      </c>
      <c r="AQ85" s="133">
        <v>13228316</v>
      </c>
      <c r="AR85" s="298">
        <v>12031777</v>
      </c>
      <c r="AS85" s="298">
        <v>12588340</v>
      </c>
      <c r="AT85" s="298">
        <v>14294135</v>
      </c>
      <c r="AU85" s="298">
        <v>23342390</v>
      </c>
      <c r="AV85" s="316">
        <v>53623302</v>
      </c>
      <c r="AW85" s="298">
        <v>68007353</v>
      </c>
      <c r="AX85" s="298">
        <v>64927748</v>
      </c>
      <c r="AY85" s="298">
        <v>61829132</v>
      </c>
      <c r="AZ85" s="133">
        <v>39958717</v>
      </c>
      <c r="BA85" s="298">
        <v>23419280</v>
      </c>
      <c r="BB85" s="298">
        <v>13101474</v>
      </c>
      <c r="BC85" s="133">
        <v>9660795</v>
      </c>
      <c r="BD85" s="298">
        <v>9287998</v>
      </c>
      <c r="BE85" s="298"/>
      <c r="BF85" s="298"/>
      <c r="BG85" s="298"/>
      <c r="BH85" s="316"/>
      <c r="BI85" s="133">
        <f t="shared" si="266"/>
        <v>-14060894.390000001</v>
      </c>
      <c r="BJ85" s="135">
        <f t="shared" ref="BJ85:BL85" si="298">SUM(BJ80:BJ84)</f>
        <v>820542.2499999986</v>
      </c>
      <c r="BK85" s="135">
        <f t="shared" si="298"/>
        <v>2739690.9000000004</v>
      </c>
      <c r="BL85" s="135">
        <f t="shared" si="298"/>
        <v>-1512985.3500000003</v>
      </c>
      <c r="BM85" s="135">
        <f t="shared" ref="BM85" si="299">SUM(BM80:BM84)</f>
        <v>-421826.93999999989</v>
      </c>
      <c r="BN85" s="135">
        <f t="shared" ref="BN85:BV85" si="300">SUM(BN80:BN84)</f>
        <v>-1193575.4700000002</v>
      </c>
      <c r="BO85" s="135">
        <f t="shared" si="300"/>
        <v>-169990.67000000033</v>
      </c>
      <c r="BP85" s="135">
        <f t="shared" si="300"/>
        <v>-1660142.8099999998</v>
      </c>
      <c r="BQ85" s="135">
        <f t="shared" si="300"/>
        <v>-1299578.8599999996</v>
      </c>
      <c r="BR85" s="412">
        <f t="shared" si="300"/>
        <v>-8694495.9399999976</v>
      </c>
      <c r="BS85" s="435">
        <f t="shared" si="300"/>
        <v>2337624.8999999985</v>
      </c>
      <c r="BT85" s="135">
        <f t="shared" si="300"/>
        <v>9493031.6699999999</v>
      </c>
      <c r="BU85" s="135">
        <f t="shared" si="300"/>
        <v>11312448.25</v>
      </c>
      <c r="BV85" s="135">
        <f t="shared" si="300"/>
        <v>-803968.36999999918</v>
      </c>
      <c r="BW85" s="135">
        <f t="shared" ref="BW85:BX85" si="301">SUM(BW80:BW84)</f>
        <v>-4146081.3</v>
      </c>
      <c r="BX85" s="249">
        <f t="shared" si="301"/>
        <v>297975.34999999934</v>
      </c>
      <c r="BY85" s="249">
        <f t="shared" ref="BY85:BZ85" si="302">SUM(BY80:BY84)</f>
        <v>437573.44</v>
      </c>
      <c r="BZ85" s="249">
        <f t="shared" si="302"/>
        <v>1341862.27</v>
      </c>
      <c r="CA85" s="249">
        <f t="shared" ref="CA85" si="303">SUM(CA80:CA84)</f>
        <v>732978.2200000002</v>
      </c>
      <c r="CB85" s="249">
        <f t="shared" ref="CB85:CC85" si="304">SUM(CB80:CB84)</f>
        <v>-185000</v>
      </c>
      <c r="CC85" s="249">
        <f t="shared" si="304"/>
        <v>3165605.7299999995</v>
      </c>
      <c r="CD85" s="412">
        <f t="shared" ref="CD85:CE85" si="305">SUM(CD80:CD84)</f>
        <v>11125915.319999998</v>
      </c>
      <c r="CE85" s="374">
        <f t="shared" si="305"/>
        <v>8621783</v>
      </c>
      <c r="CF85" s="249">
        <f t="shared" ref="CF85" si="306">SUM(CF80:CF84)</f>
        <v>13367623</v>
      </c>
      <c r="CG85" s="249">
        <f t="shared" ref="CG85" si="307">SUM(CG80:CG84)</f>
        <v>9881031.7700000014</v>
      </c>
      <c r="CH85" s="249">
        <f t="shared" ref="CH85" si="308">SUM(CH80:CH84)</f>
        <v>11419467.4</v>
      </c>
      <c r="CI85" s="249">
        <f t="shared" ref="CI85" si="309">SUM(CI80:CI84)</f>
        <v>8203860.71</v>
      </c>
      <c r="CJ85" s="249">
        <f t="shared" ref="CJ85" si="310">SUM(CJ80:CJ84)</f>
        <v>4955183.99</v>
      </c>
      <c r="CK85" s="249">
        <f t="shared" ref="CK85" si="311">SUM(CK80:CK84)</f>
        <v>4860313</v>
      </c>
      <c r="CL85" s="249">
        <f t="shared" ref="CL85" si="312">SUM(CL80:CL84)</f>
        <v>4249476.09</v>
      </c>
      <c r="CM85" s="249">
        <f t="shared" ref="CM85" si="313">SUM(CM80:CM84)</f>
        <v>4384741</v>
      </c>
      <c r="CN85" s="249">
        <f t="shared" ref="CN85" si="314">SUM(CN80:CN84)</f>
        <v>5721088</v>
      </c>
      <c r="CO85" s="249">
        <f t="shared" ref="CO85" si="315">SUM(CO80:CO84)</f>
        <v>4477439</v>
      </c>
      <c r="CP85" s="412">
        <f t="shared" ref="CP85" si="316">SUM(CP80:CP84)</f>
        <v>8586602</v>
      </c>
      <c r="CQ85" s="412">
        <f t="shared" ref="CQ85" si="317">SUM(CQ80:CQ84)</f>
        <v>11053769</v>
      </c>
      <c r="CR85" s="412">
        <f t="shared" ref="CR85" si="318">SUM(CR80:CR84)</f>
        <v>1097944</v>
      </c>
      <c r="CS85" s="412">
        <f t="shared" ref="CS85" si="319">SUM(CS80:CS84)</f>
        <v>4171661</v>
      </c>
      <c r="CT85" s="412">
        <f t="shared" ref="CT85:CU85" si="320">SUM(CT80:CT84)</f>
        <v>-2306967</v>
      </c>
      <c r="CU85" s="412">
        <f t="shared" si="320"/>
        <v>-2373766</v>
      </c>
      <c r="CV85" s="412">
        <f t="shared" ref="CV85" si="321">SUM(CV80:CV84)</f>
        <v>-2322273</v>
      </c>
      <c r="CW85" s="412">
        <f t="shared" ref="CW85:CX85" si="322">SUM(CW80:CW84)</f>
        <v>-3567521</v>
      </c>
      <c r="CX85" s="412">
        <f t="shared" si="322"/>
        <v>-2743779</v>
      </c>
      <c r="CY85" s="348"/>
      <c r="CZ85" s="133">
        <f t="shared" si="297"/>
        <v>9287998</v>
      </c>
    </row>
    <row r="86" spans="1:104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49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409"/>
      <c r="CE86" s="371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409"/>
      <c r="CQ86" s="409"/>
      <c r="CR86" s="409"/>
      <c r="CS86" s="409"/>
      <c r="CT86" s="409"/>
      <c r="CU86" s="409"/>
      <c r="CV86" s="409"/>
      <c r="CW86" s="409"/>
      <c r="CX86" s="409"/>
      <c r="CY86" s="347"/>
      <c r="CZ86" s="49"/>
    </row>
    <row r="87" spans="1:104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5">
        <v>36182.31</v>
      </c>
      <c r="V87" s="205">
        <v>52375</v>
      </c>
      <c r="W87" s="205">
        <v>107163.38</v>
      </c>
      <c r="X87" s="166">
        <v>188765.05</v>
      </c>
      <c r="Y87" s="205">
        <v>291502</v>
      </c>
      <c r="Z87" s="205">
        <v>299297</v>
      </c>
      <c r="AA87" s="205">
        <v>281625.46000000002</v>
      </c>
      <c r="AB87" s="205">
        <v>177955.22</v>
      </c>
      <c r="AC87" s="205">
        <v>98050.22</v>
      </c>
      <c r="AD87" s="205">
        <v>54897.05</v>
      </c>
      <c r="AE87" s="205">
        <v>36620</v>
      </c>
      <c r="AF87" s="205">
        <v>32669.19</v>
      </c>
      <c r="AG87" s="205">
        <v>33631</v>
      </c>
      <c r="AH87" s="205">
        <v>39762</v>
      </c>
      <c r="AI87" s="205">
        <v>99641</v>
      </c>
      <c r="AJ87" s="98">
        <v>221984</v>
      </c>
      <c r="AK87" s="205">
        <v>298440</v>
      </c>
      <c r="AL87" s="205">
        <v>356301</v>
      </c>
      <c r="AM87" s="205">
        <v>305132</v>
      </c>
      <c r="AN87" s="205">
        <v>196880</v>
      </c>
      <c r="AO87" s="205">
        <v>108483</v>
      </c>
      <c r="AP87" s="205">
        <v>54833</v>
      </c>
      <c r="AQ87" s="34">
        <v>41580</v>
      </c>
      <c r="AR87" s="205">
        <v>34162</v>
      </c>
      <c r="AS87" s="205">
        <v>48720</v>
      </c>
      <c r="AT87" s="205">
        <v>65049</v>
      </c>
      <c r="AU87" s="205">
        <v>2688</v>
      </c>
      <c r="AV87" s="98">
        <v>12467</v>
      </c>
      <c r="AW87" s="205">
        <v>92217</v>
      </c>
      <c r="AX87" s="205">
        <v>334943</v>
      </c>
      <c r="AY87" s="205">
        <v>338133</v>
      </c>
      <c r="AZ87" s="34">
        <v>215334</v>
      </c>
      <c r="BA87" s="205">
        <v>110182</v>
      </c>
      <c r="BB87" s="205">
        <v>57914</v>
      </c>
      <c r="BC87" s="34">
        <v>39264</v>
      </c>
      <c r="BD87" s="205">
        <v>36489</v>
      </c>
      <c r="BE87" s="205"/>
      <c r="BF87" s="205"/>
      <c r="BG87" s="205"/>
      <c r="BH87" s="98"/>
      <c r="BI87" s="177">
        <f t="shared" ref="BI87:BR91" si="323">O87-C87</f>
        <v>270409.08999999997</v>
      </c>
      <c r="BJ87" s="99">
        <f t="shared" si="323"/>
        <v>239057.22</v>
      </c>
      <c r="BK87" s="99">
        <f t="shared" si="323"/>
        <v>158306.97</v>
      </c>
      <c r="BL87" s="99">
        <f t="shared" si="323"/>
        <v>68028.039999999994</v>
      </c>
      <c r="BM87" s="99">
        <f t="shared" si="323"/>
        <v>43528.88</v>
      </c>
      <c r="BN87" s="99">
        <f t="shared" si="323"/>
        <v>32893.46</v>
      </c>
      <c r="BO87" s="99">
        <f t="shared" si="323"/>
        <v>35030.49</v>
      </c>
      <c r="BP87" s="99">
        <f t="shared" si="323"/>
        <v>50497.32</v>
      </c>
      <c r="BQ87" s="99">
        <f t="shared" si="323"/>
        <v>101508.63</v>
      </c>
      <c r="BR87" s="411">
        <f t="shared" si="323"/>
        <v>167441.71999999997</v>
      </c>
      <c r="BS87" s="434">
        <f t="shared" ref="BS87:CB91" si="324">Y87-M87</f>
        <v>253181.3</v>
      </c>
      <c r="BT87" s="99">
        <f t="shared" si="324"/>
        <v>214347.59</v>
      </c>
      <c r="BU87" s="99">
        <f t="shared" si="324"/>
        <v>7154.0900000000256</v>
      </c>
      <c r="BV87" s="99">
        <f t="shared" si="324"/>
        <v>-64769.440000000002</v>
      </c>
      <c r="BW87" s="99">
        <f t="shared" si="324"/>
        <v>-62807.790000000008</v>
      </c>
      <c r="BX87" s="248">
        <f t="shared" si="324"/>
        <v>-14802.929999999993</v>
      </c>
      <c r="BY87" s="248">
        <f t="shared" si="324"/>
        <v>-7919.5</v>
      </c>
      <c r="BZ87" s="248">
        <f t="shared" si="324"/>
        <v>-1214.7400000000016</v>
      </c>
      <c r="CA87" s="248">
        <f t="shared" si="324"/>
        <v>-2551.3099999999977</v>
      </c>
      <c r="CB87" s="248">
        <f t="shared" si="324"/>
        <v>-12613</v>
      </c>
      <c r="CC87" s="248">
        <f t="shared" ref="CC87:CL91" si="325">AI87-W87</f>
        <v>-7522.3800000000047</v>
      </c>
      <c r="CD87" s="411">
        <f t="shared" si="325"/>
        <v>33218.950000000012</v>
      </c>
      <c r="CE87" s="373">
        <f t="shared" si="325"/>
        <v>6938</v>
      </c>
      <c r="CF87" s="248">
        <f t="shared" si="325"/>
        <v>57004</v>
      </c>
      <c r="CG87" s="248">
        <f t="shared" si="325"/>
        <v>23506.539999999979</v>
      </c>
      <c r="CH87" s="248">
        <f t="shared" si="325"/>
        <v>18924.78</v>
      </c>
      <c r="CI87" s="248">
        <f t="shared" si="325"/>
        <v>10432.779999999999</v>
      </c>
      <c r="CJ87" s="248">
        <f t="shared" si="325"/>
        <v>-64.05000000000291</v>
      </c>
      <c r="CK87" s="248">
        <f t="shared" si="325"/>
        <v>4960</v>
      </c>
      <c r="CL87" s="248">
        <f t="shared" si="325"/>
        <v>1492.8100000000013</v>
      </c>
      <c r="CM87" s="248">
        <f t="shared" ref="CM87:CX91" si="326">AS87-AG87</f>
        <v>15089</v>
      </c>
      <c r="CN87" s="248">
        <f t="shared" si="326"/>
        <v>25287</v>
      </c>
      <c r="CO87" s="248">
        <f t="shared" si="326"/>
        <v>-96953</v>
      </c>
      <c r="CP87" s="411">
        <f t="shared" si="326"/>
        <v>-209517</v>
      </c>
      <c r="CQ87" s="411">
        <f t="shared" si="326"/>
        <v>-206223</v>
      </c>
      <c r="CR87" s="411">
        <f t="shared" si="326"/>
        <v>-21358</v>
      </c>
      <c r="CS87" s="411">
        <f t="shared" si="326"/>
        <v>33001</v>
      </c>
      <c r="CT87" s="411">
        <f t="shared" si="326"/>
        <v>18454</v>
      </c>
      <c r="CU87" s="411">
        <f t="shared" si="326"/>
        <v>1699</v>
      </c>
      <c r="CV87" s="411">
        <f t="shared" si="326"/>
        <v>3081</v>
      </c>
      <c r="CW87" s="411">
        <f t="shared" si="326"/>
        <v>-2316</v>
      </c>
      <c r="CX87" s="411">
        <f t="shared" si="326"/>
        <v>2327</v>
      </c>
      <c r="CY87" s="347"/>
      <c r="CZ87" s="34">
        <f>IF(ISERROR(GETPIVOTDATA("VALUE",'CRS WK pvt'!$I$2,"DT_FILE",CZ$8,"CD_CO",CZ$6,"TRIM_CAT",TRIM(B87),"TRIM_LINE",A86))=TRUE,0,GETPIVOTDATA("VALUE",'CRS WK pvt'!$I$2,"DT_FILE",CZ$8,"CD_CO",CZ$6,"TRIM_CAT",TRIM(B87),"TRIM_LINE",A86))</f>
        <v>36489</v>
      </c>
    </row>
    <row r="88" spans="1:104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5">
        <v>4291.6099999999997</v>
      </c>
      <c r="V88" s="205">
        <v>6083</v>
      </c>
      <c r="W88" s="205">
        <v>14118.13</v>
      </c>
      <c r="X88" s="166">
        <v>23617.88</v>
      </c>
      <c r="Y88" s="205">
        <v>37984</v>
      </c>
      <c r="Z88" s="205">
        <v>38306</v>
      </c>
      <c r="AA88" s="205">
        <v>35609.78</v>
      </c>
      <c r="AB88" s="205">
        <v>25350.240000000002</v>
      </c>
      <c r="AC88" s="205">
        <v>10044</v>
      </c>
      <c r="AD88" s="205">
        <v>6808.39</v>
      </c>
      <c r="AE88" s="205">
        <v>4608</v>
      </c>
      <c r="AF88" s="205">
        <v>4199.92</v>
      </c>
      <c r="AG88" s="205">
        <v>4306</v>
      </c>
      <c r="AH88" s="205">
        <v>4955</v>
      </c>
      <c r="AI88" s="205">
        <v>11805</v>
      </c>
      <c r="AJ88" s="98">
        <v>28248</v>
      </c>
      <c r="AK88" s="205">
        <v>39111</v>
      </c>
      <c r="AL88" s="205">
        <v>47010</v>
      </c>
      <c r="AM88" s="205">
        <v>38863</v>
      </c>
      <c r="AN88" s="205">
        <v>27456</v>
      </c>
      <c r="AO88" s="205">
        <v>14515</v>
      </c>
      <c r="AP88" s="205">
        <v>7436</v>
      </c>
      <c r="AQ88" s="34">
        <v>5670</v>
      </c>
      <c r="AR88" s="205">
        <v>4541</v>
      </c>
      <c r="AS88" s="205">
        <v>5625</v>
      </c>
      <c r="AT88" s="205">
        <v>7141</v>
      </c>
      <c r="AU88" s="205">
        <v>1082</v>
      </c>
      <c r="AV88" s="98">
        <v>4251</v>
      </c>
      <c r="AW88" s="205">
        <v>15997</v>
      </c>
      <c r="AX88" s="205">
        <v>45137</v>
      </c>
      <c r="AY88" s="205">
        <v>46093</v>
      </c>
      <c r="AZ88" s="34">
        <v>30013</v>
      </c>
      <c r="BA88" s="205">
        <v>14931</v>
      </c>
      <c r="BB88" s="205">
        <v>7329</v>
      </c>
      <c r="BC88" s="34">
        <v>5112</v>
      </c>
      <c r="BD88" s="205">
        <v>4585</v>
      </c>
      <c r="BE88" s="205"/>
      <c r="BF88" s="205"/>
      <c r="BG88" s="205"/>
      <c r="BH88" s="98"/>
      <c r="BI88" s="177">
        <f t="shared" si="323"/>
        <v>32621.069999999996</v>
      </c>
      <c r="BJ88" s="99">
        <f t="shared" si="323"/>
        <v>31549.909999999996</v>
      </c>
      <c r="BK88" s="99">
        <f t="shared" si="323"/>
        <v>13720.76</v>
      </c>
      <c r="BL88" s="99">
        <f t="shared" si="323"/>
        <v>7328.43</v>
      </c>
      <c r="BM88" s="99">
        <f t="shared" si="323"/>
        <v>5202.01</v>
      </c>
      <c r="BN88" s="99">
        <f t="shared" si="323"/>
        <v>3858.6500000000005</v>
      </c>
      <c r="BO88" s="99">
        <f t="shared" si="323"/>
        <v>3385.2599999999998</v>
      </c>
      <c r="BP88" s="99">
        <f t="shared" si="323"/>
        <v>5381.52</v>
      </c>
      <c r="BQ88" s="99">
        <f t="shared" si="323"/>
        <v>11852.43</v>
      </c>
      <c r="BR88" s="411">
        <f t="shared" si="323"/>
        <v>15936.300000000001</v>
      </c>
      <c r="BS88" s="434">
        <f t="shared" si="324"/>
        <v>26799.68</v>
      </c>
      <c r="BT88" s="99">
        <f t="shared" si="324"/>
        <v>17649.439999999999</v>
      </c>
      <c r="BU88" s="99">
        <f t="shared" si="324"/>
        <v>1418.010000000002</v>
      </c>
      <c r="BV88" s="99">
        <f t="shared" si="324"/>
        <v>-7684.9999999999964</v>
      </c>
      <c r="BW88" s="99">
        <f t="shared" si="324"/>
        <v>-4545.5300000000007</v>
      </c>
      <c r="BX88" s="248">
        <f t="shared" si="324"/>
        <v>-1460.0199999999995</v>
      </c>
      <c r="BY88" s="248">
        <f t="shared" si="324"/>
        <v>-1006.7200000000003</v>
      </c>
      <c r="BZ88" s="248">
        <f t="shared" si="324"/>
        <v>-16.890000000000327</v>
      </c>
      <c r="CA88" s="248">
        <f t="shared" si="324"/>
        <v>14.390000000000327</v>
      </c>
      <c r="CB88" s="248">
        <f t="shared" si="324"/>
        <v>-1128</v>
      </c>
      <c r="CC88" s="248">
        <f t="shared" si="325"/>
        <v>-2313.1299999999992</v>
      </c>
      <c r="CD88" s="411">
        <f t="shared" si="325"/>
        <v>4630.119999999999</v>
      </c>
      <c r="CE88" s="373">
        <f t="shared" si="325"/>
        <v>1127</v>
      </c>
      <c r="CF88" s="248">
        <f t="shared" si="325"/>
        <v>8704</v>
      </c>
      <c r="CG88" s="248">
        <f t="shared" si="325"/>
        <v>3253.2200000000012</v>
      </c>
      <c r="CH88" s="248">
        <f t="shared" si="325"/>
        <v>2105.7599999999984</v>
      </c>
      <c r="CI88" s="248">
        <f t="shared" si="325"/>
        <v>4471</v>
      </c>
      <c r="CJ88" s="248">
        <f t="shared" si="325"/>
        <v>627.60999999999967</v>
      </c>
      <c r="CK88" s="248">
        <f t="shared" si="325"/>
        <v>1062</v>
      </c>
      <c r="CL88" s="248">
        <f t="shared" si="325"/>
        <v>341.07999999999993</v>
      </c>
      <c r="CM88" s="248">
        <f t="shared" si="326"/>
        <v>1319</v>
      </c>
      <c r="CN88" s="248">
        <f t="shared" si="326"/>
        <v>2186</v>
      </c>
      <c r="CO88" s="248">
        <f t="shared" si="326"/>
        <v>-10723</v>
      </c>
      <c r="CP88" s="411">
        <f t="shared" si="326"/>
        <v>-23997</v>
      </c>
      <c r="CQ88" s="411">
        <f t="shared" si="326"/>
        <v>-23114</v>
      </c>
      <c r="CR88" s="411">
        <f t="shared" si="326"/>
        <v>-1873</v>
      </c>
      <c r="CS88" s="411">
        <f t="shared" si="326"/>
        <v>7230</v>
      </c>
      <c r="CT88" s="411">
        <f t="shared" si="326"/>
        <v>2557</v>
      </c>
      <c r="CU88" s="411">
        <f t="shared" si="326"/>
        <v>416</v>
      </c>
      <c r="CV88" s="411">
        <f t="shared" si="326"/>
        <v>-107</v>
      </c>
      <c r="CW88" s="411">
        <f t="shared" si="326"/>
        <v>-558</v>
      </c>
      <c r="CX88" s="411">
        <f t="shared" si="326"/>
        <v>44</v>
      </c>
      <c r="CY88" s="347"/>
      <c r="CZ88" s="34">
        <f>IF(ISERROR(GETPIVOTDATA("VALUE",'CRS WK pvt'!$I$2,"DT_FILE",CZ$8,"CD_CO",CZ$6,"TRIM_CAT",TRIM(B88),"TRIM_LINE",A86))=TRUE,0,GETPIVOTDATA("VALUE",'CRS WK pvt'!$I$2,"DT_FILE",CZ$8,"CD_CO",CZ$6,"TRIM_CAT",TRIM(B88),"TRIM_LINE",A86))</f>
        <v>4585</v>
      </c>
    </row>
    <row r="89" spans="1:104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5">
        <v>40073.89</v>
      </c>
      <c r="V89" s="205">
        <v>49142</v>
      </c>
      <c r="W89" s="205">
        <v>75613.55</v>
      </c>
      <c r="X89" s="166">
        <v>130195.86</v>
      </c>
      <c r="Y89" s="205">
        <v>180911</v>
      </c>
      <c r="Z89" s="205">
        <v>184438</v>
      </c>
      <c r="AA89" s="205">
        <v>176880</v>
      </c>
      <c r="AB89" s="205">
        <v>124997.24</v>
      </c>
      <c r="AC89" s="205">
        <v>76795.95</v>
      </c>
      <c r="AD89" s="205">
        <v>62413.25</v>
      </c>
      <c r="AE89" s="205">
        <v>56873</v>
      </c>
      <c r="AF89" s="205">
        <v>53351.9</v>
      </c>
      <c r="AG89" s="205">
        <v>57571</v>
      </c>
      <c r="AH89" s="205">
        <v>58731</v>
      </c>
      <c r="AI89" s="205">
        <v>92703</v>
      </c>
      <c r="AJ89" s="98">
        <v>158292</v>
      </c>
      <c r="AK89" s="205">
        <v>208603</v>
      </c>
      <c r="AL89" s="205">
        <v>252844</v>
      </c>
      <c r="AM89" s="205">
        <v>220801</v>
      </c>
      <c r="AN89" s="205">
        <v>161577</v>
      </c>
      <c r="AO89" s="205">
        <v>107679</v>
      </c>
      <c r="AP89" s="205">
        <v>74439</v>
      </c>
      <c r="AQ89" s="34">
        <v>81515</v>
      </c>
      <c r="AR89" s="205">
        <v>74241</v>
      </c>
      <c r="AS89" s="205">
        <v>67954</v>
      </c>
      <c r="AT89" s="205">
        <v>79918</v>
      </c>
      <c r="AU89" s="205">
        <v>9151</v>
      </c>
      <c r="AV89" s="98">
        <v>25265</v>
      </c>
      <c r="AW89" s="205">
        <v>106259</v>
      </c>
      <c r="AX89" s="205">
        <v>256562</v>
      </c>
      <c r="AY89" s="205">
        <v>269544</v>
      </c>
      <c r="AZ89" s="34">
        <v>179185</v>
      </c>
      <c r="BA89" s="205">
        <v>126520</v>
      </c>
      <c r="BB89" s="205">
        <v>72767</v>
      </c>
      <c r="BC89" s="34">
        <v>53652</v>
      </c>
      <c r="BD89" s="205">
        <v>58600</v>
      </c>
      <c r="BE89" s="205"/>
      <c r="BF89" s="205"/>
      <c r="BG89" s="205"/>
      <c r="BH89" s="98"/>
      <c r="BI89" s="177">
        <f t="shared" si="323"/>
        <v>120031.18000000001</v>
      </c>
      <c r="BJ89" s="99">
        <f t="shared" si="323"/>
        <v>98713.94</v>
      </c>
      <c r="BK89" s="99">
        <f t="shared" si="323"/>
        <v>71388.179999999993</v>
      </c>
      <c r="BL89" s="99">
        <f t="shared" si="323"/>
        <v>38451.990000000005</v>
      </c>
      <c r="BM89" s="99">
        <f t="shared" si="323"/>
        <v>38126.89</v>
      </c>
      <c r="BN89" s="99">
        <f t="shared" si="323"/>
        <v>35723.14</v>
      </c>
      <c r="BO89" s="99">
        <f t="shared" si="323"/>
        <v>39530.06</v>
      </c>
      <c r="BP89" s="99">
        <f t="shared" si="323"/>
        <v>48607.06</v>
      </c>
      <c r="BQ89" s="99">
        <f t="shared" si="323"/>
        <v>74114.81</v>
      </c>
      <c r="BR89" s="411">
        <f t="shared" si="323"/>
        <v>126639.09</v>
      </c>
      <c r="BS89" s="434">
        <f t="shared" si="324"/>
        <v>163016.4</v>
      </c>
      <c r="BT89" s="99">
        <f t="shared" si="324"/>
        <v>142257.26</v>
      </c>
      <c r="BU89" s="99">
        <f t="shared" si="324"/>
        <v>56034.039999999994</v>
      </c>
      <c r="BV89" s="99">
        <f t="shared" si="324"/>
        <v>25892.050000000003</v>
      </c>
      <c r="BW89" s="99">
        <f t="shared" si="324"/>
        <v>5285.9700000000012</v>
      </c>
      <c r="BX89" s="248">
        <f t="shared" si="324"/>
        <v>23944.339999999997</v>
      </c>
      <c r="BY89" s="248">
        <f t="shared" si="324"/>
        <v>18742.71</v>
      </c>
      <c r="BZ89" s="248">
        <f t="shared" si="324"/>
        <v>17626.04</v>
      </c>
      <c r="CA89" s="248">
        <f t="shared" si="324"/>
        <v>17497.11</v>
      </c>
      <c r="CB89" s="248">
        <f t="shared" si="324"/>
        <v>9589</v>
      </c>
      <c r="CC89" s="248">
        <f t="shared" si="325"/>
        <v>17089.449999999997</v>
      </c>
      <c r="CD89" s="411">
        <f t="shared" si="325"/>
        <v>28096.14</v>
      </c>
      <c r="CE89" s="373">
        <f t="shared" si="325"/>
        <v>27692</v>
      </c>
      <c r="CF89" s="248">
        <f t="shared" si="325"/>
        <v>68406</v>
      </c>
      <c r="CG89" s="248">
        <f t="shared" si="325"/>
        <v>43921</v>
      </c>
      <c r="CH89" s="248">
        <f t="shared" si="325"/>
        <v>36579.759999999995</v>
      </c>
      <c r="CI89" s="248">
        <f t="shared" si="325"/>
        <v>30883.050000000003</v>
      </c>
      <c r="CJ89" s="248">
        <f t="shared" si="325"/>
        <v>12025.75</v>
      </c>
      <c r="CK89" s="248">
        <f t="shared" si="325"/>
        <v>24642</v>
      </c>
      <c r="CL89" s="248">
        <f t="shared" si="325"/>
        <v>20889.099999999999</v>
      </c>
      <c r="CM89" s="248">
        <f t="shared" si="326"/>
        <v>10383</v>
      </c>
      <c r="CN89" s="248">
        <f t="shared" si="326"/>
        <v>21187</v>
      </c>
      <c r="CO89" s="248">
        <f t="shared" si="326"/>
        <v>-83552</v>
      </c>
      <c r="CP89" s="411">
        <f t="shared" si="326"/>
        <v>-133027</v>
      </c>
      <c r="CQ89" s="411">
        <f t="shared" si="326"/>
        <v>-102344</v>
      </c>
      <c r="CR89" s="411">
        <f t="shared" si="326"/>
        <v>3718</v>
      </c>
      <c r="CS89" s="411">
        <f t="shared" si="326"/>
        <v>48743</v>
      </c>
      <c r="CT89" s="411">
        <f t="shared" si="326"/>
        <v>17608</v>
      </c>
      <c r="CU89" s="411">
        <f t="shared" si="326"/>
        <v>18841</v>
      </c>
      <c r="CV89" s="411">
        <f t="shared" si="326"/>
        <v>-1672</v>
      </c>
      <c r="CW89" s="411">
        <f t="shared" si="326"/>
        <v>-27863</v>
      </c>
      <c r="CX89" s="411">
        <f t="shared" si="326"/>
        <v>-15641</v>
      </c>
      <c r="CY89" s="347"/>
      <c r="CZ89" s="34">
        <f>IF(ISERROR(GETPIVOTDATA("VALUE",'CRS WK pvt'!$I$2,"DT_FILE",CZ$8,"CD_CO",CZ$6,"TRIM_CAT",TRIM(B89),"TRIM_LINE",A86))=TRUE,0,GETPIVOTDATA("VALUE",'CRS WK pvt'!$I$2,"DT_FILE",CZ$8,"CD_CO",CZ$6,"TRIM_CAT",TRIM(B89),"TRIM_LINE",A86))</f>
        <v>58600</v>
      </c>
    </row>
    <row r="90" spans="1:104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5">
        <v>11704.4</v>
      </c>
      <c r="V90" s="205">
        <v>8020</v>
      </c>
      <c r="W90" s="205">
        <v>25966.11</v>
      </c>
      <c r="X90" s="166">
        <v>45509.57</v>
      </c>
      <c r="Y90" s="205">
        <v>53520</v>
      </c>
      <c r="Z90" s="205">
        <v>98198</v>
      </c>
      <c r="AA90" s="205">
        <v>87143.57</v>
      </c>
      <c r="AB90" s="205">
        <v>54093.68</v>
      </c>
      <c r="AC90" s="205">
        <v>31940</v>
      </c>
      <c r="AD90" s="205">
        <v>21438.41</v>
      </c>
      <c r="AE90" s="205">
        <v>14989</v>
      </c>
      <c r="AF90" s="205">
        <v>13894.85</v>
      </c>
      <c r="AG90" s="205">
        <v>15504</v>
      </c>
      <c r="AH90" s="205">
        <v>18795</v>
      </c>
      <c r="AI90" s="205">
        <v>44650</v>
      </c>
      <c r="AJ90" s="98">
        <v>80338</v>
      </c>
      <c r="AK90" s="205">
        <v>106417</v>
      </c>
      <c r="AL90" s="205">
        <v>104418</v>
      </c>
      <c r="AM90" s="205">
        <v>92793</v>
      </c>
      <c r="AN90" s="205">
        <v>70582</v>
      </c>
      <c r="AO90" s="205">
        <v>45617</v>
      </c>
      <c r="AP90" s="205">
        <v>22104</v>
      </c>
      <c r="AQ90" s="34">
        <v>17639</v>
      </c>
      <c r="AR90" s="205">
        <v>15380</v>
      </c>
      <c r="AS90" s="205">
        <v>20611</v>
      </c>
      <c r="AT90" s="205">
        <v>29909</v>
      </c>
      <c r="AU90" s="205">
        <v>8664</v>
      </c>
      <c r="AV90" s="98">
        <v>34075</v>
      </c>
      <c r="AW90" s="205">
        <v>52137</v>
      </c>
      <c r="AX90" s="205">
        <v>110733</v>
      </c>
      <c r="AY90" s="205">
        <v>131385</v>
      </c>
      <c r="AZ90" s="34">
        <v>83229</v>
      </c>
      <c r="BA90" s="205">
        <v>54290</v>
      </c>
      <c r="BB90" s="205">
        <v>30478</v>
      </c>
      <c r="BC90" s="34">
        <v>20632</v>
      </c>
      <c r="BD90" s="205">
        <v>18931</v>
      </c>
      <c r="BE90" s="205"/>
      <c r="BF90" s="205"/>
      <c r="BG90" s="205"/>
      <c r="BH90" s="98"/>
      <c r="BI90" s="177">
        <f t="shared" si="323"/>
        <v>29221.05</v>
      </c>
      <c r="BJ90" s="99">
        <f t="shared" si="323"/>
        <v>19844.400000000001</v>
      </c>
      <c r="BK90" s="99">
        <f t="shared" si="323"/>
        <v>20247.05</v>
      </c>
      <c r="BL90" s="99">
        <f t="shared" si="323"/>
        <v>6481.69</v>
      </c>
      <c r="BM90" s="99">
        <f t="shared" si="323"/>
        <v>9477.19</v>
      </c>
      <c r="BN90" s="99">
        <f t="shared" si="323"/>
        <v>6791.9</v>
      </c>
      <c r="BO90" s="99">
        <f t="shared" si="323"/>
        <v>11704.4</v>
      </c>
      <c r="BP90" s="99">
        <f t="shared" si="323"/>
        <v>8020</v>
      </c>
      <c r="BQ90" s="99">
        <f t="shared" si="323"/>
        <v>25966.11</v>
      </c>
      <c r="BR90" s="411">
        <f t="shared" si="323"/>
        <v>45509.57</v>
      </c>
      <c r="BS90" s="434">
        <f t="shared" si="324"/>
        <v>52133.95</v>
      </c>
      <c r="BT90" s="99">
        <f t="shared" si="324"/>
        <v>92414.06</v>
      </c>
      <c r="BU90" s="99">
        <f t="shared" si="324"/>
        <v>57922.520000000004</v>
      </c>
      <c r="BV90" s="99">
        <f t="shared" si="324"/>
        <v>34249.279999999999</v>
      </c>
      <c r="BW90" s="99">
        <f t="shared" si="324"/>
        <v>11692.95</v>
      </c>
      <c r="BX90" s="248">
        <f t="shared" si="324"/>
        <v>14956.720000000001</v>
      </c>
      <c r="BY90" s="248">
        <f t="shared" si="324"/>
        <v>5511.8099999999995</v>
      </c>
      <c r="BZ90" s="248">
        <f t="shared" si="324"/>
        <v>7102.9500000000007</v>
      </c>
      <c r="CA90" s="248">
        <f t="shared" si="324"/>
        <v>3799.6000000000004</v>
      </c>
      <c r="CB90" s="248">
        <f t="shared" si="324"/>
        <v>10775</v>
      </c>
      <c r="CC90" s="248">
        <f t="shared" si="325"/>
        <v>18683.89</v>
      </c>
      <c r="CD90" s="411">
        <f t="shared" si="325"/>
        <v>34828.43</v>
      </c>
      <c r="CE90" s="373">
        <f t="shared" si="325"/>
        <v>52897</v>
      </c>
      <c r="CF90" s="248">
        <f t="shared" si="325"/>
        <v>6220</v>
      </c>
      <c r="CG90" s="248">
        <f t="shared" si="325"/>
        <v>5649.429999999993</v>
      </c>
      <c r="CH90" s="248">
        <f t="shared" si="325"/>
        <v>16488.32</v>
      </c>
      <c r="CI90" s="248">
        <f t="shared" si="325"/>
        <v>13677</v>
      </c>
      <c r="CJ90" s="248">
        <f t="shared" si="325"/>
        <v>665.59000000000015</v>
      </c>
      <c r="CK90" s="248">
        <f t="shared" si="325"/>
        <v>2650</v>
      </c>
      <c r="CL90" s="248">
        <f t="shared" si="325"/>
        <v>1485.1499999999996</v>
      </c>
      <c r="CM90" s="248">
        <f t="shared" si="326"/>
        <v>5107</v>
      </c>
      <c r="CN90" s="248">
        <f t="shared" si="326"/>
        <v>11114</v>
      </c>
      <c r="CO90" s="248">
        <f t="shared" si="326"/>
        <v>-35986</v>
      </c>
      <c r="CP90" s="411">
        <f t="shared" si="326"/>
        <v>-46263</v>
      </c>
      <c r="CQ90" s="411">
        <f t="shared" si="326"/>
        <v>-54280</v>
      </c>
      <c r="CR90" s="411">
        <f t="shared" si="326"/>
        <v>6315</v>
      </c>
      <c r="CS90" s="411">
        <f t="shared" si="326"/>
        <v>38592</v>
      </c>
      <c r="CT90" s="411">
        <f t="shared" si="326"/>
        <v>12647</v>
      </c>
      <c r="CU90" s="411">
        <f t="shared" si="326"/>
        <v>8673</v>
      </c>
      <c r="CV90" s="411">
        <f t="shared" si="326"/>
        <v>8374</v>
      </c>
      <c r="CW90" s="411">
        <f t="shared" si="326"/>
        <v>2993</v>
      </c>
      <c r="CX90" s="411">
        <f t="shared" si="326"/>
        <v>3551</v>
      </c>
      <c r="CY90" s="347"/>
      <c r="CZ90" s="34">
        <f>IF(ISERROR(GETPIVOTDATA("VALUE",'CRS WK pvt'!$I$2,"DT_FILE",CZ$8,"CD_CO",CZ$6,"TRIM_CAT",TRIM(B90),"TRIM_LINE",A86))=TRUE,0,GETPIVOTDATA("VALUE",'CRS WK pvt'!$I$2,"DT_FILE",CZ$8,"CD_CO",CZ$6,"TRIM_CAT",TRIM(B90),"TRIM_LINE",A86))</f>
        <v>18931</v>
      </c>
    </row>
    <row r="91" spans="1:104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5">
        <v>545.88</v>
      </c>
      <c r="V91" s="205">
        <v>1366</v>
      </c>
      <c r="W91" s="205">
        <v>6611.62</v>
      </c>
      <c r="X91" s="166">
        <v>11932.54</v>
      </c>
      <c r="Y91" s="205">
        <v>21871</v>
      </c>
      <c r="Z91" s="205">
        <v>23592</v>
      </c>
      <c r="AA91" s="205">
        <v>19777</v>
      </c>
      <c r="AB91" s="205">
        <v>13863.73</v>
      </c>
      <c r="AC91" s="205">
        <v>8709.9599999999991</v>
      </c>
      <c r="AD91" s="205">
        <v>6370.24</v>
      </c>
      <c r="AE91" s="205">
        <v>5285</v>
      </c>
      <c r="AF91" s="205">
        <v>3723.07</v>
      </c>
      <c r="AG91" s="205">
        <v>4969</v>
      </c>
      <c r="AH91" s="205">
        <v>7715</v>
      </c>
      <c r="AI91" s="205">
        <v>10822</v>
      </c>
      <c r="AJ91" s="98">
        <v>23547</v>
      </c>
      <c r="AK91" s="205">
        <v>31712</v>
      </c>
      <c r="AL91" s="205">
        <v>38221</v>
      </c>
      <c r="AM91" s="205">
        <v>81390</v>
      </c>
      <c r="AN91" s="205">
        <v>70480</v>
      </c>
      <c r="AO91" s="205">
        <v>58077</v>
      </c>
      <c r="AP91" s="205">
        <v>48610</v>
      </c>
      <c r="AQ91" s="34">
        <v>47145</v>
      </c>
      <c r="AR91" s="205">
        <v>51188</v>
      </c>
      <c r="AS91" s="205">
        <v>50359</v>
      </c>
      <c r="AT91" s="205">
        <v>45668</v>
      </c>
      <c r="AU91" s="205">
        <v>0</v>
      </c>
      <c r="AV91" s="98">
        <v>6980</v>
      </c>
      <c r="AW91" s="205">
        <v>25391</v>
      </c>
      <c r="AX91" s="205">
        <v>76293</v>
      </c>
      <c r="AY91" s="205">
        <v>72035</v>
      </c>
      <c r="AZ91" s="34">
        <v>70623</v>
      </c>
      <c r="BA91" s="205">
        <v>49765</v>
      </c>
      <c r="BB91" s="205">
        <v>41213</v>
      </c>
      <c r="BC91" s="34">
        <v>39149</v>
      </c>
      <c r="BD91" s="205">
        <v>45655</v>
      </c>
      <c r="BE91" s="205"/>
      <c r="BF91" s="205"/>
      <c r="BG91" s="205"/>
      <c r="BH91" s="98"/>
      <c r="BI91" s="177">
        <f t="shared" si="323"/>
        <v>0</v>
      </c>
      <c r="BJ91" s="99">
        <f t="shared" si="323"/>
        <v>0</v>
      </c>
      <c r="BK91" s="99">
        <f t="shared" si="323"/>
        <v>0</v>
      </c>
      <c r="BL91" s="99">
        <f t="shared" si="323"/>
        <v>0</v>
      </c>
      <c r="BM91" s="99">
        <f t="shared" si="323"/>
        <v>0</v>
      </c>
      <c r="BN91" s="99">
        <f t="shared" si="323"/>
        <v>54.64</v>
      </c>
      <c r="BO91" s="99">
        <f t="shared" si="323"/>
        <v>545.88</v>
      </c>
      <c r="BP91" s="99">
        <f t="shared" si="323"/>
        <v>1366</v>
      </c>
      <c r="BQ91" s="99">
        <f t="shared" si="323"/>
        <v>6611.62</v>
      </c>
      <c r="BR91" s="411">
        <f t="shared" si="323"/>
        <v>11932.54</v>
      </c>
      <c r="BS91" s="434">
        <f t="shared" si="324"/>
        <v>21871</v>
      </c>
      <c r="BT91" s="99">
        <f t="shared" si="324"/>
        <v>23592</v>
      </c>
      <c r="BU91" s="99">
        <f t="shared" si="324"/>
        <v>19777</v>
      </c>
      <c r="BV91" s="99">
        <f t="shared" si="324"/>
        <v>13863.73</v>
      </c>
      <c r="BW91" s="99">
        <f t="shared" si="324"/>
        <v>8709.9599999999991</v>
      </c>
      <c r="BX91" s="248">
        <f t="shared" si="324"/>
        <v>6370.24</v>
      </c>
      <c r="BY91" s="248">
        <f t="shared" si="324"/>
        <v>5285</v>
      </c>
      <c r="BZ91" s="248">
        <f t="shared" si="324"/>
        <v>3668.4300000000003</v>
      </c>
      <c r="CA91" s="248">
        <f t="shared" si="324"/>
        <v>4423.12</v>
      </c>
      <c r="CB91" s="248">
        <f t="shared" si="324"/>
        <v>6349</v>
      </c>
      <c r="CC91" s="248">
        <f t="shared" si="325"/>
        <v>4210.38</v>
      </c>
      <c r="CD91" s="411">
        <f t="shared" si="325"/>
        <v>11614.46</v>
      </c>
      <c r="CE91" s="373">
        <f t="shared" si="325"/>
        <v>9841</v>
      </c>
      <c r="CF91" s="248">
        <f t="shared" si="325"/>
        <v>14629</v>
      </c>
      <c r="CG91" s="248">
        <f t="shared" si="325"/>
        <v>61613</v>
      </c>
      <c r="CH91" s="248">
        <f t="shared" si="325"/>
        <v>56616.270000000004</v>
      </c>
      <c r="CI91" s="248">
        <f t="shared" si="325"/>
        <v>49367.040000000001</v>
      </c>
      <c r="CJ91" s="248">
        <f t="shared" si="325"/>
        <v>42239.76</v>
      </c>
      <c r="CK91" s="248">
        <f t="shared" si="325"/>
        <v>41860</v>
      </c>
      <c r="CL91" s="248">
        <f t="shared" si="325"/>
        <v>47464.93</v>
      </c>
      <c r="CM91" s="248">
        <f t="shared" si="326"/>
        <v>45390</v>
      </c>
      <c r="CN91" s="248">
        <f t="shared" si="326"/>
        <v>37953</v>
      </c>
      <c r="CO91" s="248">
        <f t="shared" si="326"/>
        <v>-10822</v>
      </c>
      <c r="CP91" s="411">
        <f t="shared" si="326"/>
        <v>-16567</v>
      </c>
      <c r="CQ91" s="411">
        <f t="shared" si="326"/>
        <v>-6321</v>
      </c>
      <c r="CR91" s="411">
        <f t="shared" si="326"/>
        <v>38072</v>
      </c>
      <c r="CS91" s="411">
        <f t="shared" si="326"/>
        <v>-9355</v>
      </c>
      <c r="CT91" s="411">
        <f t="shared" si="326"/>
        <v>143</v>
      </c>
      <c r="CU91" s="411">
        <f t="shared" si="326"/>
        <v>-8312</v>
      </c>
      <c r="CV91" s="411">
        <f t="shared" si="326"/>
        <v>-7397</v>
      </c>
      <c r="CW91" s="411">
        <f t="shared" si="326"/>
        <v>-7996</v>
      </c>
      <c r="CX91" s="411">
        <f t="shared" si="326"/>
        <v>-5533</v>
      </c>
      <c r="CY91" s="347"/>
      <c r="CZ91" s="34">
        <f>IF(ISERROR(GETPIVOTDATA("VALUE",'CRS WK pvt'!$I$2,"DT_FILE",CZ$8,"CD_CO",CZ$6,"TRIM_CAT",TRIM(B91),"TRIM_LINE",A86))=TRUE,0,GETPIVOTDATA("VALUE",'CRS WK pvt'!$I$2,"DT_FILE",CZ$8,"CD_CO",CZ$6,"TRIM_CAT",TRIM(B91),"TRIM_LINE",A86))</f>
        <v>45655</v>
      </c>
    </row>
    <row r="92" spans="1:104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327">SUM(D87:D91)</f>
        <v>5544.02</v>
      </c>
      <c r="E92" s="132">
        <f t="shared" si="327"/>
        <v>3541.61</v>
      </c>
      <c r="F92" s="132">
        <f t="shared" si="327"/>
        <v>2628.84</v>
      </c>
      <c r="G92" s="132">
        <f t="shared" si="327"/>
        <v>1426.73</v>
      </c>
      <c r="H92" s="132">
        <f t="shared" si="327"/>
        <v>1351.3500000000001</v>
      </c>
      <c r="I92" s="132">
        <f t="shared" si="327"/>
        <v>2602</v>
      </c>
      <c r="J92" s="132">
        <f t="shared" si="327"/>
        <v>3114.1</v>
      </c>
      <c r="K92" s="132">
        <f t="shared" si="327"/>
        <v>9419.19</v>
      </c>
      <c r="L92" s="134">
        <f t="shared" si="327"/>
        <v>32561.680000000004</v>
      </c>
      <c r="M92" s="132">
        <f t="shared" si="327"/>
        <v>68785.67</v>
      </c>
      <c r="N92" s="132">
        <f t="shared" si="327"/>
        <v>153570.65</v>
      </c>
      <c r="O92" s="141">
        <f t="shared" si="327"/>
        <v>458730.15</v>
      </c>
      <c r="P92" s="132">
        <f t="shared" si="327"/>
        <v>394709.49000000005</v>
      </c>
      <c r="Q92" s="141">
        <f t="shared" si="327"/>
        <v>267204.57</v>
      </c>
      <c r="R92" s="141">
        <f t="shared" si="327"/>
        <v>122918.99</v>
      </c>
      <c r="S92" s="141">
        <f t="shared" si="327"/>
        <v>97761.700000000012</v>
      </c>
      <c r="T92" s="141">
        <f t="shared" si="327"/>
        <v>80673.14</v>
      </c>
      <c r="U92" s="141">
        <f t="shared" si="327"/>
        <v>92798.09</v>
      </c>
      <c r="V92" s="141">
        <f t="shared" si="327"/>
        <v>116986</v>
      </c>
      <c r="W92" s="141">
        <f t="shared" si="327"/>
        <v>229472.78999999998</v>
      </c>
      <c r="X92" s="134">
        <f t="shared" si="327"/>
        <v>400020.89999999997</v>
      </c>
      <c r="Y92" s="141">
        <f t="shared" si="327"/>
        <v>585788</v>
      </c>
      <c r="Z92" s="141">
        <f t="shared" si="327"/>
        <v>643831</v>
      </c>
      <c r="AA92" s="141">
        <f t="shared" si="327"/>
        <v>601035.81000000006</v>
      </c>
      <c r="AB92" s="141">
        <f t="shared" si="327"/>
        <v>396260.11</v>
      </c>
      <c r="AC92" s="141">
        <f t="shared" si="327"/>
        <v>225540.12999999998</v>
      </c>
      <c r="AD92" s="141">
        <f t="shared" si="327"/>
        <v>151927.34</v>
      </c>
      <c r="AE92" s="141">
        <f t="shared" si="327"/>
        <v>118375</v>
      </c>
      <c r="AF92" s="141">
        <f t="shared" si="327"/>
        <v>107838.93000000002</v>
      </c>
      <c r="AG92" s="281">
        <v>115981</v>
      </c>
      <c r="AH92" s="281">
        <v>129958</v>
      </c>
      <c r="AI92" s="281">
        <v>259621</v>
      </c>
      <c r="AJ92" s="322">
        <v>512409</v>
      </c>
      <c r="AK92" s="298">
        <v>684283</v>
      </c>
      <c r="AL92" s="298">
        <v>798794</v>
      </c>
      <c r="AM92" s="298">
        <v>738979</v>
      </c>
      <c r="AN92" s="298">
        <v>526975</v>
      </c>
      <c r="AO92" s="298">
        <v>334371</v>
      </c>
      <c r="AP92" s="298">
        <v>207422</v>
      </c>
      <c r="AQ92" s="133">
        <v>193549</v>
      </c>
      <c r="AR92" s="298">
        <v>179512</v>
      </c>
      <c r="AS92" s="298">
        <v>193269</v>
      </c>
      <c r="AT92" s="298">
        <v>227685</v>
      </c>
      <c r="AU92" s="298">
        <v>21585</v>
      </c>
      <c r="AV92" s="316">
        <v>83038</v>
      </c>
      <c r="AW92" s="298">
        <v>292001</v>
      </c>
      <c r="AX92" s="298">
        <v>823668</v>
      </c>
      <c r="AY92" s="298">
        <v>857190</v>
      </c>
      <c r="AZ92" s="133">
        <v>578384</v>
      </c>
      <c r="BA92" s="298">
        <v>355688</v>
      </c>
      <c r="BB92" s="298">
        <v>209701</v>
      </c>
      <c r="BC92" s="133">
        <v>157809</v>
      </c>
      <c r="BD92" s="298">
        <v>164260</v>
      </c>
      <c r="BE92" s="298"/>
      <c r="BF92" s="298"/>
      <c r="BG92" s="298"/>
      <c r="BH92" s="316"/>
      <c r="BI92" s="133">
        <f t="shared" ref="BI92:BI106" si="328">SUM(BI87:BI91)</f>
        <v>452282.38999999996</v>
      </c>
      <c r="BJ92" s="135">
        <f t="shared" ref="BJ92:BL92" si="329">SUM(BJ87:BJ91)</f>
        <v>389165.47000000003</v>
      </c>
      <c r="BK92" s="135">
        <f t="shared" si="329"/>
        <v>263662.96000000002</v>
      </c>
      <c r="BL92" s="135">
        <f t="shared" si="329"/>
        <v>120290.15000000001</v>
      </c>
      <c r="BM92" s="135">
        <f t="shared" ref="BM92" si="330">SUM(BM87:BM91)</f>
        <v>96334.97</v>
      </c>
      <c r="BN92" s="135">
        <f t="shared" ref="BN92:BV92" si="331">SUM(BN87:BN91)</f>
        <v>79321.789999999994</v>
      </c>
      <c r="BO92" s="135">
        <f t="shared" si="331"/>
        <v>90196.09</v>
      </c>
      <c r="BP92" s="135">
        <f t="shared" si="331"/>
        <v>113871.9</v>
      </c>
      <c r="BQ92" s="135">
        <f t="shared" si="331"/>
        <v>220053.59999999998</v>
      </c>
      <c r="BR92" s="412">
        <f t="shared" si="331"/>
        <v>367459.22</v>
      </c>
      <c r="BS92" s="435">
        <f t="shared" si="331"/>
        <v>517002.33</v>
      </c>
      <c r="BT92" s="135">
        <f t="shared" si="331"/>
        <v>490260.35000000003</v>
      </c>
      <c r="BU92" s="135">
        <f t="shared" si="331"/>
        <v>142305.66000000003</v>
      </c>
      <c r="BV92" s="135">
        <f t="shared" si="331"/>
        <v>1550.619999999999</v>
      </c>
      <c r="BW92" s="135">
        <f t="shared" ref="BW92:BX92" si="332">SUM(BW87:BW91)</f>
        <v>-41664.44000000001</v>
      </c>
      <c r="BX92" s="249">
        <f t="shared" si="332"/>
        <v>29008.350000000006</v>
      </c>
      <c r="BY92" s="249">
        <f t="shared" ref="BY92:BZ92" si="333">SUM(BY87:BY91)</f>
        <v>20613.299999999996</v>
      </c>
      <c r="BZ92" s="249">
        <f t="shared" si="333"/>
        <v>27165.79</v>
      </c>
      <c r="CA92" s="249">
        <f t="shared" ref="CA92" si="334">SUM(CA87:CA91)</f>
        <v>23182.91</v>
      </c>
      <c r="CB92" s="249">
        <f t="shared" ref="CB92:CC92" si="335">SUM(CB87:CB91)</f>
        <v>12972</v>
      </c>
      <c r="CC92" s="249">
        <f t="shared" si="335"/>
        <v>30148.209999999995</v>
      </c>
      <c r="CD92" s="412">
        <f t="shared" ref="CD92:CE92" si="336">SUM(CD87:CD91)</f>
        <v>112388.1</v>
      </c>
      <c r="CE92" s="374">
        <f t="shared" si="336"/>
        <v>98495</v>
      </c>
      <c r="CF92" s="249">
        <f t="shared" ref="CF92" si="337">SUM(CF87:CF91)</f>
        <v>154963</v>
      </c>
      <c r="CG92" s="249">
        <f t="shared" ref="CG92" si="338">SUM(CG87:CG91)</f>
        <v>137943.18999999997</v>
      </c>
      <c r="CH92" s="249">
        <f t="shared" ref="CH92" si="339">SUM(CH87:CH91)</f>
        <v>130714.89</v>
      </c>
      <c r="CI92" s="249">
        <f t="shared" ref="CI92" si="340">SUM(CI87:CI91)</f>
        <v>108830.87</v>
      </c>
      <c r="CJ92" s="249">
        <f t="shared" ref="CJ92" si="341">SUM(CJ87:CJ91)</f>
        <v>55494.66</v>
      </c>
      <c r="CK92" s="249">
        <f t="shared" ref="CK92" si="342">SUM(CK87:CK91)</f>
        <v>75174</v>
      </c>
      <c r="CL92" s="249">
        <f t="shared" ref="CL92" si="343">SUM(CL87:CL91)</f>
        <v>71673.070000000007</v>
      </c>
      <c r="CM92" s="249">
        <f t="shared" ref="CM92" si="344">SUM(CM87:CM91)</f>
        <v>77288</v>
      </c>
      <c r="CN92" s="249">
        <f t="shared" ref="CN92" si="345">SUM(CN87:CN91)</f>
        <v>97727</v>
      </c>
      <c r="CO92" s="249">
        <f t="shared" ref="CO92" si="346">SUM(CO87:CO91)</f>
        <v>-238036</v>
      </c>
      <c r="CP92" s="412">
        <f t="shared" ref="CP92" si="347">SUM(CP87:CP91)</f>
        <v>-429371</v>
      </c>
      <c r="CQ92" s="412">
        <f t="shared" ref="CQ92" si="348">SUM(CQ87:CQ91)</f>
        <v>-392282</v>
      </c>
      <c r="CR92" s="412">
        <f t="shared" ref="CR92" si="349">SUM(CR87:CR91)</f>
        <v>24874</v>
      </c>
      <c r="CS92" s="412">
        <f t="shared" ref="CS92" si="350">SUM(CS87:CS91)</f>
        <v>118211</v>
      </c>
      <c r="CT92" s="412">
        <f t="shared" ref="CT92:CU92" si="351">SUM(CT87:CT91)</f>
        <v>51409</v>
      </c>
      <c r="CU92" s="412">
        <f t="shared" si="351"/>
        <v>21317</v>
      </c>
      <c r="CV92" s="412">
        <f t="shared" ref="CV92" si="352">SUM(CV87:CV91)</f>
        <v>2279</v>
      </c>
      <c r="CW92" s="412">
        <f t="shared" ref="CW92:CX92" si="353">SUM(CW87:CW91)</f>
        <v>-35740</v>
      </c>
      <c r="CX92" s="412">
        <f t="shared" si="353"/>
        <v>-15252</v>
      </c>
      <c r="CY92" s="348"/>
      <c r="CZ92" s="133">
        <f t="shared" si="297"/>
        <v>164260</v>
      </c>
    </row>
    <row r="93" spans="1:104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49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409"/>
      <c r="CE93" s="371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409"/>
      <c r="CQ93" s="409"/>
      <c r="CR93" s="409"/>
      <c r="CS93" s="409"/>
      <c r="CT93" s="409"/>
      <c r="CU93" s="409"/>
      <c r="CV93" s="409"/>
      <c r="CW93" s="409"/>
      <c r="CX93" s="409"/>
      <c r="CY93" s="347"/>
      <c r="CZ93" s="49"/>
    </row>
    <row r="94" spans="1:104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354">D80+D87</f>
        <v>20918769.620000001</v>
      </c>
      <c r="E94" s="97">
        <f t="shared" si="354"/>
        <v>12820560.579999998</v>
      </c>
      <c r="F94" s="97">
        <f t="shared" si="354"/>
        <v>7184646.3800000008</v>
      </c>
      <c r="G94" s="97">
        <f t="shared" si="354"/>
        <v>5414460.3300000001</v>
      </c>
      <c r="H94" s="97">
        <f t="shared" si="354"/>
        <v>4805277.2299999995</v>
      </c>
      <c r="I94" s="97">
        <f t="shared" si="354"/>
        <v>4995457.1100000003</v>
      </c>
      <c r="J94" s="97">
        <f t="shared" si="354"/>
        <v>6760753.1399999997</v>
      </c>
      <c r="K94" s="97">
        <f t="shared" si="354"/>
        <v>11659329.33</v>
      </c>
      <c r="L94" s="98">
        <f t="shared" si="354"/>
        <v>27116721.779999997</v>
      </c>
      <c r="M94" s="97">
        <f t="shared" si="354"/>
        <v>32224911.07</v>
      </c>
      <c r="N94" s="97">
        <f t="shared" si="354"/>
        <v>28612815.25</v>
      </c>
      <c r="O94" s="97">
        <f t="shared" si="354"/>
        <v>25912851.920000002</v>
      </c>
      <c r="P94" s="97">
        <f t="shared" si="354"/>
        <v>22838346.879999999</v>
      </c>
      <c r="Q94" s="97">
        <f t="shared" si="354"/>
        <v>15475656.799999999</v>
      </c>
      <c r="R94" s="97">
        <f t="shared" ref="R94:S94" si="355">R80+R87</f>
        <v>7187818.1700000009</v>
      </c>
      <c r="S94" s="97">
        <f t="shared" si="355"/>
        <v>5516209.1699999999</v>
      </c>
      <c r="T94" s="97">
        <f t="shared" ref="T94:U94" si="356">T80+T87</f>
        <v>4382922.0299999993</v>
      </c>
      <c r="U94" s="97">
        <f t="shared" si="356"/>
        <v>5066433.8999999994</v>
      </c>
      <c r="V94" s="97">
        <f t="shared" ref="V94:W94" si="357">V80+V87</f>
        <v>5848579</v>
      </c>
      <c r="W94" s="97">
        <f t="shared" si="357"/>
        <v>10866755.030000001</v>
      </c>
      <c r="X94" s="98">
        <f t="shared" ref="X94:AA94" si="358">X80+X87</f>
        <v>24020353.560000002</v>
      </c>
      <c r="Y94" s="97">
        <f t="shared" si="358"/>
        <v>34250990</v>
      </c>
      <c r="Z94" s="97">
        <f t="shared" si="358"/>
        <v>36152212</v>
      </c>
      <c r="AA94" s="97">
        <f t="shared" si="358"/>
        <v>33184092.800000001</v>
      </c>
      <c r="AB94" s="97">
        <f t="shared" ref="AB94:AC94" si="359">AB80+AB87</f>
        <v>21598292.009999998</v>
      </c>
      <c r="AC94" s="97">
        <f t="shared" si="359"/>
        <v>11984201.890000001</v>
      </c>
      <c r="AD94" s="97">
        <f t="shared" ref="AD94:AF94" si="360">AD80+AD87</f>
        <v>7119816.3199999994</v>
      </c>
      <c r="AE94" s="97">
        <f t="shared" si="360"/>
        <v>5614729</v>
      </c>
      <c r="AF94" s="97">
        <f t="shared" si="360"/>
        <v>5211780.96</v>
      </c>
      <c r="AG94" s="205">
        <v>5471661</v>
      </c>
      <c r="AH94" s="205">
        <v>5716902</v>
      </c>
      <c r="AI94" s="205">
        <v>13082681</v>
      </c>
      <c r="AJ94" s="98">
        <v>32105773</v>
      </c>
      <c r="AK94" s="297">
        <v>40218364</v>
      </c>
      <c r="AL94" s="297">
        <v>44918092</v>
      </c>
      <c r="AM94" s="297">
        <v>40577641</v>
      </c>
      <c r="AN94" s="297">
        <v>28799126</v>
      </c>
      <c r="AO94" s="297">
        <v>17775359</v>
      </c>
      <c r="AP94" s="297">
        <v>10221917</v>
      </c>
      <c r="AQ94" s="63">
        <v>8628640</v>
      </c>
      <c r="AR94" s="297">
        <v>7322536</v>
      </c>
      <c r="AS94" s="297">
        <v>8133678</v>
      </c>
      <c r="AT94" s="297">
        <v>9299650</v>
      </c>
      <c r="AU94" s="297">
        <v>15090730</v>
      </c>
      <c r="AV94" s="315">
        <v>36502252</v>
      </c>
      <c r="AW94" s="297">
        <v>46795946</v>
      </c>
      <c r="AX94" s="297">
        <v>43949579</v>
      </c>
      <c r="AY94" s="297">
        <v>42479131</v>
      </c>
      <c r="AZ94" s="63">
        <v>27172161</v>
      </c>
      <c r="BA94" s="297">
        <v>14510076</v>
      </c>
      <c r="BB94" s="297">
        <v>8049489</v>
      </c>
      <c r="BC94" s="63">
        <v>5869061</v>
      </c>
      <c r="BD94" s="297">
        <v>5569223</v>
      </c>
      <c r="BE94" s="297"/>
      <c r="BF94" s="297"/>
      <c r="BG94" s="297"/>
      <c r="BH94" s="315"/>
      <c r="BI94" s="34">
        <f t="shared" ref="BI94:BR98" si="361">O94-C94</f>
        <v>-4794192.34</v>
      </c>
      <c r="BJ94" s="99">
        <f t="shared" si="361"/>
        <v>1919577.2599999979</v>
      </c>
      <c r="BK94" s="99">
        <f t="shared" si="361"/>
        <v>2655096.2200000007</v>
      </c>
      <c r="BL94" s="99">
        <f t="shared" si="361"/>
        <v>3171.7900000000373</v>
      </c>
      <c r="BM94" s="99">
        <f t="shared" si="361"/>
        <v>101748.83999999985</v>
      </c>
      <c r="BN94" s="99">
        <f t="shared" si="361"/>
        <v>-422355.20000000019</v>
      </c>
      <c r="BO94" s="99">
        <f t="shared" si="361"/>
        <v>70976.789999999106</v>
      </c>
      <c r="BP94" s="99">
        <f t="shared" si="361"/>
        <v>-912174.13999999966</v>
      </c>
      <c r="BQ94" s="99">
        <f t="shared" si="361"/>
        <v>-792574.29999999888</v>
      </c>
      <c r="BR94" s="411">
        <f t="shared" si="361"/>
        <v>-3096368.2199999951</v>
      </c>
      <c r="BS94" s="434">
        <f t="shared" ref="BS94:CB98" si="362">Y94-M94</f>
        <v>2026078.9299999997</v>
      </c>
      <c r="BT94" s="99">
        <f t="shared" si="362"/>
        <v>7539396.75</v>
      </c>
      <c r="BU94" s="99">
        <f t="shared" si="362"/>
        <v>7271240.879999999</v>
      </c>
      <c r="BV94" s="99">
        <f t="shared" si="362"/>
        <v>-1240054.870000001</v>
      </c>
      <c r="BW94" s="99">
        <f t="shared" si="362"/>
        <v>-3491454.9099999983</v>
      </c>
      <c r="BX94" s="248">
        <f t="shared" si="362"/>
        <v>-68001.85000000149</v>
      </c>
      <c r="BY94" s="248">
        <f t="shared" si="362"/>
        <v>98519.830000000075</v>
      </c>
      <c r="BZ94" s="248">
        <f t="shared" si="362"/>
        <v>828858.93000000063</v>
      </c>
      <c r="CA94" s="248">
        <f t="shared" si="362"/>
        <v>405227.10000000056</v>
      </c>
      <c r="CB94" s="248">
        <f t="shared" si="362"/>
        <v>-131677</v>
      </c>
      <c r="CC94" s="248">
        <f t="shared" ref="CC94:CL98" si="363">AI94-W94</f>
        <v>2215925.9699999988</v>
      </c>
      <c r="CD94" s="411">
        <f t="shared" si="363"/>
        <v>8085419.4399999976</v>
      </c>
      <c r="CE94" s="373">
        <f t="shared" si="363"/>
        <v>5967374</v>
      </c>
      <c r="CF94" s="248">
        <f t="shared" si="363"/>
        <v>8765880</v>
      </c>
      <c r="CG94" s="248">
        <f t="shared" si="363"/>
        <v>7393548.1999999993</v>
      </c>
      <c r="CH94" s="248">
        <f t="shared" si="363"/>
        <v>7200833.9900000021</v>
      </c>
      <c r="CI94" s="248">
        <f t="shared" si="363"/>
        <v>5791157.1099999994</v>
      </c>
      <c r="CJ94" s="248">
        <f t="shared" si="363"/>
        <v>3102100.6800000006</v>
      </c>
      <c r="CK94" s="248">
        <f t="shared" si="363"/>
        <v>3013911</v>
      </c>
      <c r="CL94" s="248">
        <f t="shared" si="363"/>
        <v>2110755.04</v>
      </c>
      <c r="CM94" s="248">
        <f t="shared" ref="CM94:CX98" si="364">AS94-AG94</f>
        <v>2662017</v>
      </c>
      <c r="CN94" s="248">
        <f t="shared" si="364"/>
        <v>3582748</v>
      </c>
      <c r="CO94" s="248">
        <f t="shared" si="364"/>
        <v>2008049</v>
      </c>
      <c r="CP94" s="411">
        <f t="shared" si="364"/>
        <v>4396479</v>
      </c>
      <c r="CQ94" s="411">
        <f t="shared" si="364"/>
        <v>6577582</v>
      </c>
      <c r="CR94" s="411">
        <f t="shared" si="364"/>
        <v>-968513</v>
      </c>
      <c r="CS94" s="411">
        <f t="shared" si="364"/>
        <v>1901490</v>
      </c>
      <c r="CT94" s="411">
        <f t="shared" si="364"/>
        <v>-1626965</v>
      </c>
      <c r="CU94" s="411">
        <f t="shared" si="364"/>
        <v>-3265283</v>
      </c>
      <c r="CV94" s="411">
        <f t="shared" si="364"/>
        <v>-2172428</v>
      </c>
      <c r="CW94" s="411">
        <f t="shared" si="364"/>
        <v>-2759579</v>
      </c>
      <c r="CX94" s="411">
        <f t="shared" si="364"/>
        <v>-1753313</v>
      </c>
      <c r="CY94" s="347"/>
      <c r="CZ94" s="63">
        <f t="shared" ref="CZ94" si="365">CZ80+CZ87</f>
        <v>5569223</v>
      </c>
    </row>
    <row r="95" spans="1:104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66">D81+D88</f>
        <v>1681719.2000000002</v>
      </c>
      <c r="E95" s="97">
        <f t="shared" si="366"/>
        <v>841091.67</v>
      </c>
      <c r="F95" s="97">
        <f t="shared" si="366"/>
        <v>524961.82999999996</v>
      </c>
      <c r="G95" s="97">
        <f t="shared" si="366"/>
        <v>339897.84</v>
      </c>
      <c r="H95" s="97">
        <f t="shared" si="366"/>
        <v>285638.28999999998</v>
      </c>
      <c r="I95" s="97">
        <f t="shared" si="366"/>
        <v>299466.99</v>
      </c>
      <c r="J95" s="97">
        <f t="shared" si="366"/>
        <v>408495.91</v>
      </c>
      <c r="K95" s="97">
        <f t="shared" si="366"/>
        <v>732007.59</v>
      </c>
      <c r="L95" s="98">
        <f t="shared" si="366"/>
        <v>1974673.06</v>
      </c>
      <c r="M95" s="97">
        <f t="shared" si="366"/>
        <v>2092179.02</v>
      </c>
      <c r="N95" s="97">
        <f t="shared" si="366"/>
        <v>1922755.96</v>
      </c>
      <c r="O95" s="97">
        <f t="shared" si="366"/>
        <v>1695440.9</v>
      </c>
      <c r="P95" s="97">
        <f t="shared" si="366"/>
        <v>1664794.1</v>
      </c>
      <c r="Q95" s="97">
        <f t="shared" si="366"/>
        <v>936221.08000000007</v>
      </c>
      <c r="R95" s="97">
        <f t="shared" si="366"/>
        <v>490451.13999999996</v>
      </c>
      <c r="S95" s="97">
        <f t="shared" si="366"/>
        <v>374775.03999999998</v>
      </c>
      <c r="T95" s="97">
        <f t="shared" si="366"/>
        <v>272823.09000000003</v>
      </c>
      <c r="U95" s="97">
        <f t="shared" si="366"/>
        <v>305756.78999999998</v>
      </c>
      <c r="V95" s="97">
        <f t="shared" si="366"/>
        <v>370284</v>
      </c>
      <c r="W95" s="97">
        <f t="shared" si="366"/>
        <v>792894.68</v>
      </c>
      <c r="X95" s="98">
        <f t="shared" si="366"/>
        <v>1913378.8199999998</v>
      </c>
      <c r="Y95" s="97">
        <f t="shared" ref="Y95:AA95" si="367">Y81+Y88</f>
        <v>2569618</v>
      </c>
      <c r="Z95" s="97">
        <f t="shared" si="367"/>
        <v>2702153</v>
      </c>
      <c r="AA95" s="97">
        <f t="shared" si="367"/>
        <v>2537528.4899999998</v>
      </c>
      <c r="AB95" s="97">
        <f t="shared" ref="AB95:AC95" si="368">AB81+AB88</f>
        <v>1927296.26</v>
      </c>
      <c r="AC95" s="97">
        <f t="shared" si="368"/>
        <v>917687.83</v>
      </c>
      <c r="AD95" s="97">
        <f t="shared" ref="AD95:AF95" si="369">AD81+AD88</f>
        <v>688597.05</v>
      </c>
      <c r="AE95" s="97">
        <f t="shared" si="369"/>
        <v>481908</v>
      </c>
      <c r="AF95" s="97">
        <f t="shared" si="369"/>
        <v>371495.49</v>
      </c>
      <c r="AG95" s="205">
        <v>397635</v>
      </c>
      <c r="AH95" s="205">
        <v>427116</v>
      </c>
      <c r="AI95" s="205">
        <v>1137818</v>
      </c>
      <c r="AJ95" s="98">
        <v>2509968</v>
      </c>
      <c r="AK95" s="297">
        <v>3211097</v>
      </c>
      <c r="AL95" s="297">
        <v>3612216</v>
      </c>
      <c r="AM95" s="297">
        <v>3373582</v>
      </c>
      <c r="AN95" s="297">
        <v>2671121</v>
      </c>
      <c r="AO95" s="297">
        <v>1686840</v>
      </c>
      <c r="AP95" s="297">
        <v>975730</v>
      </c>
      <c r="AQ95" s="63">
        <v>702636</v>
      </c>
      <c r="AR95" s="297">
        <v>551837</v>
      </c>
      <c r="AS95" s="297">
        <v>624388</v>
      </c>
      <c r="AT95" s="297">
        <v>775423</v>
      </c>
      <c r="AU95" s="297">
        <v>1446600</v>
      </c>
      <c r="AV95" s="315">
        <v>3618927</v>
      </c>
      <c r="AW95" s="297">
        <v>4221277</v>
      </c>
      <c r="AX95" s="297">
        <v>4274001</v>
      </c>
      <c r="AY95" s="297">
        <v>4262636</v>
      </c>
      <c r="AZ95" s="63">
        <v>2975723</v>
      </c>
      <c r="BA95" s="297">
        <v>1775650</v>
      </c>
      <c r="BB95" s="297">
        <v>977263</v>
      </c>
      <c r="BC95" s="63">
        <v>534827</v>
      </c>
      <c r="BD95" s="297">
        <v>533998</v>
      </c>
      <c r="BE95" s="297"/>
      <c r="BF95" s="297"/>
      <c r="BG95" s="297"/>
      <c r="BH95" s="315"/>
      <c r="BI95" s="34">
        <f t="shared" si="361"/>
        <v>-369357.19999999995</v>
      </c>
      <c r="BJ95" s="99">
        <f t="shared" si="361"/>
        <v>-16925.100000000093</v>
      </c>
      <c r="BK95" s="99">
        <f t="shared" si="361"/>
        <v>95129.410000000033</v>
      </c>
      <c r="BL95" s="99">
        <f t="shared" si="361"/>
        <v>-34510.69</v>
      </c>
      <c r="BM95" s="99">
        <f t="shared" si="361"/>
        <v>34877.199999999953</v>
      </c>
      <c r="BN95" s="99">
        <f t="shared" si="361"/>
        <v>-12815.199999999953</v>
      </c>
      <c r="BO95" s="99">
        <f t="shared" si="361"/>
        <v>6289.7999999999884</v>
      </c>
      <c r="BP95" s="99">
        <f t="shared" si="361"/>
        <v>-38211.909999999974</v>
      </c>
      <c r="BQ95" s="99">
        <f t="shared" si="361"/>
        <v>60887.090000000084</v>
      </c>
      <c r="BR95" s="411">
        <f t="shared" si="361"/>
        <v>-61294.240000000224</v>
      </c>
      <c r="BS95" s="434">
        <f t="shared" si="362"/>
        <v>477438.98</v>
      </c>
      <c r="BT95" s="99">
        <f t="shared" si="362"/>
        <v>779397.04</v>
      </c>
      <c r="BU95" s="99">
        <f t="shared" si="362"/>
        <v>842087.58999999985</v>
      </c>
      <c r="BV95" s="99">
        <f t="shared" si="362"/>
        <v>262502.15999999992</v>
      </c>
      <c r="BW95" s="99">
        <f t="shared" si="362"/>
        <v>-18533.250000000116</v>
      </c>
      <c r="BX95" s="248">
        <f t="shared" si="362"/>
        <v>198145.91000000009</v>
      </c>
      <c r="BY95" s="248">
        <f t="shared" si="362"/>
        <v>107132.96000000002</v>
      </c>
      <c r="BZ95" s="248">
        <f t="shared" si="362"/>
        <v>98672.399999999965</v>
      </c>
      <c r="CA95" s="248">
        <f t="shared" si="362"/>
        <v>91878.210000000021</v>
      </c>
      <c r="CB95" s="248">
        <f t="shared" si="362"/>
        <v>56832</v>
      </c>
      <c r="CC95" s="248">
        <f t="shared" si="363"/>
        <v>344923.31999999995</v>
      </c>
      <c r="CD95" s="411">
        <f t="shared" si="363"/>
        <v>596589.18000000017</v>
      </c>
      <c r="CE95" s="373">
        <f t="shared" si="363"/>
        <v>641479</v>
      </c>
      <c r="CF95" s="248">
        <f t="shared" si="363"/>
        <v>910063</v>
      </c>
      <c r="CG95" s="248">
        <f t="shared" si="363"/>
        <v>836053.51000000024</v>
      </c>
      <c r="CH95" s="248">
        <f t="shared" si="363"/>
        <v>743824.74</v>
      </c>
      <c r="CI95" s="248">
        <f t="shared" si="363"/>
        <v>769152.17</v>
      </c>
      <c r="CJ95" s="248">
        <f t="shared" si="363"/>
        <v>287132.94999999995</v>
      </c>
      <c r="CK95" s="248">
        <f t="shared" si="363"/>
        <v>220728</v>
      </c>
      <c r="CL95" s="248">
        <f t="shared" si="363"/>
        <v>180341.51</v>
      </c>
      <c r="CM95" s="248">
        <f t="shared" si="364"/>
        <v>226753</v>
      </c>
      <c r="CN95" s="248">
        <f t="shared" si="364"/>
        <v>348307</v>
      </c>
      <c r="CO95" s="248">
        <f t="shared" si="364"/>
        <v>308782</v>
      </c>
      <c r="CP95" s="411">
        <f t="shared" si="364"/>
        <v>1108959</v>
      </c>
      <c r="CQ95" s="411">
        <f t="shared" si="364"/>
        <v>1010180</v>
      </c>
      <c r="CR95" s="411">
        <f t="shared" si="364"/>
        <v>661785</v>
      </c>
      <c r="CS95" s="411">
        <f t="shared" si="364"/>
        <v>889054</v>
      </c>
      <c r="CT95" s="411">
        <f t="shared" si="364"/>
        <v>304602</v>
      </c>
      <c r="CU95" s="411">
        <f t="shared" si="364"/>
        <v>88810</v>
      </c>
      <c r="CV95" s="411">
        <f t="shared" si="364"/>
        <v>1533</v>
      </c>
      <c r="CW95" s="411">
        <f t="shared" si="364"/>
        <v>-167809</v>
      </c>
      <c r="CX95" s="411">
        <f t="shared" si="364"/>
        <v>-17839</v>
      </c>
      <c r="CY95" s="347"/>
      <c r="CZ95" s="63">
        <f>CZ81+CZ88</f>
        <v>533998</v>
      </c>
    </row>
    <row r="96" spans="1:104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70">D82+D89</f>
        <v>4502597.99</v>
      </c>
      <c r="E96" s="97">
        <f t="shared" si="370"/>
        <v>2800234.8299999996</v>
      </c>
      <c r="F96" s="97">
        <f t="shared" si="370"/>
        <v>1544444.02</v>
      </c>
      <c r="G96" s="97">
        <f t="shared" si="370"/>
        <v>1250297.5999999999</v>
      </c>
      <c r="H96" s="97">
        <f t="shared" si="370"/>
        <v>1186601.49</v>
      </c>
      <c r="I96" s="97">
        <f t="shared" si="370"/>
        <v>1097488.6200000001</v>
      </c>
      <c r="J96" s="97">
        <f t="shared" si="370"/>
        <v>1538751.38</v>
      </c>
      <c r="K96" s="97">
        <f t="shared" si="370"/>
        <v>2426801.66</v>
      </c>
      <c r="L96" s="98">
        <f t="shared" si="370"/>
        <v>9489604.0899999999</v>
      </c>
      <c r="M96" s="97">
        <f t="shared" si="370"/>
        <v>7083826.0800000001</v>
      </c>
      <c r="N96" s="97">
        <f t="shared" si="370"/>
        <v>6435159.2200000007</v>
      </c>
      <c r="O96" s="97">
        <f t="shared" si="370"/>
        <v>5430167.6299999999</v>
      </c>
      <c r="P96" s="97">
        <f t="shared" si="370"/>
        <v>4529711.2</v>
      </c>
      <c r="Q96" s="97">
        <f t="shared" si="370"/>
        <v>3046415.75</v>
      </c>
      <c r="R96" s="97">
        <f t="shared" si="370"/>
        <v>1252501.3299999998</v>
      </c>
      <c r="S96" s="97">
        <f t="shared" si="370"/>
        <v>1063958.08</v>
      </c>
      <c r="T96" s="97">
        <f t="shared" si="370"/>
        <v>897310.46</v>
      </c>
      <c r="U96" s="97">
        <f t="shared" si="370"/>
        <v>1038768.62</v>
      </c>
      <c r="V96" s="97">
        <f t="shared" si="370"/>
        <v>1229092</v>
      </c>
      <c r="W96" s="97">
        <f t="shared" si="370"/>
        <v>2275788.4899999998</v>
      </c>
      <c r="X96" s="98">
        <f t="shared" si="370"/>
        <v>5012604.9800000004</v>
      </c>
      <c r="Y96" s="97">
        <f t="shared" ref="Y96:AA96" si="371">Y82+Y89</f>
        <v>7496066</v>
      </c>
      <c r="Z96" s="97">
        <f t="shared" si="371"/>
        <v>7616398</v>
      </c>
      <c r="AA96" s="97">
        <f t="shared" si="371"/>
        <v>8002060.3799999999</v>
      </c>
      <c r="AB96" s="97">
        <f t="shared" ref="AB96:AC96" si="372">AB82+AB89</f>
        <v>4461548.4300000006</v>
      </c>
      <c r="AC96" s="97">
        <f t="shared" si="372"/>
        <v>2612868.54</v>
      </c>
      <c r="AD96" s="97">
        <f t="shared" ref="AD96:AF96" si="373">AD82+AD89</f>
        <v>1407364.33</v>
      </c>
      <c r="AE96" s="97">
        <f t="shared" si="373"/>
        <v>1184897</v>
      </c>
      <c r="AF96" s="97">
        <f t="shared" si="373"/>
        <v>1171999.17</v>
      </c>
      <c r="AG96" s="205">
        <v>1180604</v>
      </c>
      <c r="AH96" s="205">
        <v>1230794</v>
      </c>
      <c r="AI96" s="205">
        <v>2720589</v>
      </c>
      <c r="AJ96" s="98">
        <v>6575833</v>
      </c>
      <c r="AK96" s="297">
        <v>8750380</v>
      </c>
      <c r="AL96" s="297">
        <v>10242390</v>
      </c>
      <c r="AM96" s="297">
        <v>9098109</v>
      </c>
      <c r="AN96" s="297">
        <v>6440576</v>
      </c>
      <c r="AO96" s="297">
        <v>3537059</v>
      </c>
      <c r="AP96" s="297">
        <v>2264629</v>
      </c>
      <c r="AQ96" s="63">
        <v>2078794</v>
      </c>
      <c r="AR96" s="297">
        <v>1790582</v>
      </c>
      <c r="AS96" s="297">
        <v>1880799</v>
      </c>
      <c r="AT96" s="297">
        <v>2253617</v>
      </c>
      <c r="AU96" s="297">
        <v>3512160</v>
      </c>
      <c r="AV96" s="315">
        <v>7986236</v>
      </c>
      <c r="AW96" s="297">
        <v>10121942</v>
      </c>
      <c r="AX96" s="297">
        <v>10442864</v>
      </c>
      <c r="AY96" s="297">
        <v>9321712</v>
      </c>
      <c r="AZ96" s="63">
        <v>5811908</v>
      </c>
      <c r="BA96" s="297">
        <v>3439624</v>
      </c>
      <c r="BB96" s="297">
        <v>1874752</v>
      </c>
      <c r="BC96" s="63">
        <v>1341962</v>
      </c>
      <c r="BD96" s="297">
        <v>1407603</v>
      </c>
      <c r="BE96" s="297"/>
      <c r="BF96" s="297"/>
      <c r="BG96" s="297"/>
      <c r="BH96" s="315"/>
      <c r="BI96" s="34">
        <f t="shared" si="361"/>
        <v>-1728447.2000000002</v>
      </c>
      <c r="BJ96" s="99">
        <f t="shared" si="361"/>
        <v>27113.209999999963</v>
      </c>
      <c r="BK96" s="99">
        <f t="shared" si="361"/>
        <v>246180.92000000039</v>
      </c>
      <c r="BL96" s="99">
        <f t="shared" si="361"/>
        <v>-291942.69000000018</v>
      </c>
      <c r="BM96" s="99">
        <f t="shared" si="361"/>
        <v>-186339.51999999979</v>
      </c>
      <c r="BN96" s="99">
        <f t="shared" si="361"/>
        <v>-289291.03000000003</v>
      </c>
      <c r="BO96" s="99">
        <f t="shared" si="361"/>
        <v>-58720.000000000116</v>
      </c>
      <c r="BP96" s="99">
        <f t="shared" si="361"/>
        <v>-309659.37999999989</v>
      </c>
      <c r="BQ96" s="99">
        <f t="shared" si="361"/>
        <v>-151013.17000000039</v>
      </c>
      <c r="BR96" s="411">
        <f t="shared" si="361"/>
        <v>-4476999.1099999994</v>
      </c>
      <c r="BS96" s="434">
        <f t="shared" si="362"/>
        <v>412239.91999999993</v>
      </c>
      <c r="BT96" s="99">
        <f t="shared" si="362"/>
        <v>1181238.7799999993</v>
      </c>
      <c r="BU96" s="99">
        <f t="shared" si="362"/>
        <v>2571892.75</v>
      </c>
      <c r="BV96" s="99">
        <f t="shared" si="362"/>
        <v>-68162.769999999553</v>
      </c>
      <c r="BW96" s="99">
        <f t="shared" si="362"/>
        <v>-433547.20999999996</v>
      </c>
      <c r="BX96" s="248">
        <f t="shared" si="362"/>
        <v>154863.00000000023</v>
      </c>
      <c r="BY96" s="248">
        <f t="shared" si="362"/>
        <v>120938.91999999993</v>
      </c>
      <c r="BZ96" s="248">
        <f t="shared" si="362"/>
        <v>274688.70999999996</v>
      </c>
      <c r="CA96" s="248">
        <f t="shared" si="362"/>
        <v>141835.38</v>
      </c>
      <c r="CB96" s="248">
        <f t="shared" si="362"/>
        <v>1702</v>
      </c>
      <c r="CC96" s="248">
        <f t="shared" si="363"/>
        <v>444800.51000000024</v>
      </c>
      <c r="CD96" s="411">
        <f t="shared" si="363"/>
        <v>1563228.0199999996</v>
      </c>
      <c r="CE96" s="373">
        <f t="shared" si="363"/>
        <v>1254314</v>
      </c>
      <c r="CF96" s="248">
        <f t="shared" si="363"/>
        <v>2625992</v>
      </c>
      <c r="CG96" s="248">
        <f t="shared" si="363"/>
        <v>1096048.6200000001</v>
      </c>
      <c r="CH96" s="248">
        <f t="shared" si="363"/>
        <v>1979027.5699999994</v>
      </c>
      <c r="CI96" s="248">
        <f t="shared" si="363"/>
        <v>924190.46</v>
      </c>
      <c r="CJ96" s="248">
        <f t="shared" si="363"/>
        <v>857264.66999999993</v>
      </c>
      <c r="CK96" s="248">
        <f t="shared" si="363"/>
        <v>893897</v>
      </c>
      <c r="CL96" s="248">
        <f t="shared" si="363"/>
        <v>618582.83000000007</v>
      </c>
      <c r="CM96" s="248">
        <f t="shared" si="364"/>
        <v>700195</v>
      </c>
      <c r="CN96" s="248">
        <f t="shared" si="364"/>
        <v>1022823</v>
      </c>
      <c r="CO96" s="248">
        <f t="shared" si="364"/>
        <v>791571</v>
      </c>
      <c r="CP96" s="411">
        <f t="shared" si="364"/>
        <v>1410403</v>
      </c>
      <c r="CQ96" s="411">
        <f t="shared" si="364"/>
        <v>1371562</v>
      </c>
      <c r="CR96" s="411">
        <f t="shared" si="364"/>
        <v>200474</v>
      </c>
      <c r="CS96" s="411">
        <f t="shared" si="364"/>
        <v>223603</v>
      </c>
      <c r="CT96" s="411">
        <f t="shared" si="364"/>
        <v>-628668</v>
      </c>
      <c r="CU96" s="411">
        <f t="shared" si="364"/>
        <v>-97435</v>
      </c>
      <c r="CV96" s="411">
        <f t="shared" si="364"/>
        <v>-389877</v>
      </c>
      <c r="CW96" s="411">
        <f t="shared" si="364"/>
        <v>-736832</v>
      </c>
      <c r="CX96" s="411">
        <f t="shared" si="364"/>
        <v>-382979</v>
      </c>
      <c r="CY96" s="347"/>
      <c r="CZ96" s="63">
        <f>CZ82+CZ89</f>
        <v>1407603</v>
      </c>
    </row>
    <row r="97" spans="1:104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74">D83+D90</f>
        <v>2078460.05</v>
      </c>
      <c r="E97" s="97">
        <f t="shared" si="374"/>
        <v>1327294.81</v>
      </c>
      <c r="F97" s="97">
        <f t="shared" si="374"/>
        <v>1350865.6</v>
      </c>
      <c r="G97" s="97">
        <f t="shared" si="374"/>
        <v>566217.87</v>
      </c>
      <c r="H97" s="97">
        <f t="shared" si="374"/>
        <v>453421.5</v>
      </c>
      <c r="I97" s="97">
        <f t="shared" si="374"/>
        <v>426919.2</v>
      </c>
      <c r="J97" s="97">
        <f t="shared" si="374"/>
        <v>658308.48</v>
      </c>
      <c r="K97" s="97">
        <f t="shared" si="374"/>
        <v>1164826.24</v>
      </c>
      <c r="L97" s="98">
        <f t="shared" si="374"/>
        <v>2360744.09</v>
      </c>
      <c r="M97" s="97">
        <f t="shared" si="374"/>
        <v>2865707.05</v>
      </c>
      <c r="N97" s="97">
        <f t="shared" si="374"/>
        <v>2518075.5299999998</v>
      </c>
      <c r="O97" s="97">
        <f t="shared" si="374"/>
        <v>2332189.2199999997</v>
      </c>
      <c r="P97" s="97">
        <f t="shared" si="374"/>
        <v>1808520.13</v>
      </c>
      <c r="Q97" s="97">
        <f t="shared" si="374"/>
        <v>1327730.01</v>
      </c>
      <c r="R97" s="97">
        <f t="shared" si="374"/>
        <v>539544.00999999989</v>
      </c>
      <c r="S97" s="97">
        <f t="shared" si="374"/>
        <v>341140.96</v>
      </c>
      <c r="T97" s="97">
        <f t="shared" si="374"/>
        <v>264400.5</v>
      </c>
      <c r="U97" s="97">
        <f t="shared" si="374"/>
        <v>356944.74000000005</v>
      </c>
      <c r="V97" s="97">
        <f t="shared" si="374"/>
        <v>655348</v>
      </c>
      <c r="W97" s="97">
        <f t="shared" si="374"/>
        <v>994589.77</v>
      </c>
      <c r="X97" s="98">
        <f t="shared" si="374"/>
        <v>1970580.1900000002</v>
      </c>
      <c r="Y97" s="97">
        <f t="shared" ref="Y97:AA97" si="375">Y83+Y90</f>
        <v>2762461</v>
      </c>
      <c r="Z97" s="97">
        <f t="shared" si="375"/>
        <v>2845690</v>
      </c>
      <c r="AA97" s="97">
        <f t="shared" si="375"/>
        <v>2848301.52</v>
      </c>
      <c r="AB97" s="97">
        <f t="shared" ref="AB97:AC97" si="376">AB83+AB90</f>
        <v>1825426.0899999999</v>
      </c>
      <c r="AC97" s="97">
        <f t="shared" si="376"/>
        <v>1101830.3799999999</v>
      </c>
      <c r="AD97" s="97">
        <f t="shared" ref="AD97:AF97" si="377">AD83+AD90</f>
        <v>524652.97</v>
      </c>
      <c r="AE97" s="97">
        <f t="shared" si="377"/>
        <v>413151</v>
      </c>
      <c r="AF97" s="97">
        <f t="shared" si="377"/>
        <v>428938.97</v>
      </c>
      <c r="AG97" s="205">
        <v>445371</v>
      </c>
      <c r="AH97" s="205">
        <v>472014</v>
      </c>
      <c r="AI97" s="205">
        <v>1153271</v>
      </c>
      <c r="AJ97" s="98">
        <v>2634174</v>
      </c>
      <c r="AK97" s="297">
        <v>3373357</v>
      </c>
      <c r="AL97" s="297">
        <v>3647736</v>
      </c>
      <c r="AM97" s="297">
        <v>3325381</v>
      </c>
      <c r="AN97" s="297">
        <v>2677337</v>
      </c>
      <c r="AO97" s="297">
        <v>1568832</v>
      </c>
      <c r="AP97" s="297">
        <v>807536</v>
      </c>
      <c r="AQ97" s="63">
        <v>801203</v>
      </c>
      <c r="AR97" s="297">
        <v>579734</v>
      </c>
      <c r="AS97" s="297">
        <v>666573</v>
      </c>
      <c r="AT97" s="297">
        <v>1000991</v>
      </c>
      <c r="AU97" s="297">
        <v>1607458</v>
      </c>
      <c r="AV97" s="315">
        <v>3357194</v>
      </c>
      <c r="AW97" s="297">
        <v>3836741</v>
      </c>
      <c r="AX97" s="297">
        <v>3935414</v>
      </c>
      <c r="AY97" s="297">
        <v>3693480</v>
      </c>
      <c r="AZ97" s="63">
        <v>2492909</v>
      </c>
      <c r="BA97" s="297">
        <v>1513591</v>
      </c>
      <c r="BB97" s="297">
        <v>865248</v>
      </c>
      <c r="BC97" s="63">
        <v>513675</v>
      </c>
      <c r="BD97" s="297">
        <v>543771</v>
      </c>
      <c r="BE97" s="297"/>
      <c r="BF97" s="297"/>
      <c r="BG97" s="297"/>
      <c r="BH97" s="315"/>
      <c r="BI97" s="34">
        <f t="shared" si="361"/>
        <v>-4506661.0600000005</v>
      </c>
      <c r="BJ97" s="99">
        <f t="shared" si="361"/>
        <v>-269939.92000000016</v>
      </c>
      <c r="BK97" s="99">
        <f t="shared" si="361"/>
        <v>435.19999999995343</v>
      </c>
      <c r="BL97" s="99">
        <f t="shared" si="361"/>
        <v>-811321.5900000002</v>
      </c>
      <c r="BM97" s="99">
        <f t="shared" si="361"/>
        <v>-225076.90999999997</v>
      </c>
      <c r="BN97" s="99">
        <f t="shared" si="361"/>
        <v>-189021</v>
      </c>
      <c r="BO97" s="99">
        <f t="shared" si="361"/>
        <v>-69974.459999999963</v>
      </c>
      <c r="BP97" s="99">
        <f t="shared" si="361"/>
        <v>-2960.4799999999814</v>
      </c>
      <c r="BQ97" s="99">
        <f t="shared" si="361"/>
        <v>-170236.46999999997</v>
      </c>
      <c r="BR97" s="411">
        <f t="shared" si="361"/>
        <v>-390163.89999999967</v>
      </c>
      <c r="BS97" s="434">
        <f t="shared" si="362"/>
        <v>-103246.04999999981</v>
      </c>
      <c r="BT97" s="99">
        <f t="shared" si="362"/>
        <v>327614.4700000002</v>
      </c>
      <c r="BU97" s="99">
        <f t="shared" si="362"/>
        <v>516112.30000000028</v>
      </c>
      <c r="BV97" s="99">
        <f t="shared" si="362"/>
        <v>16905.959999999963</v>
      </c>
      <c r="BW97" s="99">
        <f t="shared" si="362"/>
        <v>-225899.63000000012</v>
      </c>
      <c r="BX97" s="248">
        <f t="shared" si="362"/>
        <v>-14891.039999999921</v>
      </c>
      <c r="BY97" s="248">
        <f t="shared" si="362"/>
        <v>72010.039999999979</v>
      </c>
      <c r="BZ97" s="248">
        <f t="shared" si="362"/>
        <v>164538.46999999997</v>
      </c>
      <c r="CA97" s="248">
        <f t="shared" si="362"/>
        <v>88426.259999999951</v>
      </c>
      <c r="CB97" s="248">
        <f t="shared" si="362"/>
        <v>-183334</v>
      </c>
      <c r="CC97" s="248">
        <f t="shared" si="363"/>
        <v>158681.22999999998</v>
      </c>
      <c r="CD97" s="411">
        <f t="shared" si="363"/>
        <v>663593.80999999982</v>
      </c>
      <c r="CE97" s="373">
        <f t="shared" si="363"/>
        <v>610896</v>
      </c>
      <c r="CF97" s="248">
        <f t="shared" si="363"/>
        <v>802046</v>
      </c>
      <c r="CG97" s="248">
        <f t="shared" si="363"/>
        <v>477079.48</v>
      </c>
      <c r="CH97" s="248">
        <f t="shared" si="363"/>
        <v>851910.91000000015</v>
      </c>
      <c r="CI97" s="248">
        <f t="shared" si="363"/>
        <v>467001.62000000011</v>
      </c>
      <c r="CJ97" s="248">
        <f t="shared" si="363"/>
        <v>282883.03000000003</v>
      </c>
      <c r="CK97" s="248">
        <f t="shared" si="363"/>
        <v>388052</v>
      </c>
      <c r="CL97" s="248">
        <f t="shared" si="363"/>
        <v>150795.03000000003</v>
      </c>
      <c r="CM97" s="248">
        <f t="shared" si="364"/>
        <v>221202</v>
      </c>
      <c r="CN97" s="248">
        <f t="shared" si="364"/>
        <v>528977</v>
      </c>
      <c r="CO97" s="248">
        <f t="shared" si="364"/>
        <v>454187</v>
      </c>
      <c r="CP97" s="411">
        <f t="shared" si="364"/>
        <v>723020</v>
      </c>
      <c r="CQ97" s="411">
        <f t="shared" si="364"/>
        <v>463384</v>
      </c>
      <c r="CR97" s="411">
        <f t="shared" si="364"/>
        <v>287678</v>
      </c>
      <c r="CS97" s="411">
        <f t="shared" si="364"/>
        <v>368099</v>
      </c>
      <c r="CT97" s="411">
        <f t="shared" si="364"/>
        <v>-184428</v>
      </c>
      <c r="CU97" s="411">
        <f t="shared" si="364"/>
        <v>-55241</v>
      </c>
      <c r="CV97" s="411">
        <f t="shared" si="364"/>
        <v>57712</v>
      </c>
      <c r="CW97" s="411">
        <f t="shared" si="364"/>
        <v>-287528</v>
      </c>
      <c r="CX97" s="411">
        <f t="shared" si="364"/>
        <v>-35963</v>
      </c>
      <c r="CY97" s="347"/>
      <c r="CZ97" s="63">
        <f>CZ83+CZ90</f>
        <v>543771</v>
      </c>
    </row>
    <row r="98" spans="1:104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78">D84+D91</f>
        <v>1653639.88</v>
      </c>
      <c r="E98" s="97">
        <f t="shared" si="378"/>
        <v>1209935.4099999999</v>
      </c>
      <c r="F98" s="97">
        <f t="shared" si="378"/>
        <v>1081284.02</v>
      </c>
      <c r="G98" s="97">
        <f t="shared" si="378"/>
        <v>782809.59</v>
      </c>
      <c r="H98" s="97">
        <f t="shared" si="378"/>
        <v>904426.95</v>
      </c>
      <c r="I98" s="97">
        <f t="shared" si="378"/>
        <v>823881.53</v>
      </c>
      <c r="J98" s="97">
        <f t="shared" si="378"/>
        <v>1054995</v>
      </c>
      <c r="K98" s="97">
        <f t="shared" si="378"/>
        <v>1025378.5</v>
      </c>
      <c r="L98" s="98">
        <f t="shared" si="378"/>
        <v>1696099.28</v>
      </c>
      <c r="M98" s="97">
        <f t="shared" si="378"/>
        <v>1796338.55</v>
      </c>
      <c r="N98" s="97">
        <f t="shared" si="378"/>
        <v>1633914.02</v>
      </c>
      <c r="O98" s="97">
        <f t="shared" si="378"/>
        <v>1552071.46</v>
      </c>
      <c r="P98" s="97">
        <f t="shared" si="378"/>
        <v>1203522.1499999999</v>
      </c>
      <c r="Q98" s="97">
        <f t="shared" si="378"/>
        <v>1216447.52</v>
      </c>
      <c r="R98" s="97">
        <f t="shared" si="378"/>
        <v>823192</v>
      </c>
      <c r="S98" s="97">
        <f t="shared" si="378"/>
        <v>732108.01</v>
      </c>
      <c r="T98" s="97">
        <f t="shared" si="378"/>
        <v>703655.70000000007</v>
      </c>
      <c r="U98" s="97">
        <f t="shared" si="378"/>
        <v>795514.82</v>
      </c>
      <c r="V98" s="97">
        <f t="shared" si="378"/>
        <v>771730</v>
      </c>
      <c r="W98" s="97">
        <f t="shared" si="378"/>
        <v>998790.09</v>
      </c>
      <c r="X98" s="98">
        <f t="shared" si="378"/>
        <v>1393888.03</v>
      </c>
      <c r="Y98" s="97">
        <f t="shared" ref="Y98:AA98" si="379">Y84+Y91</f>
        <v>1838454</v>
      </c>
      <c r="Z98" s="97">
        <f t="shared" si="379"/>
        <v>1789559</v>
      </c>
      <c r="AA98" s="97">
        <f t="shared" si="379"/>
        <v>1805491.85</v>
      </c>
      <c r="AB98" s="97">
        <f t="shared" ref="AB98:AC98" si="380">AB84+AB91</f>
        <v>1429913.92</v>
      </c>
      <c r="AC98" s="97">
        <f t="shared" si="380"/>
        <v>1198136.78</v>
      </c>
      <c r="AD98" s="97">
        <f t="shared" ref="AD98:AF98" si="381">AD84+AD91</f>
        <v>880059.67999999993</v>
      </c>
      <c r="AE98" s="97">
        <f t="shared" si="381"/>
        <v>791693</v>
      </c>
      <c r="AF98" s="97">
        <f t="shared" si="381"/>
        <v>705925.25</v>
      </c>
      <c r="AG98" s="205">
        <v>824309</v>
      </c>
      <c r="AH98" s="205">
        <v>856179</v>
      </c>
      <c r="AI98" s="205">
        <v>1030213</v>
      </c>
      <c r="AJ98" s="98">
        <v>1723361</v>
      </c>
      <c r="AK98" s="297">
        <v>2084669</v>
      </c>
      <c r="AL98" s="297">
        <v>2208164</v>
      </c>
      <c r="AM98" s="297">
        <v>2021737</v>
      </c>
      <c r="AN98" s="297">
        <v>2204499</v>
      </c>
      <c r="AO98" s="297">
        <v>1559327</v>
      </c>
      <c r="AP98" s="297">
        <v>1361357</v>
      </c>
      <c r="AQ98" s="63">
        <v>1210592</v>
      </c>
      <c r="AR98" s="297">
        <v>1966600</v>
      </c>
      <c r="AS98" s="297">
        <v>1476171</v>
      </c>
      <c r="AT98" s="297">
        <v>1192139</v>
      </c>
      <c r="AU98" s="297">
        <v>1707027</v>
      </c>
      <c r="AV98" s="315">
        <v>2241731</v>
      </c>
      <c r="AW98" s="297">
        <v>3323448</v>
      </c>
      <c r="AX98" s="297">
        <v>3149558</v>
      </c>
      <c r="AY98" s="297">
        <v>2929363</v>
      </c>
      <c r="AZ98" s="63">
        <v>2084400</v>
      </c>
      <c r="BA98" s="297">
        <v>2536027</v>
      </c>
      <c r="BB98" s="297">
        <v>1544423</v>
      </c>
      <c r="BC98" s="63">
        <v>1559079</v>
      </c>
      <c r="BD98" s="297">
        <v>1397663</v>
      </c>
      <c r="BE98" s="297"/>
      <c r="BF98" s="297"/>
      <c r="BG98" s="297"/>
      <c r="BH98" s="315"/>
      <c r="BI98" s="34">
        <f t="shared" si="361"/>
        <v>-2209954.2000000002</v>
      </c>
      <c r="BJ98" s="99">
        <f t="shared" si="361"/>
        <v>-450117.73</v>
      </c>
      <c r="BK98" s="99">
        <f t="shared" si="361"/>
        <v>6512.1100000001024</v>
      </c>
      <c r="BL98" s="99">
        <f t="shared" si="361"/>
        <v>-258092.02000000002</v>
      </c>
      <c r="BM98" s="99">
        <f t="shared" si="361"/>
        <v>-50701.579999999958</v>
      </c>
      <c r="BN98" s="99">
        <f t="shared" si="361"/>
        <v>-200771.24999999988</v>
      </c>
      <c r="BO98" s="99">
        <f t="shared" si="361"/>
        <v>-28366.710000000079</v>
      </c>
      <c r="BP98" s="99">
        <f t="shared" si="361"/>
        <v>-283265</v>
      </c>
      <c r="BQ98" s="99">
        <f t="shared" si="361"/>
        <v>-26588.410000000033</v>
      </c>
      <c r="BR98" s="411">
        <f t="shared" si="361"/>
        <v>-302211.25</v>
      </c>
      <c r="BS98" s="434">
        <f t="shared" si="362"/>
        <v>42115.449999999953</v>
      </c>
      <c r="BT98" s="99">
        <f t="shared" si="362"/>
        <v>155644.97999999998</v>
      </c>
      <c r="BU98" s="99">
        <f t="shared" si="362"/>
        <v>253420.39000000013</v>
      </c>
      <c r="BV98" s="99">
        <f t="shared" si="362"/>
        <v>226391.77000000002</v>
      </c>
      <c r="BW98" s="99">
        <f t="shared" si="362"/>
        <v>-18310.739999999991</v>
      </c>
      <c r="BX98" s="248">
        <f t="shared" si="362"/>
        <v>56867.679999999935</v>
      </c>
      <c r="BY98" s="248">
        <f t="shared" si="362"/>
        <v>59584.989999999991</v>
      </c>
      <c r="BZ98" s="248">
        <f t="shared" si="362"/>
        <v>2269.5499999999302</v>
      </c>
      <c r="CA98" s="248">
        <f t="shared" si="362"/>
        <v>28794.180000000051</v>
      </c>
      <c r="CB98" s="248">
        <f t="shared" si="362"/>
        <v>84449</v>
      </c>
      <c r="CC98" s="248">
        <f t="shared" si="363"/>
        <v>31422.910000000033</v>
      </c>
      <c r="CD98" s="411">
        <f t="shared" si="363"/>
        <v>329472.96999999997</v>
      </c>
      <c r="CE98" s="373">
        <f t="shared" si="363"/>
        <v>246215</v>
      </c>
      <c r="CF98" s="248">
        <f t="shared" si="363"/>
        <v>418605</v>
      </c>
      <c r="CG98" s="248">
        <f t="shared" si="363"/>
        <v>216245.14999999991</v>
      </c>
      <c r="CH98" s="248">
        <f t="shared" si="363"/>
        <v>774585.08000000007</v>
      </c>
      <c r="CI98" s="248">
        <f t="shared" si="363"/>
        <v>361190.22</v>
      </c>
      <c r="CJ98" s="248">
        <f t="shared" si="363"/>
        <v>481297.32000000007</v>
      </c>
      <c r="CK98" s="248">
        <f t="shared" si="363"/>
        <v>418899</v>
      </c>
      <c r="CL98" s="248">
        <f t="shared" si="363"/>
        <v>1260674.75</v>
      </c>
      <c r="CM98" s="248">
        <f t="shared" si="364"/>
        <v>651862</v>
      </c>
      <c r="CN98" s="248">
        <f t="shared" si="364"/>
        <v>335960</v>
      </c>
      <c r="CO98" s="248">
        <f t="shared" si="364"/>
        <v>676814</v>
      </c>
      <c r="CP98" s="411">
        <f t="shared" si="364"/>
        <v>518370</v>
      </c>
      <c r="CQ98" s="411">
        <f t="shared" si="364"/>
        <v>1238779</v>
      </c>
      <c r="CR98" s="411">
        <f t="shared" si="364"/>
        <v>941394</v>
      </c>
      <c r="CS98" s="411">
        <f t="shared" si="364"/>
        <v>907626</v>
      </c>
      <c r="CT98" s="411">
        <f t="shared" si="364"/>
        <v>-120099</v>
      </c>
      <c r="CU98" s="411">
        <f t="shared" si="364"/>
        <v>976700</v>
      </c>
      <c r="CV98" s="411">
        <f t="shared" si="364"/>
        <v>183066</v>
      </c>
      <c r="CW98" s="411">
        <f t="shared" si="364"/>
        <v>348487</v>
      </c>
      <c r="CX98" s="411">
        <f t="shared" si="364"/>
        <v>-568937</v>
      </c>
      <c r="CY98" s="347"/>
      <c r="CZ98" s="63">
        <f>CZ84+CZ91</f>
        <v>1397663</v>
      </c>
    </row>
    <row r="99" spans="1:104" s="130" customFormat="1" ht="15" thickBot="1" x14ac:dyDescent="0.35">
      <c r="A99" s="147"/>
      <c r="B99" s="51" t="s">
        <v>42</v>
      </c>
      <c r="C99" s="126">
        <f t="shared" ref="C99:V99" si="382">SUM(C94:C98)</f>
        <v>50531333.13000001</v>
      </c>
      <c r="D99" s="127">
        <f t="shared" si="382"/>
        <v>30835186.740000002</v>
      </c>
      <c r="E99" s="127">
        <f t="shared" si="382"/>
        <v>18999117.299999997</v>
      </c>
      <c r="F99" s="127">
        <f t="shared" si="382"/>
        <v>11686201.85</v>
      </c>
      <c r="G99" s="127">
        <f t="shared" si="382"/>
        <v>8353683.2299999995</v>
      </c>
      <c r="H99" s="127">
        <f t="shared" si="382"/>
        <v>7635365.46</v>
      </c>
      <c r="I99" s="127">
        <f t="shared" si="382"/>
        <v>7643213.4500000011</v>
      </c>
      <c r="J99" s="127">
        <f t="shared" si="382"/>
        <v>10421303.91</v>
      </c>
      <c r="K99" s="127">
        <f t="shared" si="382"/>
        <v>17008343.32</v>
      </c>
      <c r="L99" s="128">
        <f t="shared" si="382"/>
        <v>42637842.299999997</v>
      </c>
      <c r="M99" s="127">
        <f t="shared" si="382"/>
        <v>46062961.769999996</v>
      </c>
      <c r="N99" s="127">
        <f t="shared" si="382"/>
        <v>41122719.980000004</v>
      </c>
      <c r="O99" s="127">
        <f t="shared" si="382"/>
        <v>36922721.130000003</v>
      </c>
      <c r="P99" s="127">
        <f t="shared" si="382"/>
        <v>32044894.459999997</v>
      </c>
      <c r="Q99" s="127">
        <f t="shared" si="382"/>
        <v>22002471.16</v>
      </c>
      <c r="R99" s="127">
        <f t="shared" si="382"/>
        <v>10293506.65</v>
      </c>
      <c r="S99" s="127">
        <f t="shared" si="382"/>
        <v>8028191.2599999998</v>
      </c>
      <c r="T99" s="127">
        <f t="shared" si="382"/>
        <v>6521111.7799999993</v>
      </c>
      <c r="U99" s="127">
        <f t="shared" si="382"/>
        <v>7563418.8700000001</v>
      </c>
      <c r="V99" s="127">
        <f t="shared" si="382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83">SUM(Y94+Y95+Y96+Y97+Y98)</f>
        <v>48917589</v>
      </c>
      <c r="Z99" s="127">
        <f t="shared" si="383"/>
        <v>51106012</v>
      </c>
      <c r="AA99" s="127">
        <f t="shared" si="383"/>
        <v>48377475.040000007</v>
      </c>
      <c r="AB99" s="127">
        <f t="shared" ref="AB99:AC99" si="384">SUM(AB94+AB95+AB96+AB97+AB98)</f>
        <v>31242476.710000001</v>
      </c>
      <c r="AC99" s="127">
        <f t="shared" si="384"/>
        <v>17814725.420000002</v>
      </c>
      <c r="AD99" s="127">
        <f t="shared" ref="AD99:AF99" si="385">SUM(AD94+AD95+AD96+AD97+AD98)</f>
        <v>10620490.35</v>
      </c>
      <c r="AE99" s="127">
        <f t="shared" si="385"/>
        <v>8486378</v>
      </c>
      <c r="AF99" s="127">
        <f t="shared" si="385"/>
        <v>7890139.8399999999</v>
      </c>
      <c r="AG99" s="204">
        <v>8319580</v>
      </c>
      <c r="AH99" s="204">
        <v>8703005</v>
      </c>
      <c r="AI99" s="204">
        <v>19124572</v>
      </c>
      <c r="AJ99" s="128">
        <v>45549109</v>
      </c>
      <c r="AK99" s="215">
        <v>57637867</v>
      </c>
      <c r="AL99" s="215">
        <v>64628598</v>
      </c>
      <c r="AM99" s="215">
        <v>58396450</v>
      </c>
      <c r="AN99" s="215">
        <v>42792659</v>
      </c>
      <c r="AO99" s="215">
        <v>26127417</v>
      </c>
      <c r="AP99" s="215">
        <v>15631169</v>
      </c>
      <c r="AQ99" s="35">
        <v>13421865</v>
      </c>
      <c r="AR99" s="215">
        <v>12211289</v>
      </c>
      <c r="AS99" s="215">
        <v>12781609</v>
      </c>
      <c r="AT99" s="215">
        <v>14521820</v>
      </c>
      <c r="AU99" s="215">
        <v>23363975</v>
      </c>
      <c r="AV99" s="314">
        <v>53706340</v>
      </c>
      <c r="AW99" s="215">
        <v>68299354</v>
      </c>
      <c r="AX99" s="215">
        <v>65751416</v>
      </c>
      <c r="AY99" s="215">
        <v>62686322</v>
      </c>
      <c r="AZ99" s="35">
        <v>40537101</v>
      </c>
      <c r="BA99" s="215">
        <v>23774968</v>
      </c>
      <c r="BB99" s="215">
        <v>13311175</v>
      </c>
      <c r="BC99" s="35">
        <v>9818604</v>
      </c>
      <c r="BD99" s="215">
        <v>9452258</v>
      </c>
      <c r="BE99" s="215"/>
      <c r="BF99" s="215"/>
      <c r="BG99" s="215"/>
      <c r="BH99" s="314"/>
      <c r="BI99" s="35">
        <f t="shared" ref="BI99:BM99" si="386">SUM(BI94:BI98)</f>
        <v>-13608612</v>
      </c>
      <c r="BJ99" s="129">
        <f t="shared" si="386"/>
        <v>1209707.7199999976</v>
      </c>
      <c r="BK99" s="129">
        <f t="shared" si="386"/>
        <v>3003353.8600000013</v>
      </c>
      <c r="BL99" s="129">
        <f t="shared" si="386"/>
        <v>-1392695.2000000004</v>
      </c>
      <c r="BM99" s="129">
        <f t="shared" si="386"/>
        <v>-325491.96999999991</v>
      </c>
      <c r="BN99" s="129">
        <f t="shared" ref="BN99:BV99" si="387">SUM(BN94:BN98)</f>
        <v>-1114253.6800000002</v>
      </c>
      <c r="BO99" s="129">
        <f t="shared" si="387"/>
        <v>-79794.580000001064</v>
      </c>
      <c r="BP99" s="129">
        <f t="shared" si="387"/>
        <v>-1546270.9099999995</v>
      </c>
      <c r="BQ99" s="129">
        <f t="shared" si="387"/>
        <v>-1079525.2599999993</v>
      </c>
      <c r="BR99" s="410">
        <f t="shared" si="387"/>
        <v>-8327036.7199999942</v>
      </c>
      <c r="BS99" s="433">
        <f t="shared" si="387"/>
        <v>2854627.2299999995</v>
      </c>
      <c r="BT99" s="129">
        <f t="shared" si="387"/>
        <v>9983292.0200000014</v>
      </c>
      <c r="BU99" s="129">
        <f t="shared" si="387"/>
        <v>11454753.91</v>
      </c>
      <c r="BV99" s="129">
        <f t="shared" si="387"/>
        <v>-802417.7500000007</v>
      </c>
      <c r="BW99" s="129">
        <f t="shared" ref="BW99:BX99" si="388">SUM(BW94:BW98)</f>
        <v>-4187745.7399999984</v>
      </c>
      <c r="BX99" s="247">
        <f t="shared" si="388"/>
        <v>326983.69999999885</v>
      </c>
      <c r="BY99" s="247">
        <f t="shared" ref="BY99:BZ99" si="389">SUM(BY94:BY98)</f>
        <v>458186.74</v>
      </c>
      <c r="BZ99" s="247">
        <f t="shared" si="389"/>
        <v>1369028.0600000005</v>
      </c>
      <c r="CA99" s="247">
        <f t="shared" ref="CA99" si="390">SUM(CA94:CA98)</f>
        <v>756161.1300000007</v>
      </c>
      <c r="CB99" s="247">
        <f t="shared" ref="CB99:CC99" si="391">SUM(CB94:CB98)</f>
        <v>-172028</v>
      </c>
      <c r="CC99" s="247">
        <f t="shared" si="391"/>
        <v>3195753.939999999</v>
      </c>
      <c r="CD99" s="410">
        <f t="shared" ref="CD99:CE99" si="392">SUM(CD94:CD98)</f>
        <v>11238303.419999998</v>
      </c>
      <c r="CE99" s="372">
        <f t="shared" si="392"/>
        <v>8720278</v>
      </c>
      <c r="CF99" s="247">
        <f t="shared" ref="CF99" si="393">SUM(CF94:CF98)</f>
        <v>13522586</v>
      </c>
      <c r="CG99" s="247">
        <f t="shared" ref="CG99" si="394">SUM(CG94:CG98)</f>
        <v>10018974.959999999</v>
      </c>
      <c r="CH99" s="247">
        <f t="shared" ref="CH99" si="395">SUM(CH94:CH98)</f>
        <v>11550182.290000001</v>
      </c>
      <c r="CI99" s="247">
        <f t="shared" ref="CI99" si="396">SUM(CI94:CI98)</f>
        <v>8312691.5799999991</v>
      </c>
      <c r="CJ99" s="247">
        <f t="shared" ref="CJ99" si="397">SUM(CJ94:CJ98)</f>
        <v>5010678.6500000013</v>
      </c>
      <c r="CK99" s="247">
        <f t="shared" ref="CK99" si="398">SUM(CK94:CK98)</f>
        <v>4935487</v>
      </c>
      <c r="CL99" s="247">
        <f t="shared" ref="CL99" si="399">SUM(CL94:CL98)</f>
        <v>4321149.16</v>
      </c>
      <c r="CM99" s="247">
        <f t="shared" ref="CM99" si="400">SUM(CM94:CM98)</f>
        <v>4462029</v>
      </c>
      <c r="CN99" s="247">
        <f t="shared" ref="CN99" si="401">SUM(CN94:CN98)</f>
        <v>5818815</v>
      </c>
      <c r="CO99" s="247">
        <f t="shared" ref="CO99" si="402">SUM(CO94:CO98)</f>
        <v>4239403</v>
      </c>
      <c r="CP99" s="410">
        <f t="shared" ref="CP99" si="403">SUM(CP94:CP98)</f>
        <v>8157231</v>
      </c>
      <c r="CQ99" s="410">
        <f t="shared" ref="CQ99" si="404">SUM(CQ94:CQ98)</f>
        <v>10661487</v>
      </c>
      <c r="CR99" s="410">
        <f t="shared" ref="CR99" si="405">SUM(CR94:CR98)</f>
        <v>1122818</v>
      </c>
      <c r="CS99" s="410">
        <f t="shared" ref="CS99" si="406">SUM(CS94:CS98)</f>
        <v>4289872</v>
      </c>
      <c r="CT99" s="410">
        <f t="shared" ref="CT99:CU99" si="407">SUM(CT94:CT98)</f>
        <v>-2255558</v>
      </c>
      <c r="CU99" s="410">
        <f t="shared" si="407"/>
        <v>-2352449</v>
      </c>
      <c r="CV99" s="410">
        <f t="shared" ref="CV99" si="408">SUM(CV94:CV98)</f>
        <v>-2319994</v>
      </c>
      <c r="CW99" s="410">
        <f t="shared" ref="CW99:CX99" si="409">SUM(CW94:CW98)</f>
        <v>-3603261</v>
      </c>
      <c r="CX99" s="410">
        <f t="shared" si="409"/>
        <v>-2759031</v>
      </c>
      <c r="CY99" s="348"/>
      <c r="CZ99" s="35">
        <f>SUM(CZ94:CZ98)</f>
        <v>9452258</v>
      </c>
    </row>
    <row r="100" spans="1:104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94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406"/>
      <c r="CE100" s="368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406"/>
      <c r="CQ100" s="406"/>
      <c r="CR100" s="406"/>
      <c r="CS100" s="406"/>
      <c r="CT100" s="406"/>
      <c r="CU100" s="406"/>
      <c r="CV100" s="406"/>
      <c r="CW100" s="406"/>
      <c r="CX100" s="406"/>
      <c r="CY100" s="347"/>
      <c r="CZ100" s="94"/>
    </row>
    <row r="101" spans="1:104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5">
        <v>7858335.1600000001</v>
      </c>
      <c r="V101" s="205">
        <v>8057637</v>
      </c>
      <c r="W101" s="205">
        <v>9930780.0600000005</v>
      </c>
      <c r="X101" s="98">
        <v>17815173.890000001</v>
      </c>
      <c r="Y101" s="205">
        <v>22537607</v>
      </c>
      <c r="Z101" s="205">
        <v>26370575</v>
      </c>
      <c r="AA101" s="205">
        <v>31878693.620000001</v>
      </c>
      <c r="AB101" s="205">
        <v>22403683.579999998</v>
      </c>
      <c r="AC101" s="205">
        <v>16613544.529999999</v>
      </c>
      <c r="AD101" s="205">
        <v>12305538.98</v>
      </c>
      <c r="AE101" s="205">
        <v>9993212</v>
      </c>
      <c r="AF101" s="205">
        <v>9230896.6899999995</v>
      </c>
      <c r="AG101" s="205">
        <v>8000540</v>
      </c>
      <c r="AH101" s="205">
        <v>7935026</v>
      </c>
      <c r="AI101" s="205">
        <v>11610320</v>
      </c>
      <c r="AJ101" s="98">
        <v>20309386</v>
      </c>
      <c r="AK101" s="297">
        <v>28476018</v>
      </c>
      <c r="AL101" s="297">
        <v>36823332</v>
      </c>
      <c r="AM101" s="297">
        <v>39019251</v>
      </c>
      <c r="AN101" s="297">
        <v>27461937</v>
      </c>
      <c r="AO101" s="297">
        <v>22488085</v>
      </c>
      <c r="AP101" s="297">
        <v>16473254</v>
      </c>
      <c r="AQ101" s="63">
        <v>12930562</v>
      </c>
      <c r="AR101" s="297">
        <v>13244981</v>
      </c>
      <c r="AS101" s="297">
        <v>10889902</v>
      </c>
      <c r="AT101" s="297">
        <v>11823805</v>
      </c>
      <c r="AU101" s="297">
        <v>14554691</v>
      </c>
      <c r="AV101" s="315">
        <v>24586348</v>
      </c>
      <c r="AW101" s="297">
        <v>35161404</v>
      </c>
      <c r="AX101" s="297">
        <v>36654560</v>
      </c>
      <c r="AY101" s="297">
        <v>39136656</v>
      </c>
      <c r="AZ101" s="63">
        <v>27682978</v>
      </c>
      <c r="BA101" s="297">
        <v>22762093</v>
      </c>
      <c r="BB101" s="297">
        <v>14270893</v>
      </c>
      <c r="BC101" s="63">
        <v>9894750</v>
      </c>
      <c r="BD101" s="297">
        <v>10491819</v>
      </c>
      <c r="BE101" s="297"/>
      <c r="BF101" s="297"/>
      <c r="BG101" s="297"/>
      <c r="BH101" s="315"/>
      <c r="BI101" s="34">
        <f t="shared" ref="BI101:BR105" si="410">O101-C101</f>
        <v>-2117707.5300000012</v>
      </c>
      <c r="BJ101" s="99">
        <f t="shared" si="410"/>
        <v>-2567128.8599999994</v>
      </c>
      <c r="BK101" s="99">
        <f t="shared" si="410"/>
        <v>118851.08999999985</v>
      </c>
      <c r="BL101" s="99">
        <f t="shared" si="410"/>
        <v>236527.93999999948</v>
      </c>
      <c r="BM101" s="99">
        <f t="shared" si="410"/>
        <v>-1021452.0700000003</v>
      </c>
      <c r="BN101" s="99">
        <f t="shared" si="410"/>
        <v>-687143.08999999892</v>
      </c>
      <c r="BO101" s="99">
        <f t="shared" si="410"/>
        <v>-152746.33000000007</v>
      </c>
      <c r="BP101" s="99">
        <f t="shared" si="410"/>
        <v>-820025.44999999925</v>
      </c>
      <c r="BQ101" s="99">
        <f t="shared" si="410"/>
        <v>173330.04000000097</v>
      </c>
      <c r="BR101" s="411">
        <f t="shared" si="410"/>
        <v>-1046751.1699999981</v>
      </c>
      <c r="BS101" s="434">
        <f t="shared" ref="BS101:CB105" si="411">Y101-M101</f>
        <v>-2353202.7300000004</v>
      </c>
      <c r="BT101" s="99">
        <f t="shared" si="411"/>
        <v>2847096.9499999993</v>
      </c>
      <c r="BU101" s="99">
        <f t="shared" si="411"/>
        <v>7287113.8900000006</v>
      </c>
      <c r="BV101" s="99">
        <f t="shared" si="411"/>
        <v>1617083.1699999981</v>
      </c>
      <c r="BW101" s="99">
        <f t="shared" si="411"/>
        <v>-1255872.17</v>
      </c>
      <c r="BX101" s="248">
        <f t="shared" si="411"/>
        <v>-136506.95999999903</v>
      </c>
      <c r="BY101" s="248">
        <f t="shared" si="411"/>
        <v>794724.59999999963</v>
      </c>
      <c r="BZ101" s="248">
        <f t="shared" si="411"/>
        <v>926577.40999999922</v>
      </c>
      <c r="CA101" s="248">
        <f t="shared" si="411"/>
        <v>142204.83999999985</v>
      </c>
      <c r="CB101" s="248">
        <f t="shared" si="411"/>
        <v>-122611</v>
      </c>
      <c r="CC101" s="248">
        <f t="shared" ref="CC101:CL105" si="412">AI101-W101</f>
        <v>1679539.9399999995</v>
      </c>
      <c r="CD101" s="411">
        <f t="shared" si="412"/>
        <v>2494212.1099999994</v>
      </c>
      <c r="CE101" s="373">
        <f t="shared" si="412"/>
        <v>5938411</v>
      </c>
      <c r="CF101" s="248">
        <f t="shared" si="412"/>
        <v>10452757</v>
      </c>
      <c r="CG101" s="248">
        <f t="shared" si="412"/>
        <v>7140557.379999999</v>
      </c>
      <c r="CH101" s="248">
        <f t="shared" si="412"/>
        <v>5058253.4200000018</v>
      </c>
      <c r="CI101" s="248">
        <f t="shared" si="412"/>
        <v>5874540.4700000007</v>
      </c>
      <c r="CJ101" s="248">
        <f t="shared" si="412"/>
        <v>4167715.0199999996</v>
      </c>
      <c r="CK101" s="248">
        <f t="shared" si="412"/>
        <v>2937350</v>
      </c>
      <c r="CL101" s="248">
        <f t="shared" si="412"/>
        <v>4014084.3100000005</v>
      </c>
      <c r="CM101" s="248">
        <f t="shared" ref="CM101:CX105" si="413">AS101-AG101</f>
        <v>2889362</v>
      </c>
      <c r="CN101" s="248">
        <f t="shared" si="413"/>
        <v>3888779</v>
      </c>
      <c r="CO101" s="248">
        <f t="shared" si="413"/>
        <v>2944371</v>
      </c>
      <c r="CP101" s="411">
        <f t="shared" si="413"/>
        <v>4276962</v>
      </c>
      <c r="CQ101" s="411">
        <f t="shared" si="413"/>
        <v>6685386</v>
      </c>
      <c r="CR101" s="411">
        <f t="shared" si="413"/>
        <v>-168772</v>
      </c>
      <c r="CS101" s="411">
        <f t="shared" si="413"/>
        <v>117405</v>
      </c>
      <c r="CT101" s="411">
        <f t="shared" si="413"/>
        <v>221041</v>
      </c>
      <c r="CU101" s="411">
        <f t="shared" si="413"/>
        <v>274008</v>
      </c>
      <c r="CV101" s="411">
        <f t="shared" si="413"/>
        <v>-2202361</v>
      </c>
      <c r="CW101" s="411">
        <f t="shared" si="413"/>
        <v>-3035812</v>
      </c>
      <c r="CX101" s="411">
        <f t="shared" si="413"/>
        <v>-2753162</v>
      </c>
      <c r="CY101" s="347"/>
      <c r="CZ101" s="63">
        <f>IF(ISERROR(GETPIVOTDATA("VALUE",'CRS WK pvt'!$I$2,"DT_FILE",CZ$8,"CD_CO",CZ$6,"TRIM_CAT",TRIM(B101),"TRIM_LINE",A100))=TRUE,0,GETPIVOTDATA("VALUE",'CRS WK pvt'!$I$2,"DT_FILE",CZ$8,"CD_CO",CZ$6,"TRIM_CAT",TRIM(B101),"TRIM_LINE",A100))</f>
        <v>10491819</v>
      </c>
    </row>
    <row r="102" spans="1:104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5">
        <v>328432.25</v>
      </c>
      <c r="V102" s="205">
        <v>321020</v>
      </c>
      <c r="W102" s="205">
        <v>361036.75</v>
      </c>
      <c r="X102" s="98">
        <v>659799.53</v>
      </c>
      <c r="Y102" s="205">
        <v>1098154</v>
      </c>
      <c r="Z102" s="205">
        <v>1286571</v>
      </c>
      <c r="AA102" s="205">
        <v>1479694.39</v>
      </c>
      <c r="AB102" s="205">
        <v>942074.32</v>
      </c>
      <c r="AC102" s="205">
        <v>968021.03</v>
      </c>
      <c r="AD102" s="205">
        <v>1022618.91</v>
      </c>
      <c r="AE102" s="205">
        <v>623953</v>
      </c>
      <c r="AF102" s="205">
        <v>535836.63</v>
      </c>
      <c r="AG102" s="205">
        <v>475390</v>
      </c>
      <c r="AH102" s="205">
        <v>428089</v>
      </c>
      <c r="AI102" s="205">
        <v>1809792</v>
      </c>
      <c r="AJ102" s="98">
        <v>692969</v>
      </c>
      <c r="AK102" s="297">
        <v>1467589</v>
      </c>
      <c r="AL102" s="297">
        <v>1576578</v>
      </c>
      <c r="AM102" s="297">
        <v>1877449</v>
      </c>
      <c r="AN102" s="297">
        <v>1721636</v>
      </c>
      <c r="AO102" s="297">
        <v>1538211</v>
      </c>
      <c r="AP102" s="297">
        <v>942259</v>
      </c>
      <c r="AQ102" s="63">
        <v>788421</v>
      </c>
      <c r="AR102" s="297">
        <v>711349</v>
      </c>
      <c r="AS102" s="297">
        <v>566138</v>
      </c>
      <c r="AT102" s="297">
        <v>655734</v>
      </c>
      <c r="AU102" s="297">
        <v>708906</v>
      </c>
      <c r="AV102" s="315">
        <v>980632</v>
      </c>
      <c r="AW102" s="297">
        <v>1956834</v>
      </c>
      <c r="AX102" s="297">
        <v>2143435</v>
      </c>
      <c r="AY102" s="297">
        <v>2216355</v>
      </c>
      <c r="AZ102" s="63">
        <v>2004133</v>
      </c>
      <c r="BA102" s="297">
        <v>1663154</v>
      </c>
      <c r="BB102" s="297">
        <v>1035786</v>
      </c>
      <c r="BC102" s="63">
        <v>801764</v>
      </c>
      <c r="BD102" s="297">
        <v>733488</v>
      </c>
      <c r="BE102" s="297"/>
      <c r="BF102" s="297"/>
      <c r="BG102" s="297"/>
      <c r="BH102" s="315"/>
      <c r="BI102" s="34">
        <f t="shared" si="410"/>
        <v>-129494.08999999997</v>
      </c>
      <c r="BJ102" s="99">
        <f t="shared" si="410"/>
        <v>-176732.70999999996</v>
      </c>
      <c r="BK102" s="99">
        <f t="shared" si="410"/>
        <v>-30718.880000000005</v>
      </c>
      <c r="BL102" s="99">
        <f t="shared" si="410"/>
        <v>-141170.96000000008</v>
      </c>
      <c r="BM102" s="99">
        <f t="shared" si="410"/>
        <v>-38972.729999999981</v>
      </c>
      <c r="BN102" s="99">
        <f t="shared" si="410"/>
        <v>-68989.75</v>
      </c>
      <c r="BO102" s="99">
        <f t="shared" si="410"/>
        <v>-72465.37</v>
      </c>
      <c r="BP102" s="99">
        <f t="shared" si="410"/>
        <v>-83652.979999999981</v>
      </c>
      <c r="BQ102" s="99">
        <f t="shared" si="410"/>
        <v>-19451.909999999974</v>
      </c>
      <c r="BR102" s="411">
        <f t="shared" si="410"/>
        <v>125124.92000000004</v>
      </c>
      <c r="BS102" s="434">
        <f t="shared" si="411"/>
        <v>-266703.40999999992</v>
      </c>
      <c r="BT102" s="99">
        <f t="shared" si="411"/>
        <v>275006.88</v>
      </c>
      <c r="BU102" s="99">
        <f t="shared" si="411"/>
        <v>496179.24999999988</v>
      </c>
      <c r="BV102" s="99">
        <f t="shared" si="411"/>
        <v>39067.279999999912</v>
      </c>
      <c r="BW102" s="99">
        <f t="shared" si="411"/>
        <v>219686.54000000004</v>
      </c>
      <c r="BX102" s="248">
        <f t="shared" si="411"/>
        <v>441003.81000000006</v>
      </c>
      <c r="BY102" s="248">
        <f t="shared" si="411"/>
        <v>162239.67999999999</v>
      </c>
      <c r="BZ102" s="248">
        <f t="shared" si="411"/>
        <v>180146.32</v>
      </c>
      <c r="CA102" s="248">
        <f t="shared" si="411"/>
        <v>146957.75</v>
      </c>
      <c r="CB102" s="248">
        <f t="shared" si="411"/>
        <v>107069</v>
      </c>
      <c r="CC102" s="248">
        <f t="shared" si="412"/>
        <v>1448755.25</v>
      </c>
      <c r="CD102" s="411">
        <f t="shared" si="412"/>
        <v>33169.469999999972</v>
      </c>
      <c r="CE102" s="373">
        <f t="shared" si="412"/>
        <v>369435</v>
      </c>
      <c r="CF102" s="248">
        <f t="shared" si="412"/>
        <v>290007</v>
      </c>
      <c r="CG102" s="248">
        <f t="shared" si="412"/>
        <v>397754.6100000001</v>
      </c>
      <c r="CH102" s="248">
        <f t="shared" si="412"/>
        <v>779561.68</v>
      </c>
      <c r="CI102" s="248">
        <f t="shared" si="412"/>
        <v>570189.97</v>
      </c>
      <c r="CJ102" s="248">
        <f t="shared" si="412"/>
        <v>-80359.910000000033</v>
      </c>
      <c r="CK102" s="248">
        <f t="shared" si="412"/>
        <v>164468</v>
      </c>
      <c r="CL102" s="248">
        <f t="shared" si="412"/>
        <v>175512.37</v>
      </c>
      <c r="CM102" s="248">
        <f t="shared" si="413"/>
        <v>90748</v>
      </c>
      <c r="CN102" s="248">
        <f t="shared" si="413"/>
        <v>227645</v>
      </c>
      <c r="CO102" s="248">
        <f t="shared" si="413"/>
        <v>-1100886</v>
      </c>
      <c r="CP102" s="411">
        <f t="shared" si="413"/>
        <v>287663</v>
      </c>
      <c r="CQ102" s="411">
        <f t="shared" si="413"/>
        <v>489245</v>
      </c>
      <c r="CR102" s="411">
        <f t="shared" si="413"/>
        <v>566857</v>
      </c>
      <c r="CS102" s="411">
        <f t="shared" si="413"/>
        <v>338906</v>
      </c>
      <c r="CT102" s="411">
        <f t="shared" si="413"/>
        <v>282497</v>
      </c>
      <c r="CU102" s="411">
        <f t="shared" si="413"/>
        <v>124943</v>
      </c>
      <c r="CV102" s="411">
        <f t="shared" si="413"/>
        <v>93527</v>
      </c>
      <c r="CW102" s="411">
        <f t="shared" si="413"/>
        <v>13343</v>
      </c>
      <c r="CX102" s="411">
        <f t="shared" si="413"/>
        <v>22139</v>
      </c>
      <c r="CY102" s="347"/>
      <c r="CZ102" s="63">
        <f>IF(ISERROR(GETPIVOTDATA("VALUE",'CRS WK pvt'!$I$2,"DT_FILE",CZ$8,"CD_CO",CZ$6,"TRIM_CAT",TRIM(B102),"TRIM_LINE",A100))=TRUE,0,GETPIVOTDATA("VALUE",'CRS WK pvt'!$I$2,"DT_FILE",CZ$8,"CD_CO",CZ$6,"TRIM_CAT",TRIM(B102),"TRIM_LINE",A100))</f>
        <v>733488</v>
      </c>
    </row>
    <row r="103" spans="1:104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5">
        <v>1131578.54</v>
      </c>
      <c r="V103" s="205">
        <v>1084537</v>
      </c>
      <c r="W103" s="205">
        <v>1517772.23</v>
      </c>
      <c r="X103" s="98">
        <v>2931194.48</v>
      </c>
      <c r="Y103" s="205">
        <v>4691292</v>
      </c>
      <c r="Z103" s="205">
        <v>6232493</v>
      </c>
      <c r="AA103" s="205">
        <v>9400136.4800000004</v>
      </c>
      <c r="AB103" s="205">
        <v>5633161.7199999997</v>
      </c>
      <c r="AC103" s="205">
        <v>3717526.37</v>
      </c>
      <c r="AD103" s="205">
        <v>2150121.54</v>
      </c>
      <c r="AE103" s="205">
        <v>1601207</v>
      </c>
      <c r="AF103" s="205">
        <v>1459035.53</v>
      </c>
      <c r="AG103" s="205">
        <v>1394235</v>
      </c>
      <c r="AH103" s="205">
        <v>1134985</v>
      </c>
      <c r="AI103" s="205">
        <v>1719566</v>
      </c>
      <c r="AJ103" s="98">
        <v>3476446</v>
      </c>
      <c r="AK103" s="297">
        <v>5822638</v>
      </c>
      <c r="AL103" s="297">
        <v>9449846</v>
      </c>
      <c r="AM103" s="297">
        <v>10033009</v>
      </c>
      <c r="AN103" s="297">
        <v>7854272</v>
      </c>
      <c r="AO103" s="297">
        <v>5144720</v>
      </c>
      <c r="AP103" s="297">
        <v>3400113</v>
      </c>
      <c r="AQ103" s="63">
        <v>2611110</v>
      </c>
      <c r="AR103" s="297">
        <v>2468334</v>
      </c>
      <c r="AS103" s="297">
        <v>1889068</v>
      </c>
      <c r="AT103" s="297">
        <v>2249465</v>
      </c>
      <c r="AU103" s="297">
        <v>2837761</v>
      </c>
      <c r="AV103" s="315">
        <v>4604863</v>
      </c>
      <c r="AW103" s="297">
        <v>8764786</v>
      </c>
      <c r="AX103" s="297">
        <v>9524966</v>
      </c>
      <c r="AY103" s="297">
        <v>10197031</v>
      </c>
      <c r="AZ103" s="63">
        <v>7189245</v>
      </c>
      <c r="BA103" s="297">
        <v>4870544</v>
      </c>
      <c r="BB103" s="297">
        <v>2929984</v>
      </c>
      <c r="BC103" s="63">
        <v>1915057</v>
      </c>
      <c r="BD103" s="297">
        <v>1778052</v>
      </c>
      <c r="BE103" s="297"/>
      <c r="BF103" s="297"/>
      <c r="BG103" s="297"/>
      <c r="BH103" s="315"/>
      <c r="BI103" s="34">
        <f t="shared" si="410"/>
        <v>-780418.98000000045</v>
      </c>
      <c r="BJ103" s="99">
        <f t="shared" si="410"/>
        <v>-1967347.3599999994</v>
      </c>
      <c r="BK103" s="99">
        <f t="shared" si="410"/>
        <v>-699329.7099999995</v>
      </c>
      <c r="BL103" s="99">
        <f t="shared" si="410"/>
        <v>263834.25999999978</v>
      </c>
      <c r="BM103" s="99">
        <f t="shared" si="410"/>
        <v>-255831.87000000011</v>
      </c>
      <c r="BN103" s="99">
        <f t="shared" si="410"/>
        <v>-371370.84000000008</v>
      </c>
      <c r="BO103" s="99">
        <f t="shared" si="410"/>
        <v>-159105.02000000002</v>
      </c>
      <c r="BP103" s="99">
        <f t="shared" si="410"/>
        <v>-451701.62999999989</v>
      </c>
      <c r="BQ103" s="99">
        <f t="shared" si="410"/>
        <v>-70217.280000000028</v>
      </c>
      <c r="BR103" s="411">
        <f t="shared" si="410"/>
        <v>-477384.98</v>
      </c>
      <c r="BS103" s="434">
        <f t="shared" si="411"/>
        <v>-1970268.38</v>
      </c>
      <c r="BT103" s="99">
        <f t="shared" si="411"/>
        <v>570280.26999999955</v>
      </c>
      <c r="BU103" s="99">
        <f t="shared" si="411"/>
        <v>2917638.0900000008</v>
      </c>
      <c r="BV103" s="99">
        <f t="shared" si="411"/>
        <v>1342728.8599999994</v>
      </c>
      <c r="BW103" s="99">
        <f t="shared" si="411"/>
        <v>-332146.68999999994</v>
      </c>
      <c r="BX103" s="248">
        <f t="shared" si="411"/>
        <v>-587594.23999999976</v>
      </c>
      <c r="BY103" s="248">
        <f t="shared" si="411"/>
        <v>-65839.729999999981</v>
      </c>
      <c r="BZ103" s="248">
        <f t="shared" si="411"/>
        <v>297516.08000000007</v>
      </c>
      <c r="CA103" s="248">
        <f t="shared" si="411"/>
        <v>262656.45999999996</v>
      </c>
      <c r="CB103" s="248">
        <f t="shared" si="411"/>
        <v>50448</v>
      </c>
      <c r="CC103" s="248">
        <f t="shared" si="412"/>
        <v>201793.77000000002</v>
      </c>
      <c r="CD103" s="411">
        <f t="shared" si="412"/>
        <v>545251.52</v>
      </c>
      <c r="CE103" s="373">
        <f t="shared" si="412"/>
        <v>1131346</v>
      </c>
      <c r="CF103" s="248">
        <f t="shared" si="412"/>
        <v>3217353</v>
      </c>
      <c r="CG103" s="248">
        <f t="shared" si="412"/>
        <v>632872.51999999955</v>
      </c>
      <c r="CH103" s="248">
        <f t="shared" si="412"/>
        <v>2221110.2800000003</v>
      </c>
      <c r="CI103" s="248">
        <f t="shared" si="412"/>
        <v>1427193.63</v>
      </c>
      <c r="CJ103" s="248">
        <f t="shared" si="412"/>
        <v>1249991.46</v>
      </c>
      <c r="CK103" s="248">
        <f t="shared" si="412"/>
        <v>1009903</v>
      </c>
      <c r="CL103" s="248">
        <f t="shared" si="412"/>
        <v>1009298.47</v>
      </c>
      <c r="CM103" s="248">
        <f t="shared" si="413"/>
        <v>494833</v>
      </c>
      <c r="CN103" s="248">
        <f t="shared" si="413"/>
        <v>1114480</v>
      </c>
      <c r="CO103" s="248">
        <f t="shared" si="413"/>
        <v>1118195</v>
      </c>
      <c r="CP103" s="411">
        <f t="shared" si="413"/>
        <v>1128417</v>
      </c>
      <c r="CQ103" s="411">
        <f t="shared" si="413"/>
        <v>2942148</v>
      </c>
      <c r="CR103" s="411">
        <f t="shared" si="413"/>
        <v>75120</v>
      </c>
      <c r="CS103" s="411">
        <f t="shared" si="413"/>
        <v>164022</v>
      </c>
      <c r="CT103" s="411">
        <f t="shared" si="413"/>
        <v>-665027</v>
      </c>
      <c r="CU103" s="411">
        <f t="shared" si="413"/>
        <v>-274176</v>
      </c>
      <c r="CV103" s="411">
        <f t="shared" si="413"/>
        <v>-470129</v>
      </c>
      <c r="CW103" s="411">
        <f t="shared" si="413"/>
        <v>-696053</v>
      </c>
      <c r="CX103" s="411">
        <f t="shared" si="413"/>
        <v>-690282</v>
      </c>
      <c r="CY103" s="347"/>
      <c r="CZ103" s="63">
        <f>IF(ISERROR(GETPIVOTDATA("VALUE",'CRS WK pvt'!$I$2,"DT_FILE",CZ$8,"CD_CO",CZ$6,"TRIM_CAT",TRIM(B103),"TRIM_LINE",A100))=TRUE,0,GETPIVOTDATA("VALUE",'CRS WK pvt'!$I$2,"DT_FILE",CZ$8,"CD_CO",CZ$6,"TRIM_CAT",TRIM(B103),"TRIM_LINE",A100))</f>
        <v>1778052</v>
      </c>
    </row>
    <row r="104" spans="1:104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5">
        <v>319066.88</v>
      </c>
      <c r="V104" s="205">
        <v>356853</v>
      </c>
      <c r="W104" s="205">
        <v>517927.08</v>
      </c>
      <c r="X104" s="98">
        <v>1163186.19</v>
      </c>
      <c r="Y104" s="205">
        <v>1734924</v>
      </c>
      <c r="Z104" s="205">
        <v>2316928</v>
      </c>
      <c r="AA104" s="205">
        <v>3653058.24</v>
      </c>
      <c r="AB104" s="205">
        <v>2292724.25</v>
      </c>
      <c r="AC104" s="205">
        <v>1578136.76</v>
      </c>
      <c r="AD104" s="205">
        <v>804016.87</v>
      </c>
      <c r="AE104" s="205">
        <v>662438</v>
      </c>
      <c r="AF104" s="205">
        <v>512442.32</v>
      </c>
      <c r="AG104" s="205">
        <v>378314</v>
      </c>
      <c r="AH104" s="205">
        <v>371125</v>
      </c>
      <c r="AI104" s="205">
        <v>627091</v>
      </c>
      <c r="AJ104" s="98">
        <v>1228470</v>
      </c>
      <c r="AK104" s="297">
        <v>2054182</v>
      </c>
      <c r="AL104" s="297">
        <v>3753661</v>
      </c>
      <c r="AM104" s="297">
        <v>3969958</v>
      </c>
      <c r="AN104" s="297">
        <v>3091449</v>
      </c>
      <c r="AO104" s="297">
        <v>2032481</v>
      </c>
      <c r="AP104" s="297">
        <v>1611126</v>
      </c>
      <c r="AQ104" s="63">
        <v>883902</v>
      </c>
      <c r="AR104" s="297">
        <v>699774</v>
      </c>
      <c r="AS104" s="297">
        <v>524040</v>
      </c>
      <c r="AT104" s="297">
        <v>762993</v>
      </c>
      <c r="AU104" s="297">
        <v>1109627</v>
      </c>
      <c r="AV104" s="315">
        <v>1781981</v>
      </c>
      <c r="AW104" s="297">
        <v>3723453</v>
      </c>
      <c r="AX104" s="297">
        <v>3913669</v>
      </c>
      <c r="AY104" s="297">
        <v>4045680</v>
      </c>
      <c r="AZ104" s="63">
        <v>2784877</v>
      </c>
      <c r="BA104" s="297">
        <v>2225824</v>
      </c>
      <c r="BB104" s="297">
        <v>1328146</v>
      </c>
      <c r="BC104" s="63">
        <v>779667</v>
      </c>
      <c r="BD104" s="297">
        <v>517326</v>
      </c>
      <c r="BE104" s="297"/>
      <c r="BF104" s="297"/>
      <c r="BG104" s="297"/>
      <c r="BH104" s="315"/>
      <c r="BI104" s="34">
        <f t="shared" si="410"/>
        <v>-141091.12000000011</v>
      </c>
      <c r="BJ104" s="99">
        <f t="shared" si="410"/>
        <v>-1629753.5700000003</v>
      </c>
      <c r="BK104" s="99">
        <f t="shared" si="410"/>
        <v>-714910.74999999977</v>
      </c>
      <c r="BL104" s="99">
        <f t="shared" si="410"/>
        <v>266228.90999999992</v>
      </c>
      <c r="BM104" s="99">
        <f t="shared" si="410"/>
        <v>-114927.03999999992</v>
      </c>
      <c r="BN104" s="99">
        <f t="shared" si="410"/>
        <v>-187684.55000000005</v>
      </c>
      <c r="BO104" s="99">
        <f t="shared" si="410"/>
        <v>-110355.95000000001</v>
      </c>
      <c r="BP104" s="99">
        <f t="shared" si="410"/>
        <v>-173515.45999999996</v>
      </c>
      <c r="BQ104" s="99">
        <f t="shared" si="410"/>
        <v>-110117.38999999996</v>
      </c>
      <c r="BR104" s="411">
        <f t="shared" si="410"/>
        <v>-39835.469999999972</v>
      </c>
      <c r="BS104" s="434">
        <f t="shared" si="411"/>
        <v>-1103039.0699999998</v>
      </c>
      <c r="BT104" s="99">
        <f t="shared" si="411"/>
        <v>91771.850000000093</v>
      </c>
      <c r="BU104" s="99">
        <f t="shared" si="411"/>
        <v>878457.3200000003</v>
      </c>
      <c r="BV104" s="99">
        <f t="shared" si="411"/>
        <v>676237.85000000009</v>
      </c>
      <c r="BW104" s="99">
        <f t="shared" si="411"/>
        <v>-9773.6000000000931</v>
      </c>
      <c r="BX104" s="248">
        <f t="shared" si="411"/>
        <v>-562545.5199999999</v>
      </c>
      <c r="BY104" s="248">
        <f t="shared" si="411"/>
        <v>-4306.0400000000373</v>
      </c>
      <c r="BZ104" s="248">
        <f t="shared" si="411"/>
        <v>161656.31</v>
      </c>
      <c r="CA104" s="248">
        <f t="shared" si="411"/>
        <v>59247.119999999995</v>
      </c>
      <c r="CB104" s="248">
        <f t="shared" si="411"/>
        <v>14272</v>
      </c>
      <c r="CC104" s="248">
        <f t="shared" si="412"/>
        <v>109163.91999999998</v>
      </c>
      <c r="CD104" s="411">
        <f t="shared" si="412"/>
        <v>65283.810000000056</v>
      </c>
      <c r="CE104" s="373">
        <f t="shared" si="412"/>
        <v>319258</v>
      </c>
      <c r="CF104" s="248">
        <f t="shared" si="412"/>
        <v>1436733</v>
      </c>
      <c r="CG104" s="248">
        <f t="shared" si="412"/>
        <v>316899.75999999978</v>
      </c>
      <c r="CH104" s="248">
        <f t="shared" si="412"/>
        <v>798724.75</v>
      </c>
      <c r="CI104" s="248">
        <f t="shared" si="412"/>
        <v>454344.24</v>
      </c>
      <c r="CJ104" s="248">
        <f t="shared" si="412"/>
        <v>807109.13</v>
      </c>
      <c r="CK104" s="248">
        <f t="shared" si="412"/>
        <v>221464</v>
      </c>
      <c r="CL104" s="248">
        <f t="shared" si="412"/>
        <v>187331.68</v>
      </c>
      <c r="CM104" s="248">
        <f t="shared" si="413"/>
        <v>145726</v>
      </c>
      <c r="CN104" s="248">
        <f t="shared" si="413"/>
        <v>391868</v>
      </c>
      <c r="CO104" s="248">
        <f t="shared" si="413"/>
        <v>482536</v>
      </c>
      <c r="CP104" s="411">
        <f t="shared" si="413"/>
        <v>553511</v>
      </c>
      <c r="CQ104" s="411">
        <f t="shared" si="413"/>
        <v>1669271</v>
      </c>
      <c r="CR104" s="411">
        <f t="shared" si="413"/>
        <v>160008</v>
      </c>
      <c r="CS104" s="411">
        <f t="shared" si="413"/>
        <v>75722</v>
      </c>
      <c r="CT104" s="411">
        <f t="shared" si="413"/>
        <v>-306572</v>
      </c>
      <c r="CU104" s="411">
        <f t="shared" si="413"/>
        <v>193343</v>
      </c>
      <c r="CV104" s="411">
        <f t="shared" si="413"/>
        <v>-282980</v>
      </c>
      <c r="CW104" s="411">
        <f t="shared" si="413"/>
        <v>-104235</v>
      </c>
      <c r="CX104" s="411">
        <f t="shared" si="413"/>
        <v>-182448</v>
      </c>
      <c r="CY104" s="347"/>
      <c r="CZ104" s="63">
        <f>IF(ISERROR(GETPIVOTDATA("VALUE",'CRS WK pvt'!$I$2,"DT_FILE",CZ$8,"CD_CO",CZ$6,"TRIM_CAT",TRIM(B104),"TRIM_LINE",A100))=TRUE,0,GETPIVOTDATA("VALUE",'CRS WK pvt'!$I$2,"DT_FILE",CZ$8,"CD_CO",CZ$6,"TRIM_CAT",TRIM(B104),"TRIM_LINE",A100))</f>
        <v>517326</v>
      </c>
    </row>
    <row r="105" spans="1:104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5">
        <v>623502.71</v>
      </c>
      <c r="V105" s="205">
        <v>685804</v>
      </c>
      <c r="W105" s="205">
        <v>813648.14</v>
      </c>
      <c r="X105" s="98">
        <v>1140580.55</v>
      </c>
      <c r="Y105" s="205">
        <v>1418733</v>
      </c>
      <c r="Z105" s="205">
        <v>1494750</v>
      </c>
      <c r="AA105" s="205">
        <v>2197419.71</v>
      </c>
      <c r="AB105" s="205">
        <v>1614579.29</v>
      </c>
      <c r="AC105" s="205">
        <v>1045863.98</v>
      </c>
      <c r="AD105" s="205">
        <v>930321.33</v>
      </c>
      <c r="AE105" s="205">
        <v>723062</v>
      </c>
      <c r="AF105" s="205">
        <v>831724.24</v>
      </c>
      <c r="AG105" s="205">
        <v>1222488</v>
      </c>
      <c r="AH105" s="205">
        <v>575085</v>
      </c>
      <c r="AI105" s="205">
        <v>1157906</v>
      </c>
      <c r="AJ105" s="98">
        <v>1028735</v>
      </c>
      <c r="AK105" s="297">
        <v>1423319</v>
      </c>
      <c r="AL105" s="297">
        <v>2595547</v>
      </c>
      <c r="AM105" s="297">
        <v>2205242</v>
      </c>
      <c r="AN105" s="297">
        <v>1870554</v>
      </c>
      <c r="AO105" s="297">
        <v>1983034</v>
      </c>
      <c r="AP105" s="297">
        <v>1387425</v>
      </c>
      <c r="AQ105" s="63">
        <v>1156178</v>
      </c>
      <c r="AR105" s="297">
        <v>1607267</v>
      </c>
      <c r="AS105" s="297">
        <v>1304783</v>
      </c>
      <c r="AT105" s="297">
        <v>1301931</v>
      </c>
      <c r="AU105" s="297">
        <v>1549712</v>
      </c>
      <c r="AV105" s="315">
        <v>1478323</v>
      </c>
      <c r="AW105" s="297">
        <v>2738887</v>
      </c>
      <c r="AX105" s="297">
        <v>2823783</v>
      </c>
      <c r="AY105" s="297">
        <v>2581184</v>
      </c>
      <c r="AZ105" s="63">
        <v>2280037</v>
      </c>
      <c r="BA105" s="297">
        <v>1834645</v>
      </c>
      <c r="BB105" s="297">
        <v>1516421</v>
      </c>
      <c r="BC105" s="63">
        <v>1062742</v>
      </c>
      <c r="BD105" s="297">
        <v>1446108</v>
      </c>
      <c r="BE105" s="297"/>
      <c r="BF105" s="297"/>
      <c r="BG105" s="297"/>
      <c r="BH105" s="315"/>
      <c r="BI105" s="34">
        <f t="shared" si="410"/>
        <v>-594788.07999999984</v>
      </c>
      <c r="BJ105" s="99">
        <f t="shared" si="410"/>
        <v>-439557.99</v>
      </c>
      <c r="BK105" s="99">
        <f t="shared" si="410"/>
        <v>-295731.34999999986</v>
      </c>
      <c r="BL105" s="99">
        <f t="shared" si="410"/>
        <v>64346.810000000056</v>
      </c>
      <c r="BM105" s="99">
        <f t="shared" si="410"/>
        <v>-121159.53999999992</v>
      </c>
      <c r="BN105" s="99">
        <f t="shared" si="410"/>
        <v>-7360.3100000000559</v>
      </c>
      <c r="BO105" s="99">
        <f t="shared" si="410"/>
        <v>-171547.30000000005</v>
      </c>
      <c r="BP105" s="99">
        <f t="shared" si="410"/>
        <v>-74931.030000000028</v>
      </c>
      <c r="BQ105" s="99">
        <f t="shared" si="410"/>
        <v>-47987.900000000023</v>
      </c>
      <c r="BR105" s="411">
        <f t="shared" si="410"/>
        <v>35876.350000000093</v>
      </c>
      <c r="BS105" s="434">
        <f t="shared" si="411"/>
        <v>-212497.53000000003</v>
      </c>
      <c r="BT105" s="99">
        <f t="shared" si="411"/>
        <v>121680.55000000005</v>
      </c>
      <c r="BU105" s="99">
        <f t="shared" si="411"/>
        <v>501184.72</v>
      </c>
      <c r="BV105" s="99">
        <f t="shared" si="411"/>
        <v>314680.20999999996</v>
      </c>
      <c r="BW105" s="99">
        <f t="shared" si="411"/>
        <v>18443.949999999953</v>
      </c>
      <c r="BX105" s="248">
        <f t="shared" si="411"/>
        <v>-287414.49000000011</v>
      </c>
      <c r="BY105" s="248">
        <f t="shared" si="411"/>
        <v>-136104.05000000005</v>
      </c>
      <c r="BZ105" s="248">
        <f t="shared" si="411"/>
        <v>103535.03000000003</v>
      </c>
      <c r="CA105" s="248">
        <f t="shared" si="411"/>
        <v>598985.29</v>
      </c>
      <c r="CB105" s="248">
        <f t="shared" si="411"/>
        <v>-110719</v>
      </c>
      <c r="CC105" s="248">
        <f t="shared" si="412"/>
        <v>344257.86</v>
      </c>
      <c r="CD105" s="411">
        <f t="shared" si="412"/>
        <v>-111845.55000000005</v>
      </c>
      <c r="CE105" s="373">
        <f t="shared" si="412"/>
        <v>4586</v>
      </c>
      <c r="CF105" s="248">
        <f t="shared" si="412"/>
        <v>1100797</v>
      </c>
      <c r="CG105" s="248">
        <f t="shared" si="412"/>
        <v>7822.2900000000373</v>
      </c>
      <c r="CH105" s="248">
        <f t="shared" si="412"/>
        <v>255974.70999999996</v>
      </c>
      <c r="CI105" s="248">
        <f t="shared" si="412"/>
        <v>937170.02</v>
      </c>
      <c r="CJ105" s="248">
        <f t="shared" si="412"/>
        <v>457103.67000000004</v>
      </c>
      <c r="CK105" s="248">
        <f t="shared" si="412"/>
        <v>433116</v>
      </c>
      <c r="CL105" s="248">
        <f t="shared" si="412"/>
        <v>775542.76</v>
      </c>
      <c r="CM105" s="248">
        <f t="shared" si="413"/>
        <v>82295</v>
      </c>
      <c r="CN105" s="248">
        <f t="shared" si="413"/>
        <v>726846</v>
      </c>
      <c r="CO105" s="248">
        <f t="shared" si="413"/>
        <v>391806</v>
      </c>
      <c r="CP105" s="411">
        <f t="shared" si="413"/>
        <v>449588</v>
      </c>
      <c r="CQ105" s="411">
        <f t="shared" si="413"/>
        <v>1315568</v>
      </c>
      <c r="CR105" s="411">
        <f t="shared" si="413"/>
        <v>228236</v>
      </c>
      <c r="CS105" s="411">
        <f t="shared" si="413"/>
        <v>375942</v>
      </c>
      <c r="CT105" s="411">
        <f t="shared" si="413"/>
        <v>409483</v>
      </c>
      <c r="CU105" s="411">
        <f t="shared" si="413"/>
        <v>-148389</v>
      </c>
      <c r="CV105" s="411">
        <f t="shared" si="413"/>
        <v>128996</v>
      </c>
      <c r="CW105" s="411">
        <f t="shared" si="413"/>
        <v>-93436</v>
      </c>
      <c r="CX105" s="411">
        <f t="shared" si="413"/>
        <v>-161159</v>
      </c>
      <c r="CY105" s="347"/>
      <c r="CZ105" s="63">
        <f>IF(ISERROR(GETPIVOTDATA("VALUE",'CRS WK pvt'!$I$2,"DT_FILE",CZ$8,"CD_CO",CZ$6,"TRIM_CAT",TRIM(B105),"TRIM_LINE",A100))=TRUE,0,GETPIVOTDATA("VALUE",'CRS WK pvt'!$I$2,"DT_FILE",CZ$8,"CD_CO",CZ$6,"TRIM_CAT",TRIM(B105),"TRIM_LINE",A100))</f>
        <v>1446108</v>
      </c>
    </row>
    <row r="106" spans="1:104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Z120" si="414">SUM(D101:D105)</f>
        <v>35676946.280000001</v>
      </c>
      <c r="E106" s="132">
        <f t="shared" si="414"/>
        <v>26904594.239999998</v>
      </c>
      <c r="F106" s="133">
        <f t="shared" si="414"/>
        <v>17655908.07</v>
      </c>
      <c r="G106" s="132">
        <f t="shared" si="414"/>
        <v>14405500.790000001</v>
      </c>
      <c r="H106" s="132">
        <f t="shared" si="414"/>
        <v>12223052.799999999</v>
      </c>
      <c r="I106" s="132">
        <f t="shared" si="414"/>
        <v>10927135.51</v>
      </c>
      <c r="J106" s="132">
        <f t="shared" si="414"/>
        <v>12109677.549999999</v>
      </c>
      <c r="K106" s="132">
        <f t="shared" si="414"/>
        <v>13215608.699999999</v>
      </c>
      <c r="L106" s="134">
        <f t="shared" si="414"/>
        <v>25112904.989999998</v>
      </c>
      <c r="M106" s="132">
        <f t="shared" si="414"/>
        <v>37386421.119999997</v>
      </c>
      <c r="N106" s="132">
        <f t="shared" si="414"/>
        <v>33795480.5</v>
      </c>
      <c r="O106" s="132">
        <f t="shared" si="414"/>
        <v>36528429.170000002</v>
      </c>
      <c r="P106" s="132">
        <f t="shared" si="414"/>
        <v>28896425.789999999</v>
      </c>
      <c r="Q106" s="132">
        <f t="shared" si="414"/>
        <v>25282754.639999997</v>
      </c>
      <c r="R106" s="132">
        <f t="shared" si="414"/>
        <v>18345675.029999997</v>
      </c>
      <c r="S106" s="132">
        <f t="shared" si="414"/>
        <v>12853157.540000003</v>
      </c>
      <c r="T106" s="132">
        <f t="shared" si="414"/>
        <v>10900504.259999998</v>
      </c>
      <c r="U106" s="132">
        <f t="shared" si="414"/>
        <v>10260915.539999999</v>
      </c>
      <c r="V106" s="132">
        <f t="shared" si="414"/>
        <v>10505851</v>
      </c>
      <c r="W106" s="132">
        <f t="shared" si="414"/>
        <v>13141164.260000002</v>
      </c>
      <c r="X106" s="134">
        <f t="shared" si="414"/>
        <v>23709934.640000004</v>
      </c>
      <c r="Y106" s="132">
        <f t="shared" si="414"/>
        <v>31480710</v>
      </c>
      <c r="Z106" s="132">
        <f t="shared" si="414"/>
        <v>37701317</v>
      </c>
      <c r="AA106" s="132">
        <f t="shared" si="414"/>
        <v>48609002.440000005</v>
      </c>
      <c r="AB106" s="132">
        <f t="shared" si="414"/>
        <v>32886223.159999996</v>
      </c>
      <c r="AC106" s="132">
        <f t="shared" si="414"/>
        <v>23923092.670000002</v>
      </c>
      <c r="AD106" s="132">
        <f t="shared" si="414"/>
        <v>17212617.629999999</v>
      </c>
      <c r="AE106" s="132">
        <f t="shared" si="414"/>
        <v>13603872</v>
      </c>
      <c r="AF106" s="132">
        <f t="shared" si="414"/>
        <v>12569935.41</v>
      </c>
      <c r="AG106" s="281">
        <v>11470967</v>
      </c>
      <c r="AH106" s="281">
        <v>10444310</v>
      </c>
      <c r="AI106" s="281">
        <v>16924675</v>
      </c>
      <c r="AJ106" s="134">
        <v>26736006</v>
      </c>
      <c r="AK106" s="298">
        <v>39243746</v>
      </c>
      <c r="AL106" s="298">
        <v>54198964</v>
      </c>
      <c r="AM106" s="298">
        <v>57104909</v>
      </c>
      <c r="AN106" s="298">
        <v>41999848</v>
      </c>
      <c r="AO106" s="298">
        <v>33186531</v>
      </c>
      <c r="AP106" s="298">
        <v>23814177</v>
      </c>
      <c r="AQ106" s="44">
        <v>18370173</v>
      </c>
      <c r="AR106" s="298">
        <v>18731705</v>
      </c>
      <c r="AS106" s="298">
        <v>15173931</v>
      </c>
      <c r="AT106" s="298">
        <v>16793928</v>
      </c>
      <c r="AU106" s="298">
        <v>20760697</v>
      </c>
      <c r="AV106" s="316">
        <v>33432147</v>
      </c>
      <c r="AW106" s="298">
        <v>52345364</v>
      </c>
      <c r="AX106" s="298">
        <v>55060413</v>
      </c>
      <c r="AY106" s="298">
        <v>58176906</v>
      </c>
      <c r="AZ106" s="44">
        <v>41941270</v>
      </c>
      <c r="BA106" s="298">
        <v>33356260</v>
      </c>
      <c r="BB106" s="298">
        <v>21081230</v>
      </c>
      <c r="BC106" s="44">
        <v>14453980</v>
      </c>
      <c r="BD106" s="298">
        <v>14966793</v>
      </c>
      <c r="BE106" s="298"/>
      <c r="BF106" s="298"/>
      <c r="BG106" s="298"/>
      <c r="BH106" s="316"/>
      <c r="BI106" s="133">
        <f t="shared" si="328"/>
        <v>-3763499.8000000017</v>
      </c>
      <c r="BJ106" s="135">
        <f t="shared" ref="BJ106:BL106" si="415">SUM(BJ101:BJ105)</f>
        <v>-6780520.4899999993</v>
      </c>
      <c r="BK106" s="135">
        <f t="shared" si="415"/>
        <v>-1621839.5999999994</v>
      </c>
      <c r="BL106" s="135">
        <f t="shared" si="415"/>
        <v>689766.95999999915</v>
      </c>
      <c r="BM106" s="135">
        <f t="shared" ref="BM106" si="416">SUM(BM101:BM105)</f>
        <v>-1552343.2500000005</v>
      </c>
      <c r="BN106" s="135">
        <f t="shared" ref="BN106:BV106" si="417">SUM(BN101:BN105)</f>
        <v>-1322548.5399999991</v>
      </c>
      <c r="BO106" s="135">
        <f t="shared" si="417"/>
        <v>-666219.9700000002</v>
      </c>
      <c r="BP106" s="135">
        <f t="shared" si="417"/>
        <v>-1603826.5499999991</v>
      </c>
      <c r="BQ106" s="135">
        <f t="shared" si="417"/>
        <v>-74444.439999999013</v>
      </c>
      <c r="BR106" s="412">
        <f t="shared" si="417"/>
        <v>-1402970.349999998</v>
      </c>
      <c r="BS106" s="435">
        <f t="shared" si="417"/>
        <v>-5905711.1200000001</v>
      </c>
      <c r="BT106" s="135">
        <f t="shared" si="417"/>
        <v>3905836.4999999991</v>
      </c>
      <c r="BU106" s="135">
        <f t="shared" si="417"/>
        <v>12080573.270000001</v>
      </c>
      <c r="BV106" s="135">
        <f t="shared" si="417"/>
        <v>3989797.3699999973</v>
      </c>
      <c r="BW106" s="135">
        <f t="shared" ref="BW106:BX106" si="418">SUM(BW101:BW105)</f>
        <v>-1359661.97</v>
      </c>
      <c r="BX106" s="249">
        <f t="shared" si="418"/>
        <v>-1133057.3999999987</v>
      </c>
      <c r="BY106" s="249">
        <f t="shared" ref="BY106:BZ106" si="419">SUM(BY101:BY105)</f>
        <v>750714.4599999995</v>
      </c>
      <c r="BZ106" s="249">
        <f t="shared" si="419"/>
        <v>1669431.1499999994</v>
      </c>
      <c r="CA106" s="249">
        <f t="shared" ref="CA106" si="420">SUM(CA101:CA105)</f>
        <v>1210051.46</v>
      </c>
      <c r="CB106" s="249">
        <f t="shared" ref="CB106:CC106" si="421">SUM(CB101:CB105)</f>
        <v>-61541</v>
      </c>
      <c r="CC106" s="249">
        <f t="shared" si="421"/>
        <v>3783510.7399999993</v>
      </c>
      <c r="CD106" s="412">
        <f t="shared" ref="CD106:CE106" si="422">SUM(CD101:CD105)</f>
        <v>3026071.3599999994</v>
      </c>
      <c r="CE106" s="374">
        <f t="shared" si="422"/>
        <v>7763036</v>
      </c>
      <c r="CF106" s="249">
        <f t="shared" ref="CF106" si="423">SUM(CF101:CF105)</f>
        <v>16497647</v>
      </c>
      <c r="CG106" s="249">
        <f t="shared" ref="CG106" si="424">SUM(CG101:CG105)</f>
        <v>8495906.5599999987</v>
      </c>
      <c r="CH106" s="249">
        <f t="shared" ref="CH106" si="425">SUM(CH101:CH105)</f>
        <v>9113624.8400000036</v>
      </c>
      <c r="CI106" s="249">
        <f t="shared" ref="CI106" si="426">SUM(CI101:CI105)</f>
        <v>9263438.3300000001</v>
      </c>
      <c r="CJ106" s="249">
        <f t="shared" ref="CJ106" si="427">SUM(CJ101:CJ105)</f>
        <v>6601559.3699999992</v>
      </c>
      <c r="CK106" s="249">
        <f t="shared" ref="CK106" si="428">SUM(CK101:CK105)</f>
        <v>4766301</v>
      </c>
      <c r="CL106" s="249">
        <f t="shared" ref="CL106" si="429">SUM(CL101:CL105)</f>
        <v>6161769.5899999999</v>
      </c>
      <c r="CM106" s="249">
        <f t="shared" ref="CM106" si="430">SUM(CM101:CM105)</f>
        <v>3702964</v>
      </c>
      <c r="CN106" s="249">
        <f t="shared" ref="CN106" si="431">SUM(CN101:CN105)</f>
        <v>6349618</v>
      </c>
      <c r="CO106" s="249">
        <f t="shared" ref="CO106" si="432">SUM(CO101:CO105)</f>
        <v>3836022</v>
      </c>
      <c r="CP106" s="412">
        <f t="shared" ref="CP106" si="433">SUM(CP101:CP105)</f>
        <v>6696141</v>
      </c>
      <c r="CQ106" s="412">
        <f t="shared" ref="CQ106" si="434">SUM(CQ101:CQ105)</f>
        <v>13101618</v>
      </c>
      <c r="CR106" s="412">
        <f t="shared" ref="CR106" si="435">SUM(CR101:CR105)</f>
        <v>861449</v>
      </c>
      <c r="CS106" s="412">
        <f t="shared" ref="CS106" si="436">SUM(CS101:CS105)</f>
        <v>1071997</v>
      </c>
      <c r="CT106" s="412">
        <f t="shared" ref="CT106:CU106" si="437">SUM(CT101:CT105)</f>
        <v>-58578</v>
      </c>
      <c r="CU106" s="412">
        <f t="shared" si="437"/>
        <v>169729</v>
      </c>
      <c r="CV106" s="412">
        <f t="shared" ref="CV106" si="438">SUM(CV101:CV105)</f>
        <v>-2732947</v>
      </c>
      <c r="CW106" s="412">
        <f t="shared" ref="CW106:CX106" si="439">SUM(CW101:CW105)</f>
        <v>-3916193</v>
      </c>
      <c r="CX106" s="412">
        <f t="shared" si="439"/>
        <v>-3764912</v>
      </c>
      <c r="CY106" s="348"/>
      <c r="CZ106" s="44">
        <f t="shared" si="414"/>
        <v>14966793</v>
      </c>
    </row>
    <row r="107" spans="1:104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89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405"/>
      <c r="CE107" s="367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405"/>
      <c r="CQ107" s="405"/>
      <c r="CR107" s="405"/>
      <c r="CS107" s="405"/>
      <c r="CT107" s="405"/>
      <c r="CU107" s="405"/>
      <c r="CV107" s="405"/>
      <c r="CW107" s="405"/>
      <c r="CX107" s="405"/>
      <c r="CY107" s="345"/>
      <c r="CZ107" s="89"/>
    </row>
    <row r="108" spans="1:104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6">
        <v>154592</v>
      </c>
      <c r="V108" s="206">
        <v>151416</v>
      </c>
      <c r="W108" s="206">
        <v>150112</v>
      </c>
      <c r="X108" s="103">
        <v>165582</v>
      </c>
      <c r="Y108" s="206">
        <v>145017</v>
      </c>
      <c r="Z108" s="206">
        <v>152263</v>
      </c>
      <c r="AA108" s="206">
        <v>179250</v>
      </c>
      <c r="AB108" s="206">
        <v>155575</v>
      </c>
      <c r="AC108" s="206">
        <v>163565</v>
      </c>
      <c r="AD108" s="206">
        <v>159797</v>
      </c>
      <c r="AE108" s="206">
        <v>157461</v>
      </c>
      <c r="AF108" s="206">
        <v>160714</v>
      </c>
      <c r="AG108" s="206">
        <v>151407</v>
      </c>
      <c r="AH108" s="206">
        <v>150419</v>
      </c>
      <c r="AI108" s="206">
        <v>161167</v>
      </c>
      <c r="AJ108" s="103">
        <v>155386</v>
      </c>
      <c r="AK108" s="299">
        <v>161156</v>
      </c>
      <c r="AL108" s="299">
        <v>165934</v>
      </c>
      <c r="AM108" s="299">
        <v>181187</v>
      </c>
      <c r="AN108" s="299">
        <v>149551</v>
      </c>
      <c r="AO108" s="299">
        <v>158090</v>
      </c>
      <c r="AP108" s="299">
        <v>163614</v>
      </c>
      <c r="AQ108" s="63">
        <v>154514</v>
      </c>
      <c r="AR108" s="299">
        <v>170410</v>
      </c>
      <c r="AS108" s="299">
        <v>153372</v>
      </c>
      <c r="AT108" s="299">
        <v>154890</v>
      </c>
      <c r="AU108" s="299">
        <v>164334</v>
      </c>
      <c r="AV108" s="317">
        <v>156688</v>
      </c>
      <c r="AW108" s="299">
        <v>164019</v>
      </c>
      <c r="AX108" s="299">
        <v>159913</v>
      </c>
      <c r="AY108" s="299">
        <v>177124</v>
      </c>
      <c r="AZ108" s="63">
        <v>145714</v>
      </c>
      <c r="BA108" s="299">
        <v>177453</v>
      </c>
      <c r="BB108" s="299">
        <v>165636</v>
      </c>
      <c r="BC108" s="63">
        <v>140525</v>
      </c>
      <c r="BD108" s="299">
        <v>166093</v>
      </c>
      <c r="BE108" s="299"/>
      <c r="BF108" s="299"/>
      <c r="BG108" s="299"/>
      <c r="BH108" s="317"/>
      <c r="BI108" s="33">
        <f t="shared" ref="BI108:BR112" si="440">O108-C108</f>
        <v>16593</v>
      </c>
      <c r="BJ108" s="104">
        <f t="shared" si="440"/>
        <v>6399</v>
      </c>
      <c r="BK108" s="104">
        <f t="shared" si="440"/>
        <v>4529</v>
      </c>
      <c r="BL108" s="104">
        <f t="shared" si="440"/>
        <v>18826</v>
      </c>
      <c r="BM108" s="104">
        <f t="shared" si="440"/>
        <v>4588</v>
      </c>
      <c r="BN108" s="104">
        <f t="shared" si="440"/>
        <v>7652</v>
      </c>
      <c r="BO108" s="104">
        <f t="shared" si="440"/>
        <v>11683</v>
      </c>
      <c r="BP108" s="104">
        <f t="shared" si="440"/>
        <v>-10438</v>
      </c>
      <c r="BQ108" s="104">
        <f t="shared" si="440"/>
        <v>7645</v>
      </c>
      <c r="BR108" s="413">
        <f t="shared" si="440"/>
        <v>4156</v>
      </c>
      <c r="BS108" s="436">
        <f t="shared" ref="BS108:CB112" si="441">Y108-M108</f>
        <v>-18357</v>
      </c>
      <c r="BT108" s="104">
        <f t="shared" si="441"/>
        <v>2446</v>
      </c>
      <c r="BU108" s="104">
        <f t="shared" si="441"/>
        <v>13114</v>
      </c>
      <c r="BV108" s="104">
        <f t="shared" si="441"/>
        <v>-4044</v>
      </c>
      <c r="BW108" s="104">
        <f t="shared" si="441"/>
        <v>3761</v>
      </c>
      <c r="BX108" s="250">
        <f t="shared" si="441"/>
        <v>-1051</v>
      </c>
      <c r="BY108" s="250">
        <f t="shared" si="441"/>
        <v>1330</v>
      </c>
      <c r="BZ108" s="250">
        <f t="shared" si="441"/>
        <v>4577</v>
      </c>
      <c r="CA108" s="250">
        <f t="shared" si="441"/>
        <v>-3185</v>
      </c>
      <c r="CB108" s="250">
        <f t="shared" si="441"/>
        <v>-997</v>
      </c>
      <c r="CC108" s="250">
        <f t="shared" ref="CC108:CL112" si="442">AI108-W108</f>
        <v>11055</v>
      </c>
      <c r="CD108" s="413">
        <f t="shared" si="442"/>
        <v>-10196</v>
      </c>
      <c r="CE108" s="375">
        <f t="shared" si="442"/>
        <v>16139</v>
      </c>
      <c r="CF108" s="250">
        <f t="shared" si="442"/>
        <v>13671</v>
      </c>
      <c r="CG108" s="250">
        <f t="shared" si="442"/>
        <v>1937</v>
      </c>
      <c r="CH108" s="250">
        <f t="shared" si="442"/>
        <v>-6024</v>
      </c>
      <c r="CI108" s="250">
        <f t="shared" si="442"/>
        <v>-5475</v>
      </c>
      <c r="CJ108" s="250">
        <f t="shared" si="442"/>
        <v>3817</v>
      </c>
      <c r="CK108" s="250">
        <f t="shared" si="442"/>
        <v>-2947</v>
      </c>
      <c r="CL108" s="250">
        <f t="shared" si="442"/>
        <v>9696</v>
      </c>
      <c r="CM108" s="250">
        <f t="shared" ref="CM108:CX112" si="443">AS108-AG108</f>
        <v>1965</v>
      </c>
      <c r="CN108" s="250">
        <f t="shared" si="443"/>
        <v>4471</v>
      </c>
      <c r="CO108" s="250">
        <f t="shared" si="443"/>
        <v>3167</v>
      </c>
      <c r="CP108" s="413">
        <f t="shared" si="443"/>
        <v>1302</v>
      </c>
      <c r="CQ108" s="413">
        <f t="shared" si="443"/>
        <v>2863</v>
      </c>
      <c r="CR108" s="413">
        <f t="shared" si="443"/>
        <v>-6021</v>
      </c>
      <c r="CS108" s="413">
        <f t="shared" si="443"/>
        <v>-4063</v>
      </c>
      <c r="CT108" s="413">
        <f t="shared" si="443"/>
        <v>-3837</v>
      </c>
      <c r="CU108" s="413">
        <f t="shared" si="443"/>
        <v>19363</v>
      </c>
      <c r="CV108" s="413">
        <f t="shared" si="443"/>
        <v>2022</v>
      </c>
      <c r="CW108" s="413">
        <f t="shared" si="443"/>
        <v>-13989</v>
      </c>
      <c r="CX108" s="413">
        <f t="shared" si="443"/>
        <v>-4317</v>
      </c>
      <c r="CY108" s="345"/>
      <c r="CZ108" s="63">
        <f>IF(ISERROR(GETPIVOTDATA("VALUE",'CRS WK pvt'!$I$2,"DT_FILE",CZ$8,"CD_CO",CZ$6,"TRIM_CAT",TRIM(B108),"TRIM_LINE",A107))=TRUE,0,GETPIVOTDATA("VALUE",'CRS WK pvt'!$I$2,"DT_FILE",CZ$8,"CD_CO",CZ$6,"TRIM_CAT",TRIM(B108),"TRIM_LINE",A107))</f>
        <v>166093</v>
      </c>
    </row>
    <row r="109" spans="1:104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6">
        <v>6162</v>
      </c>
      <c r="V109" s="206">
        <v>6122</v>
      </c>
      <c r="W109" s="206">
        <v>6099</v>
      </c>
      <c r="X109" s="103">
        <v>7373</v>
      </c>
      <c r="Y109" s="206">
        <v>8720</v>
      </c>
      <c r="Z109" s="206">
        <v>9296</v>
      </c>
      <c r="AA109" s="206">
        <v>10129</v>
      </c>
      <c r="AB109" s="206">
        <v>7461</v>
      </c>
      <c r="AC109" s="206">
        <v>8885</v>
      </c>
      <c r="AD109" s="206">
        <v>10806</v>
      </c>
      <c r="AE109" s="206">
        <v>7020</v>
      </c>
      <c r="AF109" s="206">
        <v>7302</v>
      </c>
      <c r="AG109" s="206">
        <v>6889</v>
      </c>
      <c r="AH109" s="206">
        <v>6782</v>
      </c>
      <c r="AI109" s="206">
        <v>10663</v>
      </c>
      <c r="AJ109" s="103">
        <v>6504</v>
      </c>
      <c r="AK109" s="299">
        <v>9984</v>
      </c>
      <c r="AL109" s="299">
        <v>8830</v>
      </c>
      <c r="AM109" s="299">
        <v>10797</v>
      </c>
      <c r="AN109" s="299">
        <v>10017</v>
      </c>
      <c r="AO109" s="299">
        <v>12201</v>
      </c>
      <c r="AP109" s="299">
        <v>7706</v>
      </c>
      <c r="AQ109" s="63">
        <v>7194</v>
      </c>
      <c r="AR109" s="299">
        <v>7974</v>
      </c>
      <c r="AS109" s="299">
        <v>7151</v>
      </c>
      <c r="AT109" s="299">
        <v>7641</v>
      </c>
      <c r="AU109" s="299">
        <v>8301</v>
      </c>
      <c r="AV109" s="317">
        <v>7729</v>
      </c>
      <c r="AW109" s="299">
        <v>11571</v>
      </c>
      <c r="AX109" s="299">
        <v>10972</v>
      </c>
      <c r="AY109" s="299">
        <v>11954</v>
      </c>
      <c r="AZ109" s="63">
        <v>11057</v>
      </c>
      <c r="BA109" s="299">
        <v>13406</v>
      </c>
      <c r="BB109" s="299">
        <v>8821</v>
      </c>
      <c r="BC109" s="63">
        <v>7903</v>
      </c>
      <c r="BD109" s="299">
        <v>8884</v>
      </c>
      <c r="BE109" s="299"/>
      <c r="BF109" s="299"/>
      <c r="BG109" s="299"/>
      <c r="BH109" s="317"/>
      <c r="BI109" s="33">
        <f t="shared" si="440"/>
        <v>62</v>
      </c>
      <c r="BJ109" s="104">
        <f t="shared" si="440"/>
        <v>370</v>
      </c>
      <c r="BK109" s="104">
        <f t="shared" si="440"/>
        <v>299</v>
      </c>
      <c r="BL109" s="104">
        <f t="shared" si="440"/>
        <v>-405</v>
      </c>
      <c r="BM109" s="104">
        <f t="shared" si="440"/>
        <v>250</v>
      </c>
      <c r="BN109" s="104">
        <f t="shared" si="440"/>
        <v>131</v>
      </c>
      <c r="BO109" s="104">
        <f t="shared" si="440"/>
        <v>371</v>
      </c>
      <c r="BP109" s="104">
        <f t="shared" si="440"/>
        <v>-292</v>
      </c>
      <c r="BQ109" s="104">
        <f t="shared" si="440"/>
        <v>490</v>
      </c>
      <c r="BR109" s="413">
        <f t="shared" si="440"/>
        <v>1542</v>
      </c>
      <c r="BS109" s="436">
        <f t="shared" si="441"/>
        <v>-902</v>
      </c>
      <c r="BT109" s="104">
        <f t="shared" si="441"/>
        <v>1728</v>
      </c>
      <c r="BU109" s="104">
        <f t="shared" si="441"/>
        <v>2326</v>
      </c>
      <c r="BV109" s="104">
        <f t="shared" si="441"/>
        <v>-825</v>
      </c>
      <c r="BW109" s="104">
        <f t="shared" si="441"/>
        <v>1253</v>
      </c>
      <c r="BX109" s="250">
        <f t="shared" si="441"/>
        <v>3629</v>
      </c>
      <c r="BY109" s="250">
        <f t="shared" si="441"/>
        <v>764</v>
      </c>
      <c r="BZ109" s="250">
        <f t="shared" si="441"/>
        <v>1376</v>
      </c>
      <c r="CA109" s="250">
        <f t="shared" si="441"/>
        <v>727</v>
      </c>
      <c r="CB109" s="250">
        <f t="shared" si="441"/>
        <v>660</v>
      </c>
      <c r="CC109" s="250">
        <f t="shared" si="442"/>
        <v>4564</v>
      </c>
      <c r="CD109" s="413">
        <f t="shared" si="442"/>
        <v>-869</v>
      </c>
      <c r="CE109" s="375">
        <f t="shared" si="442"/>
        <v>1264</v>
      </c>
      <c r="CF109" s="250">
        <f t="shared" si="442"/>
        <v>-466</v>
      </c>
      <c r="CG109" s="250">
        <f t="shared" si="442"/>
        <v>668</v>
      </c>
      <c r="CH109" s="250">
        <f t="shared" si="442"/>
        <v>2556</v>
      </c>
      <c r="CI109" s="250">
        <f t="shared" si="442"/>
        <v>3316</v>
      </c>
      <c r="CJ109" s="250">
        <f t="shared" si="442"/>
        <v>-3100</v>
      </c>
      <c r="CK109" s="250">
        <f t="shared" si="442"/>
        <v>174</v>
      </c>
      <c r="CL109" s="250">
        <f t="shared" si="442"/>
        <v>672</v>
      </c>
      <c r="CM109" s="250">
        <f t="shared" si="443"/>
        <v>262</v>
      </c>
      <c r="CN109" s="250">
        <f t="shared" si="443"/>
        <v>859</v>
      </c>
      <c r="CO109" s="250">
        <f t="shared" si="443"/>
        <v>-2362</v>
      </c>
      <c r="CP109" s="413">
        <f t="shared" si="443"/>
        <v>1225</v>
      </c>
      <c r="CQ109" s="413">
        <f t="shared" si="443"/>
        <v>1587</v>
      </c>
      <c r="CR109" s="413">
        <f t="shared" si="443"/>
        <v>2142</v>
      </c>
      <c r="CS109" s="413">
        <f t="shared" si="443"/>
        <v>1157</v>
      </c>
      <c r="CT109" s="413">
        <f t="shared" si="443"/>
        <v>1040</v>
      </c>
      <c r="CU109" s="413">
        <f t="shared" si="443"/>
        <v>1205</v>
      </c>
      <c r="CV109" s="413">
        <f t="shared" si="443"/>
        <v>1115</v>
      </c>
      <c r="CW109" s="413">
        <f t="shared" si="443"/>
        <v>709</v>
      </c>
      <c r="CX109" s="413">
        <f t="shared" si="443"/>
        <v>910</v>
      </c>
      <c r="CY109" s="345"/>
      <c r="CZ109" s="63">
        <f>IF(ISERROR(GETPIVOTDATA("VALUE",'CRS WK pvt'!$I$2,"DT_FILE",CZ$8,"CD_CO",CZ$6,"TRIM_CAT",TRIM(B109),"TRIM_LINE",A107))=TRUE,0,GETPIVOTDATA("VALUE",'CRS WK pvt'!$I$2,"DT_FILE",CZ$8,"CD_CO",CZ$6,"TRIM_CAT",TRIM(B109),"TRIM_LINE",A107))</f>
        <v>8884</v>
      </c>
    </row>
    <row r="110" spans="1:104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6">
        <v>15581</v>
      </c>
      <c r="V110" s="206">
        <v>14623</v>
      </c>
      <c r="W110" s="206">
        <v>14440</v>
      </c>
      <c r="X110" s="103">
        <v>15638</v>
      </c>
      <c r="Y110" s="206">
        <v>14619</v>
      </c>
      <c r="Z110" s="206">
        <v>15288</v>
      </c>
      <c r="AA110" s="206">
        <v>20598</v>
      </c>
      <c r="AB110" s="206">
        <v>16008</v>
      </c>
      <c r="AC110" s="206">
        <v>16631</v>
      </c>
      <c r="AD110" s="206">
        <v>15606</v>
      </c>
      <c r="AE110" s="206">
        <v>15915</v>
      </c>
      <c r="AF110" s="206">
        <v>16421</v>
      </c>
      <c r="AG110" s="206">
        <v>15055</v>
      </c>
      <c r="AH110" s="206">
        <v>12878</v>
      </c>
      <c r="AI110" s="206">
        <v>16662</v>
      </c>
      <c r="AJ110" s="103">
        <v>15201</v>
      </c>
      <c r="AK110" s="299">
        <v>15437</v>
      </c>
      <c r="AL110" s="299">
        <v>18306</v>
      </c>
      <c r="AM110" s="299">
        <v>18525</v>
      </c>
      <c r="AN110" s="299">
        <v>16217</v>
      </c>
      <c r="AO110" s="299">
        <v>15521</v>
      </c>
      <c r="AP110" s="299">
        <v>15873</v>
      </c>
      <c r="AQ110" s="63">
        <v>15897</v>
      </c>
      <c r="AR110" s="299">
        <v>16541</v>
      </c>
      <c r="AS110" s="299">
        <v>14928</v>
      </c>
      <c r="AT110" s="299">
        <v>16067</v>
      </c>
      <c r="AU110" s="299">
        <v>15986</v>
      </c>
      <c r="AV110" s="317">
        <v>14886</v>
      </c>
      <c r="AW110" s="299">
        <v>17570</v>
      </c>
      <c r="AX110" s="299">
        <v>16516</v>
      </c>
      <c r="AY110" s="299">
        <v>18401</v>
      </c>
      <c r="AZ110" s="63">
        <v>14978</v>
      </c>
      <c r="BA110" s="299">
        <v>16799</v>
      </c>
      <c r="BB110" s="299">
        <v>17103</v>
      </c>
      <c r="BC110" s="63">
        <v>14927</v>
      </c>
      <c r="BD110" s="299">
        <v>16372</v>
      </c>
      <c r="BE110" s="299"/>
      <c r="BF110" s="299"/>
      <c r="BG110" s="299"/>
      <c r="BH110" s="317"/>
      <c r="BI110" s="33">
        <f t="shared" si="440"/>
        <v>1899</v>
      </c>
      <c r="BJ110" s="104">
        <f t="shared" si="440"/>
        <v>-1353</v>
      </c>
      <c r="BK110" s="104">
        <f t="shared" si="440"/>
        <v>-1743</v>
      </c>
      <c r="BL110" s="104">
        <f t="shared" si="440"/>
        <v>2047</v>
      </c>
      <c r="BM110" s="104">
        <f t="shared" si="440"/>
        <v>1373</v>
      </c>
      <c r="BN110" s="104">
        <f t="shared" si="440"/>
        <v>-187</v>
      </c>
      <c r="BO110" s="104">
        <f t="shared" si="440"/>
        <v>1865</v>
      </c>
      <c r="BP110" s="104">
        <f t="shared" si="440"/>
        <v>-1490</v>
      </c>
      <c r="BQ110" s="104">
        <f t="shared" si="440"/>
        <v>1253</v>
      </c>
      <c r="BR110" s="413">
        <f t="shared" si="440"/>
        <v>291</v>
      </c>
      <c r="BS110" s="436">
        <f t="shared" si="441"/>
        <v>-3564</v>
      </c>
      <c r="BT110" s="104">
        <f t="shared" si="441"/>
        <v>976</v>
      </c>
      <c r="BU110" s="104">
        <f t="shared" si="441"/>
        <v>3494</v>
      </c>
      <c r="BV110" s="104">
        <f t="shared" si="441"/>
        <v>2198</v>
      </c>
      <c r="BW110" s="104">
        <f t="shared" si="441"/>
        <v>1109</v>
      </c>
      <c r="BX110" s="250">
        <f t="shared" si="441"/>
        <v>-520</v>
      </c>
      <c r="BY110" s="250">
        <f t="shared" si="441"/>
        <v>-774</v>
      </c>
      <c r="BZ110" s="250">
        <f t="shared" si="441"/>
        <v>1109</v>
      </c>
      <c r="CA110" s="250">
        <f t="shared" si="441"/>
        <v>-526</v>
      </c>
      <c r="CB110" s="250">
        <f t="shared" si="441"/>
        <v>-1745</v>
      </c>
      <c r="CC110" s="250">
        <f t="shared" si="442"/>
        <v>2222</v>
      </c>
      <c r="CD110" s="413">
        <f t="shared" si="442"/>
        <v>-437</v>
      </c>
      <c r="CE110" s="375">
        <f t="shared" si="442"/>
        <v>818</v>
      </c>
      <c r="CF110" s="250">
        <f t="shared" si="442"/>
        <v>3018</v>
      </c>
      <c r="CG110" s="250">
        <f t="shared" si="442"/>
        <v>-2073</v>
      </c>
      <c r="CH110" s="250">
        <f t="shared" si="442"/>
        <v>209</v>
      </c>
      <c r="CI110" s="250">
        <f t="shared" si="442"/>
        <v>-1110</v>
      </c>
      <c r="CJ110" s="250">
        <f t="shared" si="442"/>
        <v>267</v>
      </c>
      <c r="CK110" s="250">
        <f t="shared" si="442"/>
        <v>-18</v>
      </c>
      <c r="CL110" s="250">
        <f t="shared" si="442"/>
        <v>120</v>
      </c>
      <c r="CM110" s="250">
        <f t="shared" si="443"/>
        <v>-127</v>
      </c>
      <c r="CN110" s="250">
        <f t="shared" si="443"/>
        <v>3189</v>
      </c>
      <c r="CO110" s="250">
        <f t="shared" si="443"/>
        <v>-676</v>
      </c>
      <c r="CP110" s="413">
        <f t="shared" si="443"/>
        <v>-315</v>
      </c>
      <c r="CQ110" s="413">
        <f t="shared" si="443"/>
        <v>2133</v>
      </c>
      <c r="CR110" s="413">
        <f t="shared" si="443"/>
        <v>-1790</v>
      </c>
      <c r="CS110" s="413">
        <f t="shared" si="443"/>
        <v>-124</v>
      </c>
      <c r="CT110" s="413">
        <f t="shared" si="443"/>
        <v>-1239</v>
      </c>
      <c r="CU110" s="413">
        <f t="shared" si="443"/>
        <v>1278</v>
      </c>
      <c r="CV110" s="413">
        <f t="shared" si="443"/>
        <v>1230</v>
      </c>
      <c r="CW110" s="413">
        <f t="shared" si="443"/>
        <v>-970</v>
      </c>
      <c r="CX110" s="413">
        <f t="shared" si="443"/>
        <v>-169</v>
      </c>
      <c r="CY110" s="345"/>
      <c r="CZ110" s="63">
        <f>IF(ISERROR(GETPIVOTDATA("VALUE",'CRS WK pvt'!$I$2,"DT_FILE",CZ$8,"CD_CO",CZ$6,"TRIM_CAT",TRIM(B110),"TRIM_LINE",A107))=TRUE,0,GETPIVOTDATA("VALUE",'CRS WK pvt'!$I$2,"DT_FILE",CZ$8,"CD_CO",CZ$6,"TRIM_CAT",TRIM(B110),"TRIM_LINE",A107))</f>
        <v>16372</v>
      </c>
    </row>
    <row r="111" spans="1:104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6">
        <v>573</v>
      </c>
      <c r="V111" s="206">
        <v>505</v>
      </c>
      <c r="W111" s="206">
        <v>485</v>
      </c>
      <c r="X111" s="103">
        <v>556</v>
      </c>
      <c r="Y111" s="206">
        <v>513</v>
      </c>
      <c r="Z111" s="206">
        <v>534</v>
      </c>
      <c r="AA111" s="206">
        <v>765</v>
      </c>
      <c r="AB111" s="206">
        <v>568</v>
      </c>
      <c r="AC111" s="206">
        <v>586</v>
      </c>
      <c r="AD111" s="206">
        <v>555</v>
      </c>
      <c r="AE111" s="206">
        <v>587</v>
      </c>
      <c r="AF111" s="206">
        <v>636</v>
      </c>
      <c r="AG111" s="206">
        <v>501</v>
      </c>
      <c r="AH111" s="206">
        <v>377</v>
      </c>
      <c r="AI111" s="206">
        <v>616</v>
      </c>
      <c r="AJ111" s="103">
        <v>510</v>
      </c>
      <c r="AK111" s="299">
        <v>510</v>
      </c>
      <c r="AL111" s="299">
        <v>692</v>
      </c>
      <c r="AM111" s="299">
        <v>678</v>
      </c>
      <c r="AN111" s="299">
        <v>599</v>
      </c>
      <c r="AO111" s="299">
        <v>510</v>
      </c>
      <c r="AP111" s="299">
        <v>552</v>
      </c>
      <c r="AQ111" s="63">
        <v>605</v>
      </c>
      <c r="AR111" s="299">
        <v>598</v>
      </c>
      <c r="AS111" s="299">
        <v>529</v>
      </c>
      <c r="AT111" s="299">
        <v>584</v>
      </c>
      <c r="AU111" s="299">
        <v>584</v>
      </c>
      <c r="AV111" s="317">
        <v>533</v>
      </c>
      <c r="AW111" s="299">
        <v>659</v>
      </c>
      <c r="AX111" s="299">
        <v>644</v>
      </c>
      <c r="AY111" s="299">
        <v>684</v>
      </c>
      <c r="AZ111" s="63">
        <v>548</v>
      </c>
      <c r="BA111" s="299">
        <v>601</v>
      </c>
      <c r="BB111" s="299">
        <v>625</v>
      </c>
      <c r="BC111" s="63">
        <v>594</v>
      </c>
      <c r="BD111" s="299">
        <v>556</v>
      </c>
      <c r="BE111" s="299"/>
      <c r="BF111" s="299"/>
      <c r="BG111" s="299"/>
      <c r="BH111" s="317"/>
      <c r="BI111" s="33">
        <f t="shared" si="440"/>
        <v>77</v>
      </c>
      <c r="BJ111" s="104">
        <f t="shared" si="440"/>
        <v>-224</v>
      </c>
      <c r="BK111" s="104">
        <f t="shared" si="440"/>
        <v>-155</v>
      </c>
      <c r="BL111" s="104">
        <f t="shared" si="440"/>
        <v>108</v>
      </c>
      <c r="BM111" s="104">
        <f t="shared" si="440"/>
        <v>68</v>
      </c>
      <c r="BN111" s="104">
        <f t="shared" si="440"/>
        <v>-141</v>
      </c>
      <c r="BO111" s="104">
        <f t="shared" si="440"/>
        <v>-23</v>
      </c>
      <c r="BP111" s="104">
        <f t="shared" si="440"/>
        <v>-166</v>
      </c>
      <c r="BQ111" s="104">
        <f t="shared" si="440"/>
        <v>-27</v>
      </c>
      <c r="BR111" s="413">
        <f t="shared" si="440"/>
        <v>-38</v>
      </c>
      <c r="BS111" s="436">
        <f t="shared" si="441"/>
        <v>-256</v>
      </c>
      <c r="BT111" s="104">
        <f t="shared" si="441"/>
        <v>-52</v>
      </c>
      <c r="BU111" s="104">
        <f t="shared" si="441"/>
        <v>29</v>
      </c>
      <c r="BV111" s="104">
        <f t="shared" si="441"/>
        <v>55</v>
      </c>
      <c r="BW111" s="104">
        <f t="shared" si="441"/>
        <v>-19</v>
      </c>
      <c r="BX111" s="250">
        <f t="shared" si="441"/>
        <v>-138</v>
      </c>
      <c r="BY111" s="250">
        <f t="shared" si="441"/>
        <v>-107</v>
      </c>
      <c r="BZ111" s="250">
        <f t="shared" si="441"/>
        <v>109</v>
      </c>
      <c r="CA111" s="250">
        <f t="shared" si="441"/>
        <v>-72</v>
      </c>
      <c r="CB111" s="250">
        <f t="shared" si="441"/>
        <v>-128</v>
      </c>
      <c r="CC111" s="250">
        <f t="shared" si="442"/>
        <v>131</v>
      </c>
      <c r="CD111" s="413">
        <f t="shared" si="442"/>
        <v>-46</v>
      </c>
      <c r="CE111" s="375">
        <f t="shared" si="442"/>
        <v>-3</v>
      </c>
      <c r="CF111" s="250">
        <f t="shared" si="442"/>
        <v>158</v>
      </c>
      <c r="CG111" s="250">
        <f t="shared" si="442"/>
        <v>-87</v>
      </c>
      <c r="CH111" s="250">
        <f t="shared" si="442"/>
        <v>31</v>
      </c>
      <c r="CI111" s="250">
        <f t="shared" si="442"/>
        <v>-76</v>
      </c>
      <c r="CJ111" s="250">
        <f t="shared" si="442"/>
        <v>-3</v>
      </c>
      <c r="CK111" s="250">
        <f t="shared" si="442"/>
        <v>18</v>
      </c>
      <c r="CL111" s="250">
        <f t="shared" si="442"/>
        <v>-38</v>
      </c>
      <c r="CM111" s="250">
        <f t="shared" si="443"/>
        <v>28</v>
      </c>
      <c r="CN111" s="250">
        <f t="shared" si="443"/>
        <v>207</v>
      </c>
      <c r="CO111" s="250">
        <f t="shared" si="443"/>
        <v>-32</v>
      </c>
      <c r="CP111" s="413">
        <f t="shared" si="443"/>
        <v>23</v>
      </c>
      <c r="CQ111" s="413">
        <f t="shared" si="443"/>
        <v>149</v>
      </c>
      <c r="CR111" s="413">
        <f t="shared" si="443"/>
        <v>-48</v>
      </c>
      <c r="CS111" s="413">
        <f t="shared" si="443"/>
        <v>6</v>
      </c>
      <c r="CT111" s="413">
        <f t="shared" si="443"/>
        <v>-51</v>
      </c>
      <c r="CU111" s="413">
        <f t="shared" si="443"/>
        <v>91</v>
      </c>
      <c r="CV111" s="413">
        <f t="shared" si="443"/>
        <v>73</v>
      </c>
      <c r="CW111" s="413">
        <f t="shared" si="443"/>
        <v>-11</v>
      </c>
      <c r="CX111" s="413">
        <f t="shared" si="443"/>
        <v>-42</v>
      </c>
      <c r="CY111" s="345"/>
      <c r="CZ111" s="63">
        <f>IF(ISERROR(GETPIVOTDATA("VALUE",'CRS WK pvt'!$I$2,"DT_FILE",CZ$8,"CD_CO",CZ$6,"TRIM_CAT",TRIM(B111),"TRIM_LINE",A107))=TRUE,0,GETPIVOTDATA("VALUE",'CRS WK pvt'!$I$2,"DT_FILE",CZ$8,"CD_CO",CZ$6,"TRIM_CAT",TRIM(B111),"TRIM_LINE",A107))</f>
        <v>556</v>
      </c>
    </row>
    <row r="112" spans="1:104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6">
        <v>128</v>
      </c>
      <c r="V112" s="206">
        <v>122</v>
      </c>
      <c r="W112" s="206">
        <v>146</v>
      </c>
      <c r="X112" s="103">
        <v>132</v>
      </c>
      <c r="Y112" s="206">
        <v>112</v>
      </c>
      <c r="Z112" s="206">
        <v>116</v>
      </c>
      <c r="AA112" s="206">
        <v>158</v>
      </c>
      <c r="AB112" s="206">
        <v>126</v>
      </c>
      <c r="AC112" s="206">
        <v>106</v>
      </c>
      <c r="AD112" s="206">
        <v>117</v>
      </c>
      <c r="AE112" s="206">
        <v>103</v>
      </c>
      <c r="AF112" s="206">
        <v>134</v>
      </c>
      <c r="AG112" s="206">
        <v>117</v>
      </c>
      <c r="AH112" s="206">
        <v>73</v>
      </c>
      <c r="AI112" s="206">
        <v>139</v>
      </c>
      <c r="AJ112" s="103">
        <v>95</v>
      </c>
      <c r="AK112" s="299">
        <v>107</v>
      </c>
      <c r="AL112" s="299">
        <v>152</v>
      </c>
      <c r="AM112" s="299">
        <v>143</v>
      </c>
      <c r="AN112" s="299">
        <v>113</v>
      </c>
      <c r="AO112" s="299">
        <v>108</v>
      </c>
      <c r="AP112" s="299">
        <v>117</v>
      </c>
      <c r="AQ112" s="63">
        <v>133</v>
      </c>
      <c r="AR112" s="299">
        <v>155</v>
      </c>
      <c r="AS112" s="299">
        <v>113</v>
      </c>
      <c r="AT112" s="299">
        <v>127</v>
      </c>
      <c r="AU112" s="299">
        <v>134</v>
      </c>
      <c r="AV112" s="317">
        <v>97</v>
      </c>
      <c r="AW112" s="299">
        <v>135</v>
      </c>
      <c r="AX112" s="299">
        <v>142</v>
      </c>
      <c r="AY112" s="299">
        <v>132</v>
      </c>
      <c r="AZ112" s="63">
        <v>109</v>
      </c>
      <c r="BA112" s="299">
        <v>110</v>
      </c>
      <c r="BB112" s="299">
        <v>134</v>
      </c>
      <c r="BC112" s="63">
        <v>124</v>
      </c>
      <c r="BD112" s="299">
        <v>135</v>
      </c>
      <c r="BE112" s="299"/>
      <c r="BF112" s="299"/>
      <c r="BG112" s="299"/>
      <c r="BH112" s="317"/>
      <c r="BI112" s="33">
        <f t="shared" si="440"/>
        <v>46</v>
      </c>
      <c r="BJ112" s="104">
        <f t="shared" si="440"/>
        <v>-26</v>
      </c>
      <c r="BK112" s="104">
        <f t="shared" si="440"/>
        <v>-5</v>
      </c>
      <c r="BL112" s="104">
        <f t="shared" si="440"/>
        <v>35</v>
      </c>
      <c r="BM112" s="104">
        <f t="shared" si="440"/>
        <v>20</v>
      </c>
      <c r="BN112" s="104">
        <f t="shared" si="440"/>
        <v>-28</v>
      </c>
      <c r="BO112" s="104">
        <f t="shared" si="440"/>
        <v>17</v>
      </c>
      <c r="BP112" s="104">
        <f t="shared" si="440"/>
        <v>-27</v>
      </c>
      <c r="BQ112" s="104">
        <f t="shared" si="440"/>
        <v>31</v>
      </c>
      <c r="BR112" s="413">
        <f t="shared" si="440"/>
        <v>-5</v>
      </c>
      <c r="BS112" s="436">
        <f t="shared" si="441"/>
        <v>-59</v>
      </c>
      <c r="BT112" s="104">
        <f t="shared" si="441"/>
        <v>-13</v>
      </c>
      <c r="BU112" s="104">
        <f t="shared" si="441"/>
        <v>-23</v>
      </c>
      <c r="BV112" s="104">
        <f t="shared" si="441"/>
        <v>0</v>
      </c>
      <c r="BW112" s="104">
        <f t="shared" si="441"/>
        <v>-45</v>
      </c>
      <c r="BX112" s="250">
        <f t="shared" si="441"/>
        <v>-45</v>
      </c>
      <c r="BY112" s="250">
        <f t="shared" si="441"/>
        <v>-77</v>
      </c>
      <c r="BZ112" s="250">
        <f t="shared" si="441"/>
        <v>18</v>
      </c>
      <c r="CA112" s="250">
        <f t="shared" si="441"/>
        <v>-11</v>
      </c>
      <c r="CB112" s="250">
        <f t="shared" si="441"/>
        <v>-49</v>
      </c>
      <c r="CC112" s="250">
        <f t="shared" si="442"/>
        <v>-7</v>
      </c>
      <c r="CD112" s="413">
        <f t="shared" si="442"/>
        <v>-37</v>
      </c>
      <c r="CE112" s="375">
        <f t="shared" si="442"/>
        <v>-5</v>
      </c>
      <c r="CF112" s="250">
        <f t="shared" si="442"/>
        <v>36</v>
      </c>
      <c r="CG112" s="250">
        <f t="shared" si="442"/>
        <v>-15</v>
      </c>
      <c r="CH112" s="250">
        <f t="shared" si="442"/>
        <v>-13</v>
      </c>
      <c r="CI112" s="250">
        <f t="shared" si="442"/>
        <v>2</v>
      </c>
      <c r="CJ112" s="250">
        <f t="shared" si="442"/>
        <v>0</v>
      </c>
      <c r="CK112" s="250">
        <f t="shared" si="442"/>
        <v>30</v>
      </c>
      <c r="CL112" s="250">
        <f t="shared" si="442"/>
        <v>21</v>
      </c>
      <c r="CM112" s="250">
        <f t="shared" si="443"/>
        <v>-4</v>
      </c>
      <c r="CN112" s="250">
        <f t="shared" si="443"/>
        <v>54</v>
      </c>
      <c r="CO112" s="250">
        <f t="shared" si="443"/>
        <v>-5</v>
      </c>
      <c r="CP112" s="413">
        <f t="shared" si="443"/>
        <v>2</v>
      </c>
      <c r="CQ112" s="413">
        <f t="shared" si="443"/>
        <v>28</v>
      </c>
      <c r="CR112" s="413">
        <f t="shared" si="443"/>
        <v>-10</v>
      </c>
      <c r="CS112" s="413">
        <f t="shared" si="443"/>
        <v>-11</v>
      </c>
      <c r="CT112" s="413">
        <f t="shared" si="443"/>
        <v>-4</v>
      </c>
      <c r="CU112" s="413">
        <f t="shared" si="443"/>
        <v>2</v>
      </c>
      <c r="CV112" s="413">
        <f t="shared" si="443"/>
        <v>17</v>
      </c>
      <c r="CW112" s="413">
        <f t="shared" si="443"/>
        <v>-9</v>
      </c>
      <c r="CX112" s="413">
        <f t="shared" si="443"/>
        <v>-20</v>
      </c>
      <c r="CY112" s="345"/>
      <c r="CZ112" s="63">
        <f>IF(ISERROR(GETPIVOTDATA("VALUE",'CRS WK pvt'!$I$2,"DT_FILE",CZ$8,"CD_CO",CZ$6,"TRIM_CAT",TRIM(B112),"TRIM_LINE",A107))=TRUE,0,GETPIVOTDATA("VALUE",'CRS WK pvt'!$I$2,"DT_FILE",CZ$8,"CD_CO",CZ$6,"TRIM_CAT",TRIM(B112),"TRIM_LINE",A107))</f>
        <v>135</v>
      </c>
    </row>
    <row r="113" spans="1:104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444">SUM(D108:D112)</f>
        <v>177188</v>
      </c>
      <c r="E113" s="68">
        <f t="shared" si="444"/>
        <v>180789</v>
      </c>
      <c r="F113" s="70">
        <f t="shared" si="444"/>
        <v>164395</v>
      </c>
      <c r="G113" s="68">
        <f t="shared" si="444"/>
        <v>173651</v>
      </c>
      <c r="H113" s="68">
        <f t="shared" si="444"/>
        <v>170591</v>
      </c>
      <c r="I113" s="68">
        <f t="shared" si="444"/>
        <v>163123</v>
      </c>
      <c r="J113" s="68">
        <f t="shared" si="444"/>
        <v>185201</v>
      </c>
      <c r="K113" s="68">
        <f t="shared" si="444"/>
        <v>161890</v>
      </c>
      <c r="L113" s="69">
        <f t="shared" si="444"/>
        <v>183335</v>
      </c>
      <c r="M113" s="68">
        <f t="shared" si="444"/>
        <v>192119</v>
      </c>
      <c r="N113" s="68">
        <f t="shared" si="444"/>
        <v>172412</v>
      </c>
      <c r="O113" s="68">
        <f t="shared" si="444"/>
        <v>191960</v>
      </c>
      <c r="P113" s="68">
        <f t="shared" si="444"/>
        <v>182354</v>
      </c>
      <c r="Q113" s="68">
        <f t="shared" si="444"/>
        <v>183714</v>
      </c>
      <c r="R113" s="68">
        <f t="shared" si="444"/>
        <v>185006</v>
      </c>
      <c r="S113" s="68">
        <f t="shared" si="444"/>
        <v>179950</v>
      </c>
      <c r="T113" s="68">
        <f t="shared" si="444"/>
        <v>178018</v>
      </c>
      <c r="U113" s="68">
        <f t="shared" si="444"/>
        <v>177036</v>
      </c>
      <c r="V113" s="68">
        <f t="shared" si="444"/>
        <v>172788</v>
      </c>
      <c r="W113" s="68">
        <f t="shared" si="444"/>
        <v>171282</v>
      </c>
      <c r="X113" s="69">
        <f t="shared" si="444"/>
        <v>189281</v>
      </c>
      <c r="Y113" s="68">
        <f t="shared" si="444"/>
        <v>168981</v>
      </c>
      <c r="Z113" s="68">
        <f t="shared" si="444"/>
        <v>177497</v>
      </c>
      <c r="AA113" s="68">
        <f t="shared" si="444"/>
        <v>210900</v>
      </c>
      <c r="AB113" s="68">
        <f t="shared" si="444"/>
        <v>179738</v>
      </c>
      <c r="AC113" s="68">
        <f t="shared" si="444"/>
        <v>189773</v>
      </c>
      <c r="AD113" s="68">
        <f t="shared" si="444"/>
        <v>186881</v>
      </c>
      <c r="AE113" s="68">
        <f t="shared" si="444"/>
        <v>181086</v>
      </c>
      <c r="AF113" s="68">
        <f t="shared" si="444"/>
        <v>185207</v>
      </c>
      <c r="AG113" s="195">
        <v>173969</v>
      </c>
      <c r="AH113" s="195">
        <v>170529</v>
      </c>
      <c r="AI113" s="195">
        <v>189247</v>
      </c>
      <c r="AJ113" s="69">
        <v>177696</v>
      </c>
      <c r="AK113" s="288">
        <v>187194</v>
      </c>
      <c r="AL113" s="288">
        <v>193914</v>
      </c>
      <c r="AM113" s="288">
        <v>211330</v>
      </c>
      <c r="AN113" s="288">
        <v>176497</v>
      </c>
      <c r="AO113" s="288">
        <v>186430</v>
      </c>
      <c r="AP113" s="288">
        <v>187862</v>
      </c>
      <c r="AQ113" s="70">
        <v>178343</v>
      </c>
      <c r="AR113" s="288">
        <v>195678</v>
      </c>
      <c r="AS113" s="288">
        <v>176093</v>
      </c>
      <c r="AT113" s="288">
        <v>179309</v>
      </c>
      <c r="AU113" s="288">
        <v>189339</v>
      </c>
      <c r="AV113" s="305">
        <v>179933</v>
      </c>
      <c r="AW113" s="288">
        <v>193954</v>
      </c>
      <c r="AX113" s="288">
        <v>188187</v>
      </c>
      <c r="AY113" s="288">
        <v>208295</v>
      </c>
      <c r="AZ113" s="70">
        <v>172406</v>
      </c>
      <c r="BA113" s="288">
        <v>208369</v>
      </c>
      <c r="BB113" s="288">
        <v>192319</v>
      </c>
      <c r="BC113" s="70">
        <v>164073</v>
      </c>
      <c r="BD113" s="288">
        <v>192040</v>
      </c>
      <c r="BE113" s="288"/>
      <c r="BF113" s="288"/>
      <c r="BG113" s="288"/>
      <c r="BH113" s="305"/>
      <c r="BI113" s="70">
        <f t="shared" si="444"/>
        <v>18677</v>
      </c>
      <c r="BJ113" s="71">
        <f t="shared" ref="BJ113:BL113" si="445">SUM(BJ108:BJ112)</f>
        <v>5166</v>
      </c>
      <c r="BK113" s="71">
        <f t="shared" si="445"/>
        <v>2925</v>
      </c>
      <c r="BL113" s="71">
        <f t="shared" si="445"/>
        <v>20611</v>
      </c>
      <c r="BM113" s="71">
        <f t="shared" ref="BM113" si="446">SUM(BM108:BM112)</f>
        <v>6299</v>
      </c>
      <c r="BN113" s="71">
        <f t="shared" ref="BN113:BV113" si="447">SUM(BN108:BN112)</f>
        <v>7427</v>
      </c>
      <c r="BO113" s="71">
        <f t="shared" si="447"/>
        <v>13913</v>
      </c>
      <c r="BP113" s="71">
        <f t="shared" si="447"/>
        <v>-12413</v>
      </c>
      <c r="BQ113" s="71">
        <f t="shared" si="447"/>
        <v>9392</v>
      </c>
      <c r="BR113" s="401">
        <f t="shared" si="447"/>
        <v>5946</v>
      </c>
      <c r="BS113" s="424">
        <f t="shared" si="447"/>
        <v>-23138</v>
      </c>
      <c r="BT113" s="71">
        <f t="shared" si="447"/>
        <v>5085</v>
      </c>
      <c r="BU113" s="71">
        <f t="shared" si="447"/>
        <v>18940</v>
      </c>
      <c r="BV113" s="71">
        <f t="shared" si="447"/>
        <v>-2616</v>
      </c>
      <c r="BW113" s="71">
        <f t="shared" ref="BW113:BX113" si="448">SUM(BW108:BW112)</f>
        <v>6059</v>
      </c>
      <c r="BX113" s="238">
        <f t="shared" si="448"/>
        <v>1875</v>
      </c>
      <c r="BY113" s="238">
        <f t="shared" ref="BY113:BZ113" si="449">SUM(BY108:BY112)</f>
        <v>1136</v>
      </c>
      <c r="BZ113" s="238">
        <f t="shared" si="449"/>
        <v>7189</v>
      </c>
      <c r="CA113" s="238">
        <f t="shared" ref="CA113" si="450">SUM(CA108:CA112)</f>
        <v>-3067</v>
      </c>
      <c r="CB113" s="238">
        <f t="shared" ref="CB113:CC113" si="451">SUM(CB108:CB112)</f>
        <v>-2259</v>
      </c>
      <c r="CC113" s="238">
        <f t="shared" si="451"/>
        <v>17965</v>
      </c>
      <c r="CD113" s="401">
        <f t="shared" ref="CD113:CE113" si="452">SUM(CD108:CD112)</f>
        <v>-11585</v>
      </c>
      <c r="CE113" s="363">
        <f t="shared" si="452"/>
        <v>18213</v>
      </c>
      <c r="CF113" s="238">
        <f t="shared" ref="CF113" si="453">SUM(CF108:CF112)</f>
        <v>16417</v>
      </c>
      <c r="CG113" s="238">
        <f t="shared" ref="CG113" si="454">SUM(CG108:CG112)</f>
        <v>430</v>
      </c>
      <c r="CH113" s="238">
        <f t="shared" ref="CH113" si="455">SUM(CH108:CH112)</f>
        <v>-3241</v>
      </c>
      <c r="CI113" s="238">
        <f t="shared" ref="CI113" si="456">SUM(CI108:CI112)</f>
        <v>-3343</v>
      </c>
      <c r="CJ113" s="238">
        <f t="shared" ref="CJ113" si="457">SUM(CJ108:CJ112)</f>
        <v>981</v>
      </c>
      <c r="CK113" s="238">
        <f t="shared" ref="CK113" si="458">SUM(CK108:CK112)</f>
        <v>-2743</v>
      </c>
      <c r="CL113" s="238">
        <f t="shared" ref="CL113" si="459">SUM(CL108:CL112)</f>
        <v>10471</v>
      </c>
      <c r="CM113" s="238">
        <f t="shared" ref="CM113" si="460">SUM(CM108:CM112)</f>
        <v>2124</v>
      </c>
      <c r="CN113" s="238">
        <f t="shared" ref="CN113" si="461">SUM(CN108:CN112)</f>
        <v>8780</v>
      </c>
      <c r="CO113" s="238">
        <f t="shared" ref="CO113" si="462">SUM(CO108:CO112)</f>
        <v>92</v>
      </c>
      <c r="CP113" s="401">
        <f t="shared" ref="CP113" si="463">SUM(CP108:CP112)</f>
        <v>2237</v>
      </c>
      <c r="CQ113" s="401">
        <f t="shared" ref="CQ113" si="464">SUM(CQ108:CQ112)</f>
        <v>6760</v>
      </c>
      <c r="CR113" s="401">
        <f t="shared" ref="CR113" si="465">SUM(CR108:CR112)</f>
        <v>-5727</v>
      </c>
      <c r="CS113" s="401">
        <f t="shared" ref="CS113" si="466">SUM(CS108:CS112)</f>
        <v>-3035</v>
      </c>
      <c r="CT113" s="401">
        <f t="shared" ref="CT113:CU113" si="467">SUM(CT108:CT112)</f>
        <v>-4091</v>
      </c>
      <c r="CU113" s="401">
        <f t="shared" si="467"/>
        <v>21939</v>
      </c>
      <c r="CV113" s="401">
        <f t="shared" ref="CV113" si="468">SUM(CV108:CV112)</f>
        <v>4457</v>
      </c>
      <c r="CW113" s="401">
        <f t="shared" ref="CW113:CX113" si="469">SUM(CW108:CW112)</f>
        <v>-14270</v>
      </c>
      <c r="CX113" s="401">
        <f t="shared" si="469"/>
        <v>-3638</v>
      </c>
      <c r="CY113" s="346"/>
      <c r="CZ113" s="70">
        <f t="shared" si="414"/>
        <v>192040</v>
      </c>
    </row>
    <row r="114" spans="1:104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94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406"/>
      <c r="CE114" s="368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406"/>
      <c r="CQ114" s="406"/>
      <c r="CR114" s="406"/>
      <c r="CS114" s="406"/>
      <c r="CT114" s="406"/>
      <c r="CU114" s="406"/>
      <c r="CV114" s="406"/>
      <c r="CW114" s="406"/>
      <c r="CX114" s="406"/>
      <c r="CY114" s="347"/>
      <c r="CZ114" s="94"/>
    </row>
    <row r="115" spans="1:104" s="37" customFormat="1" x14ac:dyDescent="0.3">
      <c r="A115" s="146"/>
      <c r="B115" s="38" t="s">
        <v>37</v>
      </c>
      <c r="C115" s="96">
        <f t="shared" ref="C115:W115" si="470">C94-C101</f>
        <v>3997757</v>
      </c>
      <c r="D115" s="97">
        <f t="shared" si="470"/>
        <v>-2434959.6499999985</v>
      </c>
      <c r="E115" s="97">
        <f t="shared" si="470"/>
        <v>-4930005.0300000012</v>
      </c>
      <c r="F115" s="34">
        <f t="shared" si="470"/>
        <v>-5020871.6199999992</v>
      </c>
      <c r="G115" s="97">
        <f t="shared" si="470"/>
        <v>-4805479.1400000006</v>
      </c>
      <c r="H115" s="97">
        <f t="shared" si="470"/>
        <v>-4186185.1399999997</v>
      </c>
      <c r="I115" s="97">
        <f t="shared" si="470"/>
        <v>-3015624.38</v>
      </c>
      <c r="J115" s="97">
        <f t="shared" si="470"/>
        <v>-2116909.3099999996</v>
      </c>
      <c r="K115" s="97">
        <f t="shared" si="470"/>
        <v>1901879.3100000005</v>
      </c>
      <c r="L115" s="98">
        <f t="shared" si="470"/>
        <v>8254796.7199999988</v>
      </c>
      <c r="M115" s="97">
        <f t="shared" si="470"/>
        <v>7334101.3399999999</v>
      </c>
      <c r="N115" s="97">
        <f t="shared" si="470"/>
        <v>5089337.1999999993</v>
      </c>
      <c r="O115" s="97">
        <f t="shared" si="470"/>
        <v>1321272.1900000013</v>
      </c>
      <c r="P115" s="97">
        <f t="shared" si="470"/>
        <v>2051746.4699999988</v>
      </c>
      <c r="Q115" s="97">
        <f t="shared" si="470"/>
        <v>-2393759.9000000004</v>
      </c>
      <c r="R115" s="97">
        <f t="shared" si="470"/>
        <v>-5254227.7699999986</v>
      </c>
      <c r="S115" s="97">
        <f t="shared" si="470"/>
        <v>-3682278.2300000004</v>
      </c>
      <c r="T115" s="97">
        <f t="shared" si="470"/>
        <v>-3921397.2500000009</v>
      </c>
      <c r="U115" s="97">
        <f t="shared" si="470"/>
        <v>-2791901.2600000007</v>
      </c>
      <c r="V115" s="97">
        <f t="shared" si="470"/>
        <v>-2209058</v>
      </c>
      <c r="W115" s="97">
        <f t="shared" si="470"/>
        <v>935974.97000000067</v>
      </c>
      <c r="X115" s="98">
        <f t="shared" ref="X115:AB115" si="471">X94-X101</f>
        <v>6205179.6700000018</v>
      </c>
      <c r="Y115" s="97">
        <f t="shared" si="471"/>
        <v>11713383</v>
      </c>
      <c r="Z115" s="97">
        <f t="shared" si="471"/>
        <v>9781637</v>
      </c>
      <c r="AA115" s="97">
        <f t="shared" si="471"/>
        <v>1305399.1799999997</v>
      </c>
      <c r="AB115" s="97">
        <f t="shared" si="471"/>
        <v>-805391.5700000003</v>
      </c>
      <c r="AC115" s="97">
        <f t="shared" ref="AC115:AD115" si="472">AC94-AC101</f>
        <v>-4629342.6399999987</v>
      </c>
      <c r="AD115" s="97">
        <f t="shared" si="472"/>
        <v>-5185722.6600000011</v>
      </c>
      <c r="AE115" s="97">
        <f>AE94-AE101</f>
        <v>-4378483</v>
      </c>
      <c r="AF115" s="97">
        <f t="shared" ref="AF115" si="473">AF94-AF101</f>
        <v>-4019115.7299999995</v>
      </c>
      <c r="AG115" s="205">
        <v>-2528879</v>
      </c>
      <c r="AH115" s="205">
        <v>-2218124</v>
      </c>
      <c r="AI115" s="205">
        <v>1472361</v>
      </c>
      <c r="AJ115" s="98">
        <v>11796387</v>
      </c>
      <c r="AK115" s="297">
        <v>11742346</v>
      </c>
      <c r="AL115" s="297">
        <v>8094760</v>
      </c>
      <c r="AM115" s="297">
        <v>1558390</v>
      </c>
      <c r="AN115" s="297">
        <v>1337189</v>
      </c>
      <c r="AO115" s="297">
        <v>-4712726</v>
      </c>
      <c r="AP115" s="297">
        <v>-6251337</v>
      </c>
      <c r="AQ115" s="34">
        <v>-4301922</v>
      </c>
      <c r="AR115" s="297">
        <v>-5922445</v>
      </c>
      <c r="AS115" s="297">
        <v>-2756224</v>
      </c>
      <c r="AT115" s="297">
        <v>-2524155</v>
      </c>
      <c r="AU115" s="297">
        <v>536039</v>
      </c>
      <c r="AV115" s="315">
        <v>11915904</v>
      </c>
      <c r="AW115" s="297">
        <v>11634542</v>
      </c>
      <c r="AX115" s="297">
        <v>7295019</v>
      </c>
      <c r="AY115" s="297">
        <v>3342475</v>
      </c>
      <c r="AZ115" s="34">
        <v>-510817</v>
      </c>
      <c r="BA115" s="297">
        <v>-8252017</v>
      </c>
      <c r="BB115" s="297">
        <v>-6221404</v>
      </c>
      <c r="BC115" s="34">
        <v>-4025689</v>
      </c>
      <c r="BD115" s="297">
        <v>-4922596</v>
      </c>
      <c r="BE115" s="297"/>
      <c r="BF115" s="297"/>
      <c r="BG115" s="297"/>
      <c r="BH115" s="315"/>
      <c r="BI115" s="34">
        <f t="shared" ref="BI115:BR119" si="474">O115-C115</f>
        <v>-2676484.8099999987</v>
      </c>
      <c r="BJ115" s="99">
        <f t="shared" si="474"/>
        <v>4486706.1199999973</v>
      </c>
      <c r="BK115" s="99">
        <f t="shared" si="474"/>
        <v>2536245.1300000008</v>
      </c>
      <c r="BL115" s="99">
        <f t="shared" si="474"/>
        <v>-233356.14999999944</v>
      </c>
      <c r="BM115" s="99">
        <f t="shared" si="474"/>
        <v>1123200.9100000001</v>
      </c>
      <c r="BN115" s="99">
        <f t="shared" si="474"/>
        <v>264787.88999999873</v>
      </c>
      <c r="BO115" s="99">
        <f t="shared" si="474"/>
        <v>223723.11999999918</v>
      </c>
      <c r="BP115" s="99">
        <f t="shared" si="474"/>
        <v>-92148.69000000041</v>
      </c>
      <c r="BQ115" s="99">
        <f t="shared" si="474"/>
        <v>-965904.33999999985</v>
      </c>
      <c r="BR115" s="411">
        <f t="shared" si="474"/>
        <v>-2049617.049999997</v>
      </c>
      <c r="BS115" s="434">
        <f t="shared" ref="BS115:CB119" si="475">Y115-M115</f>
        <v>4379281.66</v>
      </c>
      <c r="BT115" s="99">
        <f t="shared" si="475"/>
        <v>4692299.8000000007</v>
      </c>
      <c r="BU115" s="99">
        <f t="shared" si="475"/>
        <v>-15873.010000001639</v>
      </c>
      <c r="BV115" s="99">
        <f t="shared" si="475"/>
        <v>-2857138.0399999991</v>
      </c>
      <c r="BW115" s="99">
        <f t="shared" si="475"/>
        <v>-2235582.7399999984</v>
      </c>
      <c r="BX115" s="248">
        <f t="shared" si="475"/>
        <v>68505.109999997541</v>
      </c>
      <c r="BY115" s="248">
        <f t="shared" si="475"/>
        <v>-696204.76999999955</v>
      </c>
      <c r="BZ115" s="248">
        <f t="shared" si="475"/>
        <v>-97718.479999998584</v>
      </c>
      <c r="CA115" s="248">
        <f t="shared" si="475"/>
        <v>263022.26000000071</v>
      </c>
      <c r="CB115" s="248">
        <f t="shared" si="475"/>
        <v>-9066</v>
      </c>
      <c r="CC115" s="248">
        <f t="shared" ref="CC115:CL119" si="476">AI115-W115</f>
        <v>536386.02999999933</v>
      </c>
      <c r="CD115" s="411">
        <f t="shared" si="476"/>
        <v>5591207.3299999982</v>
      </c>
      <c r="CE115" s="373">
        <f t="shared" si="476"/>
        <v>28963</v>
      </c>
      <c r="CF115" s="248">
        <f t="shared" si="476"/>
        <v>-1686877</v>
      </c>
      <c r="CG115" s="248">
        <f t="shared" si="476"/>
        <v>252990.8200000003</v>
      </c>
      <c r="CH115" s="248">
        <f t="shared" si="476"/>
        <v>2142580.5700000003</v>
      </c>
      <c r="CI115" s="248">
        <f t="shared" si="476"/>
        <v>-83383.360000001267</v>
      </c>
      <c r="CJ115" s="248">
        <f t="shared" si="476"/>
        <v>-1065614.3399999989</v>
      </c>
      <c r="CK115" s="248">
        <f t="shared" si="476"/>
        <v>76561</v>
      </c>
      <c r="CL115" s="248">
        <f t="shared" si="476"/>
        <v>-1903329.2700000005</v>
      </c>
      <c r="CM115" s="248">
        <f t="shared" ref="CM115:CX119" si="477">AS115-AG115</f>
        <v>-227345</v>
      </c>
      <c r="CN115" s="248">
        <f t="shared" si="477"/>
        <v>-306031</v>
      </c>
      <c r="CO115" s="248">
        <f t="shared" si="477"/>
        <v>-936322</v>
      </c>
      <c r="CP115" s="411">
        <f t="shared" si="477"/>
        <v>119517</v>
      </c>
      <c r="CQ115" s="411">
        <f t="shared" si="477"/>
        <v>-107804</v>
      </c>
      <c r="CR115" s="411">
        <f t="shared" si="477"/>
        <v>-799741</v>
      </c>
      <c r="CS115" s="411">
        <f t="shared" si="477"/>
        <v>1784085</v>
      </c>
      <c r="CT115" s="411">
        <f t="shared" si="477"/>
        <v>-1848006</v>
      </c>
      <c r="CU115" s="411">
        <f t="shared" si="477"/>
        <v>-3539291</v>
      </c>
      <c r="CV115" s="411">
        <f t="shared" si="477"/>
        <v>29933</v>
      </c>
      <c r="CW115" s="411">
        <f t="shared" si="477"/>
        <v>276233</v>
      </c>
      <c r="CX115" s="411">
        <f t="shared" si="477"/>
        <v>999849</v>
      </c>
      <c r="CY115" s="347"/>
      <c r="CZ115" s="34">
        <f>CZ94-CZ101</f>
        <v>-4922596</v>
      </c>
    </row>
    <row r="116" spans="1:104" s="37" customFormat="1" x14ac:dyDescent="0.3">
      <c r="A116" s="146"/>
      <c r="B116" s="38" t="s">
        <v>38</v>
      </c>
      <c r="C116" s="96">
        <f t="shared" ref="C116:W116" si="478">C95-C102</f>
        <v>951788.86999999988</v>
      </c>
      <c r="D116" s="97">
        <f t="shared" si="478"/>
        <v>601979.45000000019</v>
      </c>
      <c r="E116" s="97">
        <f t="shared" si="478"/>
        <v>62038.300000000047</v>
      </c>
      <c r="F116" s="34">
        <f t="shared" si="478"/>
        <v>-197824.2300000001</v>
      </c>
      <c r="G116" s="97">
        <f t="shared" si="478"/>
        <v>-160788.20999999996</v>
      </c>
      <c r="H116" s="97">
        <f t="shared" si="478"/>
        <v>-139041.77000000002</v>
      </c>
      <c r="I116" s="97">
        <f t="shared" si="478"/>
        <v>-101430.63</v>
      </c>
      <c r="J116" s="97">
        <f t="shared" si="478"/>
        <v>3822.929999999993</v>
      </c>
      <c r="K116" s="97">
        <f t="shared" si="478"/>
        <v>351518.93</v>
      </c>
      <c r="L116" s="98">
        <f t="shared" si="478"/>
        <v>1439998.4500000002</v>
      </c>
      <c r="M116" s="97">
        <f t="shared" si="478"/>
        <v>727321.6100000001</v>
      </c>
      <c r="N116" s="97">
        <f t="shared" si="478"/>
        <v>911191.84</v>
      </c>
      <c r="O116" s="97">
        <f t="shared" si="478"/>
        <v>711925.75999999989</v>
      </c>
      <c r="P116" s="97">
        <f t="shared" si="478"/>
        <v>761787.06</v>
      </c>
      <c r="Q116" s="97">
        <f t="shared" si="478"/>
        <v>187886.59000000008</v>
      </c>
      <c r="R116" s="97">
        <f t="shared" si="478"/>
        <v>-91163.960000000021</v>
      </c>
      <c r="S116" s="97">
        <f t="shared" si="478"/>
        <v>-86938.280000000028</v>
      </c>
      <c r="T116" s="97">
        <f t="shared" si="478"/>
        <v>-82867.219999999972</v>
      </c>
      <c r="U116" s="97">
        <f t="shared" si="478"/>
        <v>-22675.460000000021</v>
      </c>
      <c r="V116" s="97">
        <f t="shared" si="478"/>
        <v>49264</v>
      </c>
      <c r="W116" s="97">
        <f t="shared" si="478"/>
        <v>431857.93000000005</v>
      </c>
      <c r="X116" s="98">
        <f t="shared" ref="X116:AB116" si="479">X95-X102</f>
        <v>1253579.2899999998</v>
      </c>
      <c r="Y116" s="97">
        <f t="shared" si="479"/>
        <v>1471464</v>
      </c>
      <c r="Z116" s="97">
        <f t="shared" si="479"/>
        <v>1415582</v>
      </c>
      <c r="AA116" s="97">
        <f t="shared" si="479"/>
        <v>1057834.0999999999</v>
      </c>
      <c r="AB116" s="97">
        <f t="shared" si="479"/>
        <v>985221.94000000006</v>
      </c>
      <c r="AC116" s="97">
        <f t="shared" ref="AC116:AD116" si="480">AC95-AC102</f>
        <v>-50333.20000000007</v>
      </c>
      <c r="AD116" s="97">
        <f t="shared" si="480"/>
        <v>-334021.86</v>
      </c>
      <c r="AE116" s="97">
        <f t="shared" ref="AE116:AF116" si="481">AE95-AE102</f>
        <v>-142045</v>
      </c>
      <c r="AF116" s="97">
        <f t="shared" si="481"/>
        <v>-164341.14000000001</v>
      </c>
      <c r="AG116" s="205">
        <v>-77755</v>
      </c>
      <c r="AH116" s="205">
        <v>-973</v>
      </c>
      <c r="AI116" s="205">
        <v>-671974</v>
      </c>
      <c r="AJ116" s="98">
        <v>1816999</v>
      </c>
      <c r="AK116" s="297">
        <v>1743508</v>
      </c>
      <c r="AL116" s="297">
        <v>2035638</v>
      </c>
      <c r="AM116" s="297">
        <v>1496133</v>
      </c>
      <c r="AN116" s="297">
        <v>949485</v>
      </c>
      <c r="AO116" s="297">
        <v>148629</v>
      </c>
      <c r="AP116" s="297">
        <v>33471</v>
      </c>
      <c r="AQ116" s="34">
        <v>-85785</v>
      </c>
      <c r="AR116" s="297">
        <v>-159512</v>
      </c>
      <c r="AS116" s="297">
        <v>58250</v>
      </c>
      <c r="AT116" s="297">
        <v>119689</v>
      </c>
      <c r="AU116" s="297">
        <v>737694</v>
      </c>
      <c r="AV116" s="315">
        <v>2638295</v>
      </c>
      <c r="AW116" s="297">
        <v>2264443</v>
      </c>
      <c r="AX116" s="297">
        <v>2130566</v>
      </c>
      <c r="AY116" s="297">
        <v>2046281</v>
      </c>
      <c r="AZ116" s="34">
        <v>971590</v>
      </c>
      <c r="BA116" s="297">
        <v>112496</v>
      </c>
      <c r="BB116" s="297">
        <v>-58523</v>
      </c>
      <c r="BC116" s="34">
        <v>-266937</v>
      </c>
      <c r="BD116" s="297">
        <v>-199490</v>
      </c>
      <c r="BE116" s="297"/>
      <c r="BF116" s="297"/>
      <c r="BG116" s="297"/>
      <c r="BH116" s="315"/>
      <c r="BI116" s="34">
        <f t="shared" si="474"/>
        <v>-239863.11</v>
      </c>
      <c r="BJ116" s="99">
        <f t="shared" si="474"/>
        <v>159807.60999999987</v>
      </c>
      <c r="BK116" s="99">
        <f t="shared" si="474"/>
        <v>125848.29000000004</v>
      </c>
      <c r="BL116" s="99">
        <f t="shared" si="474"/>
        <v>106660.27000000008</v>
      </c>
      <c r="BM116" s="99">
        <f t="shared" si="474"/>
        <v>73849.929999999935</v>
      </c>
      <c r="BN116" s="99">
        <f t="shared" si="474"/>
        <v>56174.550000000047</v>
      </c>
      <c r="BO116" s="99">
        <f t="shared" si="474"/>
        <v>78755.169999999984</v>
      </c>
      <c r="BP116" s="99">
        <f t="shared" si="474"/>
        <v>45441.070000000007</v>
      </c>
      <c r="BQ116" s="99">
        <f t="shared" si="474"/>
        <v>80339.000000000058</v>
      </c>
      <c r="BR116" s="411">
        <f t="shared" si="474"/>
        <v>-186419.16000000038</v>
      </c>
      <c r="BS116" s="434">
        <f t="shared" si="475"/>
        <v>744142.3899999999</v>
      </c>
      <c r="BT116" s="99">
        <f t="shared" si="475"/>
        <v>504390.16000000003</v>
      </c>
      <c r="BU116" s="99">
        <f t="shared" si="475"/>
        <v>345908.33999999997</v>
      </c>
      <c r="BV116" s="99">
        <f t="shared" si="475"/>
        <v>223434.88</v>
      </c>
      <c r="BW116" s="99">
        <f t="shared" si="475"/>
        <v>-238219.79000000015</v>
      </c>
      <c r="BX116" s="248">
        <f t="shared" si="475"/>
        <v>-242857.89999999997</v>
      </c>
      <c r="BY116" s="248">
        <f t="shared" si="475"/>
        <v>-55106.719999999972</v>
      </c>
      <c r="BZ116" s="248">
        <f t="shared" si="475"/>
        <v>-81473.920000000042</v>
      </c>
      <c r="CA116" s="248">
        <f t="shared" si="475"/>
        <v>-55079.539999999979</v>
      </c>
      <c r="CB116" s="248">
        <f t="shared" si="475"/>
        <v>-50237</v>
      </c>
      <c r="CC116" s="248">
        <f t="shared" si="476"/>
        <v>-1103831.9300000002</v>
      </c>
      <c r="CD116" s="411">
        <f t="shared" si="476"/>
        <v>563419.7100000002</v>
      </c>
      <c r="CE116" s="373">
        <f t="shared" si="476"/>
        <v>272044</v>
      </c>
      <c r="CF116" s="248">
        <f t="shared" si="476"/>
        <v>620056</v>
      </c>
      <c r="CG116" s="248">
        <f t="shared" si="476"/>
        <v>438298.90000000014</v>
      </c>
      <c r="CH116" s="248">
        <f t="shared" si="476"/>
        <v>-35736.940000000061</v>
      </c>
      <c r="CI116" s="248">
        <f t="shared" si="476"/>
        <v>198962.20000000007</v>
      </c>
      <c r="CJ116" s="248">
        <f t="shared" si="476"/>
        <v>367492.86</v>
      </c>
      <c r="CK116" s="248">
        <f t="shared" si="476"/>
        <v>56260</v>
      </c>
      <c r="CL116" s="248">
        <f t="shared" si="476"/>
        <v>4829.140000000014</v>
      </c>
      <c r="CM116" s="248">
        <f t="shared" si="477"/>
        <v>136005</v>
      </c>
      <c r="CN116" s="248">
        <f t="shared" si="477"/>
        <v>120662</v>
      </c>
      <c r="CO116" s="248">
        <f t="shared" si="477"/>
        <v>1409668</v>
      </c>
      <c r="CP116" s="411">
        <f t="shared" si="477"/>
        <v>821296</v>
      </c>
      <c r="CQ116" s="411">
        <f t="shared" si="477"/>
        <v>520935</v>
      </c>
      <c r="CR116" s="411">
        <f t="shared" si="477"/>
        <v>94928</v>
      </c>
      <c r="CS116" s="411">
        <f t="shared" si="477"/>
        <v>550148</v>
      </c>
      <c r="CT116" s="411">
        <f t="shared" si="477"/>
        <v>22105</v>
      </c>
      <c r="CU116" s="411">
        <f t="shared" si="477"/>
        <v>-36133</v>
      </c>
      <c r="CV116" s="411">
        <f t="shared" si="477"/>
        <v>-91994</v>
      </c>
      <c r="CW116" s="411">
        <f t="shared" si="477"/>
        <v>-181152</v>
      </c>
      <c r="CX116" s="411">
        <f t="shared" si="477"/>
        <v>-39978</v>
      </c>
      <c r="CY116" s="347"/>
      <c r="CZ116" s="34">
        <f>CZ95-CZ102</f>
        <v>-199490</v>
      </c>
    </row>
    <row r="117" spans="1:104" s="37" customFormat="1" x14ac:dyDescent="0.3">
      <c r="A117" s="146"/>
      <c r="B117" s="38" t="s">
        <v>39</v>
      </c>
      <c r="C117" s="96">
        <f t="shared" ref="C117:O119" si="482">C96-C103</f>
        <v>-104302.54000000004</v>
      </c>
      <c r="D117" s="97">
        <f t="shared" si="482"/>
        <v>-1755182.2299999995</v>
      </c>
      <c r="E117" s="97">
        <f t="shared" si="482"/>
        <v>-1948767.94</v>
      </c>
      <c r="F117" s="34">
        <f t="shared" si="482"/>
        <v>-929437.5</v>
      </c>
      <c r="G117" s="97">
        <f t="shared" si="482"/>
        <v>-672581.00000000023</v>
      </c>
      <c r="H117" s="97">
        <f t="shared" si="482"/>
        <v>-346288.80000000005</v>
      </c>
      <c r="I117" s="97">
        <f t="shared" si="482"/>
        <v>-193194.93999999994</v>
      </c>
      <c r="J117" s="97">
        <f t="shared" si="482"/>
        <v>2512.75</v>
      </c>
      <c r="K117" s="97">
        <f t="shared" si="482"/>
        <v>838812.15000000014</v>
      </c>
      <c r="L117" s="98">
        <f t="shared" si="482"/>
        <v>6081024.6299999999</v>
      </c>
      <c r="M117" s="97">
        <f t="shared" si="482"/>
        <v>422265.70000000019</v>
      </c>
      <c r="N117" s="97">
        <f t="shared" si="482"/>
        <v>772946.49000000022</v>
      </c>
      <c r="O117" s="97">
        <f t="shared" si="482"/>
        <v>-1052330.7599999998</v>
      </c>
      <c r="P117" s="97">
        <f t="shared" ref="P117:R117" si="483">P96-P103</f>
        <v>239278.33999999985</v>
      </c>
      <c r="Q117" s="97">
        <f t="shared" si="483"/>
        <v>-1003257.31</v>
      </c>
      <c r="R117" s="97">
        <f t="shared" si="483"/>
        <v>-1485214.45</v>
      </c>
      <c r="S117" s="97">
        <f t="shared" ref="S117:T117" si="484">S96-S103</f>
        <v>-603088.64999999991</v>
      </c>
      <c r="T117" s="97">
        <f t="shared" si="484"/>
        <v>-264208.99</v>
      </c>
      <c r="U117" s="97">
        <f t="shared" ref="U117:V117" si="485">U96-U103</f>
        <v>-92809.920000000042</v>
      </c>
      <c r="V117" s="97">
        <f t="shared" si="485"/>
        <v>144555</v>
      </c>
      <c r="W117" s="97">
        <f t="shared" ref="W117:AB117" si="486">W96-W103</f>
        <v>758016.25999999978</v>
      </c>
      <c r="X117" s="98">
        <f t="shared" si="486"/>
        <v>2081410.5000000005</v>
      </c>
      <c r="Y117" s="97">
        <f t="shared" si="486"/>
        <v>2804774</v>
      </c>
      <c r="Z117" s="97">
        <f t="shared" si="486"/>
        <v>1383905</v>
      </c>
      <c r="AA117" s="97">
        <f t="shared" si="486"/>
        <v>-1398076.1000000006</v>
      </c>
      <c r="AB117" s="97">
        <f t="shared" si="486"/>
        <v>-1171613.2899999991</v>
      </c>
      <c r="AC117" s="97">
        <f t="shared" ref="AC117:AD117" si="487">AC96-AC103</f>
        <v>-1104657.83</v>
      </c>
      <c r="AD117" s="97">
        <f t="shared" si="487"/>
        <v>-742757.21</v>
      </c>
      <c r="AE117" s="97">
        <f t="shared" ref="AE117:AF117" si="488">AE96-AE103</f>
        <v>-416310</v>
      </c>
      <c r="AF117" s="97">
        <f t="shared" si="488"/>
        <v>-287036.3600000001</v>
      </c>
      <c r="AG117" s="205">
        <v>-213631</v>
      </c>
      <c r="AH117" s="205">
        <v>95809</v>
      </c>
      <c r="AI117" s="205">
        <v>1001023</v>
      </c>
      <c r="AJ117" s="98">
        <v>3099387</v>
      </c>
      <c r="AK117" s="297">
        <v>2927742</v>
      </c>
      <c r="AL117" s="297">
        <v>792544</v>
      </c>
      <c r="AM117" s="297">
        <v>-934900</v>
      </c>
      <c r="AN117" s="297">
        <v>-1413696</v>
      </c>
      <c r="AO117" s="297">
        <v>-1607661</v>
      </c>
      <c r="AP117" s="297">
        <v>-1135484</v>
      </c>
      <c r="AQ117" s="34">
        <v>-532316</v>
      </c>
      <c r="AR117" s="297">
        <v>-677752</v>
      </c>
      <c r="AS117" s="297">
        <v>-8269</v>
      </c>
      <c r="AT117" s="297">
        <v>4152</v>
      </c>
      <c r="AU117" s="297">
        <v>674399</v>
      </c>
      <c r="AV117" s="315">
        <v>3381373</v>
      </c>
      <c r="AW117" s="297">
        <v>1357156</v>
      </c>
      <c r="AX117" s="297">
        <v>917898</v>
      </c>
      <c r="AY117" s="297">
        <v>-875319</v>
      </c>
      <c r="AZ117" s="34">
        <v>-1377337</v>
      </c>
      <c r="BA117" s="297">
        <v>-1430920</v>
      </c>
      <c r="BB117" s="297">
        <v>-1055232</v>
      </c>
      <c r="BC117" s="34">
        <v>-573095</v>
      </c>
      <c r="BD117" s="297">
        <v>-370449</v>
      </c>
      <c r="BE117" s="297"/>
      <c r="BF117" s="297"/>
      <c r="BG117" s="297"/>
      <c r="BH117" s="315"/>
      <c r="BI117" s="34">
        <f t="shared" si="474"/>
        <v>-948028.21999999974</v>
      </c>
      <c r="BJ117" s="99">
        <f t="shared" si="474"/>
        <v>1994460.5699999994</v>
      </c>
      <c r="BK117" s="99">
        <f t="shared" si="474"/>
        <v>945510.62999999989</v>
      </c>
      <c r="BL117" s="99">
        <f t="shared" si="474"/>
        <v>-555776.94999999995</v>
      </c>
      <c r="BM117" s="99">
        <f t="shared" si="474"/>
        <v>69492.350000000326</v>
      </c>
      <c r="BN117" s="99">
        <f t="shared" si="474"/>
        <v>82079.810000000056</v>
      </c>
      <c r="BO117" s="99">
        <f t="shared" si="474"/>
        <v>100385.0199999999</v>
      </c>
      <c r="BP117" s="99">
        <f t="shared" si="474"/>
        <v>142042.25</v>
      </c>
      <c r="BQ117" s="99">
        <f t="shared" si="474"/>
        <v>-80795.890000000363</v>
      </c>
      <c r="BR117" s="411">
        <f t="shared" si="474"/>
        <v>-3999614.1299999994</v>
      </c>
      <c r="BS117" s="434">
        <f t="shared" si="475"/>
        <v>2382508.2999999998</v>
      </c>
      <c r="BT117" s="99">
        <f t="shared" si="475"/>
        <v>610958.50999999978</v>
      </c>
      <c r="BU117" s="99">
        <f t="shared" si="475"/>
        <v>-345745.34000000078</v>
      </c>
      <c r="BV117" s="99">
        <f t="shared" si="475"/>
        <v>-1410891.629999999</v>
      </c>
      <c r="BW117" s="99">
        <f t="shared" si="475"/>
        <v>-101400.52000000002</v>
      </c>
      <c r="BX117" s="248">
        <f t="shared" si="475"/>
        <v>742457.24</v>
      </c>
      <c r="BY117" s="248">
        <f t="shared" si="475"/>
        <v>186778.64999999991</v>
      </c>
      <c r="BZ117" s="248">
        <f t="shared" si="475"/>
        <v>-22827.370000000112</v>
      </c>
      <c r="CA117" s="248">
        <f t="shared" si="475"/>
        <v>-120821.07999999996</v>
      </c>
      <c r="CB117" s="248">
        <f t="shared" si="475"/>
        <v>-48746</v>
      </c>
      <c r="CC117" s="248">
        <f t="shared" si="476"/>
        <v>243006.74000000022</v>
      </c>
      <c r="CD117" s="411">
        <f t="shared" si="476"/>
        <v>1017976.4999999995</v>
      </c>
      <c r="CE117" s="373">
        <f t="shared" si="476"/>
        <v>122968</v>
      </c>
      <c r="CF117" s="248">
        <f t="shared" si="476"/>
        <v>-591361</v>
      </c>
      <c r="CG117" s="248">
        <f t="shared" si="476"/>
        <v>463176.10000000056</v>
      </c>
      <c r="CH117" s="248">
        <f t="shared" si="476"/>
        <v>-242082.71000000089</v>
      </c>
      <c r="CI117" s="248">
        <f t="shared" si="476"/>
        <v>-503003.16999999993</v>
      </c>
      <c r="CJ117" s="248">
        <f t="shared" si="476"/>
        <v>-392726.79000000004</v>
      </c>
      <c r="CK117" s="248">
        <f t="shared" si="476"/>
        <v>-116006</v>
      </c>
      <c r="CL117" s="248">
        <f t="shared" si="476"/>
        <v>-390715.6399999999</v>
      </c>
      <c r="CM117" s="248">
        <f t="shared" si="477"/>
        <v>205362</v>
      </c>
      <c r="CN117" s="248">
        <f t="shared" si="477"/>
        <v>-91657</v>
      </c>
      <c r="CO117" s="248">
        <f t="shared" si="477"/>
        <v>-326624</v>
      </c>
      <c r="CP117" s="411">
        <f t="shared" si="477"/>
        <v>281986</v>
      </c>
      <c r="CQ117" s="411">
        <f t="shared" si="477"/>
        <v>-1570586</v>
      </c>
      <c r="CR117" s="411">
        <f t="shared" si="477"/>
        <v>125354</v>
      </c>
      <c r="CS117" s="411">
        <f t="shared" si="477"/>
        <v>59581</v>
      </c>
      <c r="CT117" s="411">
        <f t="shared" si="477"/>
        <v>36359</v>
      </c>
      <c r="CU117" s="411">
        <f t="shared" si="477"/>
        <v>176741</v>
      </c>
      <c r="CV117" s="411">
        <f t="shared" si="477"/>
        <v>80252</v>
      </c>
      <c r="CW117" s="411">
        <f t="shared" si="477"/>
        <v>-40779</v>
      </c>
      <c r="CX117" s="411">
        <f t="shared" si="477"/>
        <v>307303</v>
      </c>
      <c r="CY117" s="347"/>
      <c r="CZ117" s="34">
        <f t="shared" ref="CZ117" si="489">CZ96-CZ103</f>
        <v>-370449</v>
      </c>
    </row>
    <row r="118" spans="1:104" s="37" customFormat="1" x14ac:dyDescent="0.3">
      <c r="A118" s="146"/>
      <c r="B118" s="38" t="s">
        <v>40</v>
      </c>
      <c r="C118" s="96">
        <f t="shared" si="482"/>
        <v>3923158.24</v>
      </c>
      <c r="D118" s="97">
        <f t="shared" si="482"/>
        <v>-1167779.9200000002</v>
      </c>
      <c r="E118" s="97">
        <f t="shared" si="482"/>
        <v>-975526.29999999981</v>
      </c>
      <c r="F118" s="34">
        <f t="shared" si="482"/>
        <v>250532.12000000011</v>
      </c>
      <c r="G118" s="97">
        <f t="shared" si="482"/>
        <v>-215453.20999999996</v>
      </c>
      <c r="H118" s="97">
        <f t="shared" si="482"/>
        <v>-85049.060000000056</v>
      </c>
      <c r="I118" s="97">
        <f t="shared" si="482"/>
        <v>-2503.6300000000047</v>
      </c>
      <c r="J118" s="97">
        <f t="shared" si="482"/>
        <v>127940.02000000002</v>
      </c>
      <c r="K118" s="97">
        <f t="shared" si="482"/>
        <v>536781.77</v>
      </c>
      <c r="L118" s="98">
        <f t="shared" si="482"/>
        <v>1157722.43</v>
      </c>
      <c r="M118" s="97">
        <f t="shared" si="482"/>
        <v>27743.979999999981</v>
      </c>
      <c r="N118" s="97">
        <f t="shared" si="482"/>
        <v>292919.37999999989</v>
      </c>
      <c r="O118" s="97">
        <f t="shared" si="482"/>
        <v>-442411.70000000019</v>
      </c>
      <c r="P118" s="97">
        <f t="shared" ref="P118:R118" si="490">P97-P104</f>
        <v>192033.72999999998</v>
      </c>
      <c r="Q118" s="97">
        <f t="shared" si="490"/>
        <v>-260180.35000000009</v>
      </c>
      <c r="R118" s="97">
        <f t="shared" si="490"/>
        <v>-827018.38</v>
      </c>
      <c r="S118" s="97">
        <f t="shared" ref="S118:T118" si="491">S97-S104</f>
        <v>-325603.08</v>
      </c>
      <c r="T118" s="97">
        <f t="shared" si="491"/>
        <v>-86385.510000000009</v>
      </c>
      <c r="U118" s="97">
        <f t="shared" ref="U118:V118" si="492">U97-U104</f>
        <v>37877.860000000044</v>
      </c>
      <c r="V118" s="97">
        <f t="shared" si="492"/>
        <v>298495</v>
      </c>
      <c r="W118" s="97">
        <f t="shared" ref="W118:AB118" si="493">W97-W104</f>
        <v>476662.69</v>
      </c>
      <c r="X118" s="98">
        <f t="shared" si="493"/>
        <v>807394.00000000023</v>
      </c>
      <c r="Y118" s="97">
        <f t="shared" si="493"/>
        <v>1027537</v>
      </c>
      <c r="Z118" s="97">
        <f t="shared" si="493"/>
        <v>528762</v>
      </c>
      <c r="AA118" s="97">
        <f t="shared" si="493"/>
        <v>-804756.7200000002</v>
      </c>
      <c r="AB118" s="97">
        <f t="shared" si="493"/>
        <v>-467298.16000000015</v>
      </c>
      <c r="AC118" s="97">
        <f t="shared" ref="AC118:AD118" si="494">AC97-AC104</f>
        <v>-476306.38000000012</v>
      </c>
      <c r="AD118" s="97">
        <f t="shared" si="494"/>
        <v>-279363.90000000002</v>
      </c>
      <c r="AE118" s="97">
        <f t="shared" ref="AE118:AF118" si="495">AE97-AE104</f>
        <v>-249287</v>
      </c>
      <c r="AF118" s="97">
        <f t="shared" si="495"/>
        <v>-83503.350000000035</v>
      </c>
      <c r="AG118" s="205">
        <v>67057</v>
      </c>
      <c r="AH118" s="205">
        <v>100889</v>
      </c>
      <c r="AI118" s="205">
        <v>526180</v>
      </c>
      <c r="AJ118" s="98">
        <v>1405704</v>
      </c>
      <c r="AK118" s="297">
        <v>1319175</v>
      </c>
      <c r="AL118" s="297">
        <v>-105925</v>
      </c>
      <c r="AM118" s="297">
        <v>-644577</v>
      </c>
      <c r="AN118" s="297">
        <v>-414112</v>
      </c>
      <c r="AO118" s="297">
        <v>-463649</v>
      </c>
      <c r="AP118" s="297">
        <v>-803590</v>
      </c>
      <c r="AQ118" s="34">
        <v>-82699</v>
      </c>
      <c r="AR118" s="297">
        <v>-120040</v>
      </c>
      <c r="AS118" s="297">
        <v>142533</v>
      </c>
      <c r="AT118" s="297">
        <v>237998</v>
      </c>
      <c r="AU118" s="297">
        <v>497831</v>
      </c>
      <c r="AV118" s="315">
        <v>1575213</v>
      </c>
      <c r="AW118" s="297">
        <v>113288</v>
      </c>
      <c r="AX118" s="297">
        <v>21745</v>
      </c>
      <c r="AY118" s="297">
        <v>-352200</v>
      </c>
      <c r="AZ118" s="34">
        <v>-291968</v>
      </c>
      <c r="BA118" s="297">
        <v>-712233</v>
      </c>
      <c r="BB118" s="297">
        <v>-462898</v>
      </c>
      <c r="BC118" s="34">
        <v>-265992</v>
      </c>
      <c r="BD118" s="297">
        <v>26445</v>
      </c>
      <c r="BE118" s="297"/>
      <c r="BF118" s="297"/>
      <c r="BG118" s="297"/>
      <c r="BH118" s="315"/>
      <c r="BI118" s="34">
        <f t="shared" si="474"/>
        <v>-4365569.9400000004</v>
      </c>
      <c r="BJ118" s="99">
        <f t="shared" si="474"/>
        <v>1359813.6500000001</v>
      </c>
      <c r="BK118" s="99">
        <f t="shared" si="474"/>
        <v>715345.94999999972</v>
      </c>
      <c r="BL118" s="99">
        <f t="shared" si="474"/>
        <v>-1077550.5</v>
      </c>
      <c r="BM118" s="99">
        <f t="shared" si="474"/>
        <v>-110149.87000000005</v>
      </c>
      <c r="BN118" s="99">
        <f t="shared" si="474"/>
        <v>-1336.4499999999534</v>
      </c>
      <c r="BO118" s="99">
        <f t="shared" si="474"/>
        <v>40381.490000000049</v>
      </c>
      <c r="BP118" s="99">
        <f t="shared" si="474"/>
        <v>170554.97999999998</v>
      </c>
      <c r="BQ118" s="99">
        <f t="shared" si="474"/>
        <v>-60119.080000000016</v>
      </c>
      <c r="BR118" s="411">
        <f t="shared" si="474"/>
        <v>-350328.4299999997</v>
      </c>
      <c r="BS118" s="434">
        <f t="shared" si="475"/>
        <v>999793.02</v>
      </c>
      <c r="BT118" s="99">
        <f t="shared" si="475"/>
        <v>235842.62000000011</v>
      </c>
      <c r="BU118" s="99">
        <f t="shared" si="475"/>
        <v>-362345.02</v>
      </c>
      <c r="BV118" s="99">
        <f t="shared" si="475"/>
        <v>-659331.89000000013</v>
      </c>
      <c r="BW118" s="99">
        <f t="shared" si="475"/>
        <v>-216126.03000000003</v>
      </c>
      <c r="BX118" s="248">
        <f t="shared" si="475"/>
        <v>547654.48</v>
      </c>
      <c r="BY118" s="248">
        <f t="shared" si="475"/>
        <v>76316.080000000016</v>
      </c>
      <c r="BZ118" s="248">
        <f t="shared" si="475"/>
        <v>2882.1599999999744</v>
      </c>
      <c r="CA118" s="248">
        <f t="shared" si="475"/>
        <v>29179.139999999956</v>
      </c>
      <c r="CB118" s="248">
        <f t="shared" si="475"/>
        <v>-197606</v>
      </c>
      <c r="CC118" s="248">
        <f t="shared" si="476"/>
        <v>49517.31</v>
      </c>
      <c r="CD118" s="411">
        <f t="shared" si="476"/>
        <v>598309.99999999977</v>
      </c>
      <c r="CE118" s="373">
        <f t="shared" si="476"/>
        <v>291638</v>
      </c>
      <c r="CF118" s="248">
        <f t="shared" si="476"/>
        <v>-634687</v>
      </c>
      <c r="CG118" s="248">
        <f t="shared" si="476"/>
        <v>160179.7200000002</v>
      </c>
      <c r="CH118" s="248">
        <f t="shared" si="476"/>
        <v>53186.160000000149</v>
      </c>
      <c r="CI118" s="248">
        <f t="shared" si="476"/>
        <v>12657.380000000121</v>
      </c>
      <c r="CJ118" s="248">
        <f t="shared" si="476"/>
        <v>-524226.1</v>
      </c>
      <c r="CK118" s="248">
        <f t="shared" si="476"/>
        <v>166588</v>
      </c>
      <c r="CL118" s="248">
        <f t="shared" si="476"/>
        <v>-36536.649999999965</v>
      </c>
      <c r="CM118" s="248">
        <f t="shared" si="477"/>
        <v>75476</v>
      </c>
      <c r="CN118" s="248">
        <f t="shared" si="477"/>
        <v>137109</v>
      </c>
      <c r="CO118" s="248">
        <f t="shared" si="477"/>
        <v>-28349</v>
      </c>
      <c r="CP118" s="411">
        <f t="shared" si="477"/>
        <v>169509</v>
      </c>
      <c r="CQ118" s="411">
        <f t="shared" si="477"/>
        <v>-1205887</v>
      </c>
      <c r="CR118" s="411">
        <f t="shared" si="477"/>
        <v>127670</v>
      </c>
      <c r="CS118" s="411">
        <f t="shared" si="477"/>
        <v>292377</v>
      </c>
      <c r="CT118" s="411">
        <f t="shared" si="477"/>
        <v>122144</v>
      </c>
      <c r="CU118" s="411">
        <f t="shared" si="477"/>
        <v>-248584</v>
      </c>
      <c r="CV118" s="411">
        <f t="shared" si="477"/>
        <v>340692</v>
      </c>
      <c r="CW118" s="411">
        <f t="shared" si="477"/>
        <v>-183293</v>
      </c>
      <c r="CX118" s="411">
        <f t="shared" si="477"/>
        <v>146485</v>
      </c>
      <c r="CY118" s="347"/>
      <c r="CZ118" s="34">
        <f t="shared" ref="CZ118" si="496">CZ97-CZ104</f>
        <v>26445</v>
      </c>
    </row>
    <row r="119" spans="1:104" s="37" customFormat="1" x14ac:dyDescent="0.3">
      <c r="A119" s="146"/>
      <c r="B119" s="38" t="s">
        <v>41</v>
      </c>
      <c r="C119" s="96">
        <f t="shared" si="482"/>
        <v>1471002.5900000003</v>
      </c>
      <c r="D119" s="97">
        <f t="shared" si="482"/>
        <v>-85817.190000000177</v>
      </c>
      <c r="E119" s="97">
        <f t="shared" si="482"/>
        <v>-113215.96999999997</v>
      </c>
      <c r="F119" s="34">
        <f t="shared" si="482"/>
        <v>-72104.989999999991</v>
      </c>
      <c r="G119" s="97">
        <f t="shared" si="482"/>
        <v>-197516</v>
      </c>
      <c r="H119" s="97">
        <f t="shared" si="482"/>
        <v>168877.42999999993</v>
      </c>
      <c r="I119" s="97">
        <f t="shared" si="482"/>
        <v>28831.520000000019</v>
      </c>
      <c r="J119" s="97">
        <f t="shared" si="482"/>
        <v>294259.96999999997</v>
      </c>
      <c r="K119" s="97">
        <f t="shared" si="482"/>
        <v>163742.45999999996</v>
      </c>
      <c r="L119" s="98">
        <f t="shared" si="482"/>
        <v>591395.08000000007</v>
      </c>
      <c r="M119" s="97">
        <f t="shared" si="482"/>
        <v>165108.02000000002</v>
      </c>
      <c r="N119" s="97">
        <f t="shared" si="482"/>
        <v>260844.57000000007</v>
      </c>
      <c r="O119" s="97">
        <f t="shared" si="482"/>
        <v>-144163.53000000003</v>
      </c>
      <c r="P119" s="97">
        <f t="shared" ref="P119:R119" si="497">P98-P105</f>
        <v>-96376.930000000168</v>
      </c>
      <c r="Q119" s="97">
        <f t="shared" si="497"/>
        <v>189027.49</v>
      </c>
      <c r="R119" s="97">
        <f t="shared" si="497"/>
        <v>-394543.82000000007</v>
      </c>
      <c r="S119" s="97">
        <f t="shared" ref="S119:T119" si="498">S98-S105</f>
        <v>-127058.04000000004</v>
      </c>
      <c r="T119" s="97">
        <f t="shared" si="498"/>
        <v>-24533.509999999893</v>
      </c>
      <c r="U119" s="97">
        <f t="shared" ref="U119:V119" si="499">U98-U105</f>
        <v>172012.11</v>
      </c>
      <c r="V119" s="97">
        <f t="shared" si="499"/>
        <v>85926</v>
      </c>
      <c r="W119" s="97">
        <f t="shared" ref="W119:AB119" si="500">W98-W105</f>
        <v>185141.94999999995</v>
      </c>
      <c r="X119" s="98">
        <f t="shared" si="500"/>
        <v>253307.47999999998</v>
      </c>
      <c r="Y119" s="97">
        <f t="shared" si="500"/>
        <v>419721</v>
      </c>
      <c r="Z119" s="97">
        <f t="shared" si="500"/>
        <v>294809</v>
      </c>
      <c r="AA119" s="97">
        <f t="shared" si="500"/>
        <v>-391927.85999999987</v>
      </c>
      <c r="AB119" s="97">
        <f t="shared" si="500"/>
        <v>-184665.37000000011</v>
      </c>
      <c r="AC119" s="97">
        <f t="shared" ref="AC119:AD119" si="501">AC98-AC105</f>
        <v>152272.80000000005</v>
      </c>
      <c r="AD119" s="97">
        <f t="shared" si="501"/>
        <v>-50261.650000000023</v>
      </c>
      <c r="AE119" s="97">
        <f t="shared" ref="AE119:AF119" si="502">AE98-AE105</f>
        <v>68631</v>
      </c>
      <c r="AF119" s="97">
        <f t="shared" si="502"/>
        <v>-125798.98999999999</v>
      </c>
      <c r="AG119" s="205">
        <v>-398179</v>
      </c>
      <c r="AH119" s="205">
        <v>281094</v>
      </c>
      <c r="AI119" s="205">
        <v>-127693</v>
      </c>
      <c r="AJ119" s="98">
        <v>694626</v>
      </c>
      <c r="AK119" s="297">
        <v>661350</v>
      </c>
      <c r="AL119" s="297">
        <v>-387383</v>
      </c>
      <c r="AM119" s="297">
        <v>-183505</v>
      </c>
      <c r="AN119" s="297">
        <v>333945</v>
      </c>
      <c r="AO119" s="297">
        <v>-423707</v>
      </c>
      <c r="AP119" s="297">
        <v>-26068</v>
      </c>
      <c r="AQ119" s="34">
        <v>54414</v>
      </c>
      <c r="AR119" s="297">
        <v>359333</v>
      </c>
      <c r="AS119" s="297">
        <v>171388</v>
      </c>
      <c r="AT119" s="297">
        <v>-109792</v>
      </c>
      <c r="AU119" s="297">
        <v>157315</v>
      </c>
      <c r="AV119" s="315">
        <v>763408</v>
      </c>
      <c r="AW119" s="297">
        <v>584561</v>
      </c>
      <c r="AX119" s="297">
        <v>325775</v>
      </c>
      <c r="AY119" s="297">
        <v>348179</v>
      </c>
      <c r="AZ119" s="34">
        <v>-195637</v>
      </c>
      <c r="BA119" s="297">
        <v>701382</v>
      </c>
      <c r="BB119" s="297">
        <v>28002</v>
      </c>
      <c r="BC119" s="34">
        <v>496337</v>
      </c>
      <c r="BD119" s="297">
        <v>-48445</v>
      </c>
      <c r="BE119" s="297"/>
      <c r="BF119" s="297"/>
      <c r="BG119" s="297"/>
      <c r="BH119" s="315"/>
      <c r="BI119" s="34">
        <f t="shared" si="474"/>
        <v>-1615166.1200000003</v>
      </c>
      <c r="BJ119" s="99">
        <f t="shared" si="474"/>
        <v>-10559.739999999991</v>
      </c>
      <c r="BK119" s="99">
        <f t="shared" si="474"/>
        <v>302243.45999999996</v>
      </c>
      <c r="BL119" s="99">
        <f t="shared" si="474"/>
        <v>-322438.83000000007</v>
      </c>
      <c r="BM119" s="99">
        <f t="shared" si="474"/>
        <v>70457.959999999963</v>
      </c>
      <c r="BN119" s="99">
        <f t="shared" si="474"/>
        <v>-193410.93999999983</v>
      </c>
      <c r="BO119" s="99">
        <f t="shared" si="474"/>
        <v>143180.58999999997</v>
      </c>
      <c r="BP119" s="99">
        <f t="shared" si="474"/>
        <v>-208333.96999999997</v>
      </c>
      <c r="BQ119" s="99">
        <f t="shared" si="474"/>
        <v>21399.489999999991</v>
      </c>
      <c r="BR119" s="411">
        <f t="shared" si="474"/>
        <v>-338087.60000000009</v>
      </c>
      <c r="BS119" s="434">
        <f t="shared" si="475"/>
        <v>254612.97999999998</v>
      </c>
      <c r="BT119" s="99">
        <f t="shared" si="475"/>
        <v>33964.429999999935</v>
      </c>
      <c r="BU119" s="99">
        <f t="shared" si="475"/>
        <v>-247764.32999999984</v>
      </c>
      <c r="BV119" s="99">
        <f t="shared" si="475"/>
        <v>-88288.439999999944</v>
      </c>
      <c r="BW119" s="99">
        <f t="shared" si="475"/>
        <v>-36754.689999999944</v>
      </c>
      <c r="BX119" s="248">
        <f t="shared" si="475"/>
        <v>344282.17000000004</v>
      </c>
      <c r="BY119" s="248">
        <f t="shared" si="475"/>
        <v>195689.04000000004</v>
      </c>
      <c r="BZ119" s="248">
        <f t="shared" si="475"/>
        <v>-101265.4800000001</v>
      </c>
      <c r="CA119" s="248">
        <f t="shared" si="475"/>
        <v>-570191.11</v>
      </c>
      <c r="CB119" s="248">
        <f t="shared" si="475"/>
        <v>195168</v>
      </c>
      <c r="CC119" s="248">
        <f t="shared" si="476"/>
        <v>-312834.94999999995</v>
      </c>
      <c r="CD119" s="411">
        <f t="shared" si="476"/>
        <v>441318.52</v>
      </c>
      <c r="CE119" s="373">
        <f t="shared" si="476"/>
        <v>241629</v>
      </c>
      <c r="CF119" s="248">
        <f t="shared" si="476"/>
        <v>-682192</v>
      </c>
      <c r="CG119" s="248">
        <f t="shared" si="476"/>
        <v>208422.85999999987</v>
      </c>
      <c r="CH119" s="248">
        <f t="shared" si="476"/>
        <v>518610.37000000011</v>
      </c>
      <c r="CI119" s="248">
        <f t="shared" si="476"/>
        <v>-575979.80000000005</v>
      </c>
      <c r="CJ119" s="248">
        <f t="shared" si="476"/>
        <v>24193.650000000023</v>
      </c>
      <c r="CK119" s="248">
        <f t="shared" si="476"/>
        <v>-14217</v>
      </c>
      <c r="CL119" s="248">
        <f t="shared" si="476"/>
        <v>485131.99</v>
      </c>
      <c r="CM119" s="248">
        <f t="shared" si="477"/>
        <v>569567</v>
      </c>
      <c r="CN119" s="248">
        <f t="shared" si="477"/>
        <v>-390886</v>
      </c>
      <c r="CO119" s="248">
        <f t="shared" si="477"/>
        <v>285008</v>
      </c>
      <c r="CP119" s="411">
        <f t="shared" si="477"/>
        <v>68782</v>
      </c>
      <c r="CQ119" s="411">
        <f t="shared" si="477"/>
        <v>-76789</v>
      </c>
      <c r="CR119" s="411">
        <f t="shared" si="477"/>
        <v>713158</v>
      </c>
      <c r="CS119" s="411">
        <f t="shared" si="477"/>
        <v>531684</v>
      </c>
      <c r="CT119" s="411">
        <f t="shared" si="477"/>
        <v>-529582</v>
      </c>
      <c r="CU119" s="411">
        <f t="shared" si="477"/>
        <v>1125089</v>
      </c>
      <c r="CV119" s="411">
        <f t="shared" si="477"/>
        <v>54070</v>
      </c>
      <c r="CW119" s="411">
        <f t="shared" si="477"/>
        <v>441923</v>
      </c>
      <c r="CX119" s="411">
        <f t="shared" si="477"/>
        <v>-407778</v>
      </c>
      <c r="CY119" s="347"/>
      <c r="CZ119" s="34">
        <f t="shared" ref="CZ119" si="503">CZ98-CZ105</f>
        <v>-48445</v>
      </c>
    </row>
    <row r="120" spans="1:104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504">SUM(D115:D119)</f>
        <v>-4841759.5399999982</v>
      </c>
      <c r="E120" s="127">
        <f t="shared" si="504"/>
        <v>-7905476.9400000013</v>
      </c>
      <c r="F120" s="35">
        <f t="shared" si="504"/>
        <v>-5969706.2199999997</v>
      </c>
      <c r="G120" s="127">
        <f t="shared" si="504"/>
        <v>-6051817.5600000005</v>
      </c>
      <c r="H120" s="127">
        <f t="shared" si="504"/>
        <v>-4587687.34</v>
      </c>
      <c r="I120" s="127">
        <f t="shared" si="504"/>
        <v>-3283922.0599999996</v>
      </c>
      <c r="J120" s="127">
        <f t="shared" si="504"/>
        <v>-1688373.6399999994</v>
      </c>
      <c r="K120" s="127">
        <f t="shared" si="504"/>
        <v>3792734.6200000006</v>
      </c>
      <c r="L120" s="128">
        <f t="shared" si="504"/>
        <v>17524937.309999995</v>
      </c>
      <c r="M120" s="127">
        <f t="shared" si="504"/>
        <v>8676540.6500000004</v>
      </c>
      <c r="N120" s="127">
        <f t="shared" si="504"/>
        <v>7327239.4799999995</v>
      </c>
      <c r="O120" s="127">
        <f t="shared" si="504"/>
        <v>394291.96000000113</v>
      </c>
      <c r="P120" s="127">
        <f t="shared" si="504"/>
        <v>3148468.6699999985</v>
      </c>
      <c r="Q120" s="127">
        <f t="shared" si="504"/>
        <v>-3280283.4800000004</v>
      </c>
      <c r="R120" s="127">
        <f t="shared" si="504"/>
        <v>-8052168.379999999</v>
      </c>
      <c r="S120" s="127">
        <f t="shared" si="504"/>
        <v>-4824966.28</v>
      </c>
      <c r="T120" s="127">
        <f t="shared" si="504"/>
        <v>-4379392.4800000004</v>
      </c>
      <c r="U120" s="127">
        <f t="shared" si="504"/>
        <v>-2697496.6700000009</v>
      </c>
      <c r="V120" s="127">
        <f t="shared" ref="V120:W120" si="505">SUM(V115:V119)</f>
        <v>-1630818</v>
      </c>
      <c r="W120" s="127">
        <f t="shared" si="505"/>
        <v>2787653.8000000007</v>
      </c>
      <c r="X120" s="128">
        <f t="shared" ref="X120:AB120" si="506">SUM(X115:X119)</f>
        <v>10600870.940000003</v>
      </c>
      <c r="Y120" s="127">
        <f t="shared" si="506"/>
        <v>17436879</v>
      </c>
      <c r="Z120" s="127">
        <f t="shared" si="506"/>
        <v>13404695</v>
      </c>
      <c r="AA120" s="127">
        <f t="shared" si="506"/>
        <v>-231527.4000000013</v>
      </c>
      <c r="AB120" s="127">
        <f t="shared" si="506"/>
        <v>-1643746.4499999997</v>
      </c>
      <c r="AC120" s="127">
        <f t="shared" ref="AC120:AD120" si="507">SUM(AC115:AC119)</f>
        <v>-6108367.2499999991</v>
      </c>
      <c r="AD120" s="127">
        <f t="shared" si="507"/>
        <v>-6592127.2800000021</v>
      </c>
      <c r="AE120" s="127">
        <f t="shared" ref="AE120:AF120" si="508">SUM(AE115:AE119)</f>
        <v>-5117494</v>
      </c>
      <c r="AF120" s="127">
        <f t="shared" si="508"/>
        <v>-4679795.5699999994</v>
      </c>
      <c r="AG120" s="204">
        <v>-3151387</v>
      </c>
      <c r="AH120" s="204">
        <v>-1741305</v>
      </c>
      <c r="AI120" s="204">
        <v>2199897</v>
      </c>
      <c r="AJ120" s="128">
        <v>18813103</v>
      </c>
      <c r="AK120" s="215">
        <v>18394121</v>
      </c>
      <c r="AL120" s="215">
        <v>10429634</v>
      </c>
      <c r="AM120" s="215">
        <v>1291541</v>
      </c>
      <c r="AN120" s="215">
        <v>792811</v>
      </c>
      <c r="AO120" s="215">
        <v>-7059114</v>
      </c>
      <c r="AP120" s="215">
        <v>-8183008</v>
      </c>
      <c r="AQ120" s="35">
        <v>-4948308</v>
      </c>
      <c r="AR120" s="215">
        <v>-6520416</v>
      </c>
      <c r="AS120" s="215">
        <v>-2392322</v>
      </c>
      <c r="AT120" s="215">
        <v>-2272108</v>
      </c>
      <c r="AU120" s="215">
        <v>2603278</v>
      </c>
      <c r="AV120" s="314">
        <v>20274193</v>
      </c>
      <c r="AW120" s="215">
        <v>15953990</v>
      </c>
      <c r="AX120" s="215">
        <v>10691003</v>
      </c>
      <c r="AY120" s="215">
        <v>4509416</v>
      </c>
      <c r="AZ120" s="35">
        <v>-1404169</v>
      </c>
      <c r="BA120" s="215">
        <v>-9581292</v>
      </c>
      <c r="BB120" s="215">
        <v>-7770055</v>
      </c>
      <c r="BC120" s="35">
        <v>-4635376</v>
      </c>
      <c r="BD120" s="215">
        <v>-5514535</v>
      </c>
      <c r="BE120" s="215"/>
      <c r="BF120" s="215"/>
      <c r="BG120" s="215"/>
      <c r="BH120" s="314"/>
      <c r="BI120" s="35">
        <f t="shared" si="444"/>
        <v>-9845112.1999999993</v>
      </c>
      <c r="BJ120" s="129">
        <f t="shared" ref="BJ120:BL120" si="509">SUM(BJ115:BJ119)</f>
        <v>7990228.2099999962</v>
      </c>
      <c r="BK120" s="129">
        <f t="shared" si="509"/>
        <v>4625193.46</v>
      </c>
      <c r="BL120" s="129">
        <f t="shared" si="509"/>
        <v>-2082462.1599999995</v>
      </c>
      <c r="BM120" s="129">
        <f t="shared" ref="BM120" si="510">SUM(BM115:BM119)</f>
        <v>1226851.2800000003</v>
      </c>
      <c r="BN120" s="129">
        <f t="shared" ref="BN120:BV120" si="511">SUM(BN115:BN119)</f>
        <v>208294.85999999905</v>
      </c>
      <c r="BO120" s="129">
        <f t="shared" si="511"/>
        <v>586425.38999999908</v>
      </c>
      <c r="BP120" s="129">
        <f t="shared" si="511"/>
        <v>57555.639999999607</v>
      </c>
      <c r="BQ120" s="129">
        <f t="shared" si="511"/>
        <v>-1005080.8200000003</v>
      </c>
      <c r="BR120" s="410">
        <f t="shared" si="511"/>
        <v>-6924066.3699999955</v>
      </c>
      <c r="BS120" s="433">
        <f t="shared" si="511"/>
        <v>8760338.3499999996</v>
      </c>
      <c r="BT120" s="129">
        <f t="shared" si="511"/>
        <v>6077455.5200000005</v>
      </c>
      <c r="BU120" s="129">
        <f t="shared" si="511"/>
        <v>-625819.36000000231</v>
      </c>
      <c r="BV120" s="129">
        <f t="shared" si="511"/>
        <v>-4792215.1199999973</v>
      </c>
      <c r="BW120" s="129">
        <f t="shared" ref="BW120:BX120" si="512">SUM(BW115:BW119)</f>
        <v>-2828083.7699999982</v>
      </c>
      <c r="BX120" s="247">
        <f t="shared" si="512"/>
        <v>1460041.0999999978</v>
      </c>
      <c r="BY120" s="247">
        <f t="shared" ref="BY120:BZ120" si="513">SUM(BY115:BY119)</f>
        <v>-292527.71999999956</v>
      </c>
      <c r="BZ120" s="247">
        <f t="shared" si="513"/>
        <v>-300403.08999999886</v>
      </c>
      <c r="CA120" s="247">
        <f t="shared" ref="CA120" si="514">SUM(CA115:CA119)</f>
        <v>-453890.32999999926</v>
      </c>
      <c r="CB120" s="247">
        <f t="shared" ref="CB120:CC120" si="515">SUM(CB115:CB119)</f>
        <v>-110487</v>
      </c>
      <c r="CC120" s="247">
        <f t="shared" si="515"/>
        <v>-587756.80000000051</v>
      </c>
      <c r="CD120" s="410">
        <f t="shared" ref="CD120:CE120" si="516">SUM(CD115:CD119)</f>
        <v>8212232.0599999968</v>
      </c>
      <c r="CE120" s="372">
        <f t="shared" si="516"/>
        <v>957242</v>
      </c>
      <c r="CF120" s="247">
        <f t="shared" ref="CF120" si="517">SUM(CF115:CF119)</f>
        <v>-2975061</v>
      </c>
      <c r="CG120" s="247">
        <f t="shared" ref="CG120" si="518">SUM(CG115:CG119)</f>
        <v>1523068.4000000011</v>
      </c>
      <c r="CH120" s="247">
        <f t="shared" ref="CH120" si="519">SUM(CH115:CH119)</f>
        <v>2436557.4499999997</v>
      </c>
      <c r="CI120" s="247">
        <f t="shared" ref="CI120" si="520">SUM(CI115:CI119)</f>
        <v>-950746.75000000105</v>
      </c>
      <c r="CJ120" s="247">
        <f t="shared" ref="CJ120" si="521">SUM(CJ115:CJ119)</f>
        <v>-1590880.7199999993</v>
      </c>
      <c r="CK120" s="247">
        <f t="shared" ref="CK120" si="522">SUM(CK115:CK119)</f>
        <v>169186</v>
      </c>
      <c r="CL120" s="247">
        <f t="shared" ref="CL120" si="523">SUM(CL115:CL119)</f>
        <v>-1840620.4300000004</v>
      </c>
      <c r="CM120" s="247">
        <f t="shared" ref="CM120" si="524">SUM(CM115:CM119)</f>
        <v>759065</v>
      </c>
      <c r="CN120" s="247">
        <f t="shared" ref="CN120" si="525">SUM(CN115:CN119)</f>
        <v>-530803</v>
      </c>
      <c r="CO120" s="247">
        <f t="shared" ref="CO120" si="526">SUM(CO115:CO119)</f>
        <v>403381</v>
      </c>
      <c r="CP120" s="410">
        <f t="shared" ref="CP120" si="527">SUM(CP115:CP119)</f>
        <v>1461090</v>
      </c>
      <c r="CQ120" s="410">
        <f t="shared" ref="CQ120" si="528">SUM(CQ115:CQ119)</f>
        <v>-2440131</v>
      </c>
      <c r="CR120" s="410">
        <f t="shared" ref="CR120" si="529">SUM(CR115:CR119)</f>
        <v>261369</v>
      </c>
      <c r="CS120" s="410">
        <f t="shared" ref="CS120" si="530">SUM(CS115:CS119)</f>
        <v>3217875</v>
      </c>
      <c r="CT120" s="410">
        <f t="shared" ref="CT120:CU120" si="531">SUM(CT115:CT119)</f>
        <v>-2196980</v>
      </c>
      <c r="CU120" s="410">
        <f t="shared" si="531"/>
        <v>-2522178</v>
      </c>
      <c r="CV120" s="410">
        <f t="shared" ref="CV120" si="532">SUM(CV115:CV119)</f>
        <v>412953</v>
      </c>
      <c r="CW120" s="410">
        <f t="shared" ref="CW120:CX120" si="533">SUM(CW115:CW119)</f>
        <v>312932</v>
      </c>
      <c r="CX120" s="410">
        <f t="shared" si="533"/>
        <v>1005881</v>
      </c>
      <c r="CY120" s="348"/>
      <c r="CZ120" s="35">
        <f t="shared" si="414"/>
        <v>-5514535</v>
      </c>
    </row>
    <row r="121" spans="1:104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77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402"/>
      <c r="CE121" s="364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402"/>
      <c r="CQ121" s="402"/>
      <c r="CR121" s="402"/>
      <c r="CS121" s="402"/>
      <c r="CT121" s="402"/>
      <c r="CU121" s="402"/>
      <c r="CV121" s="402"/>
      <c r="CW121" s="402"/>
      <c r="CX121" s="402"/>
      <c r="CY121" s="345"/>
      <c r="CZ121" s="77"/>
    </row>
    <row r="122" spans="1:104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07">
        <v>5</v>
      </c>
      <c r="V122" s="207">
        <v>3</v>
      </c>
      <c r="W122" s="207">
        <v>2</v>
      </c>
      <c r="X122" s="106">
        <v>2</v>
      </c>
      <c r="Y122" s="207">
        <v>4</v>
      </c>
      <c r="Z122" s="207">
        <v>6</v>
      </c>
      <c r="AA122" s="207">
        <v>6</v>
      </c>
      <c r="AB122" s="207">
        <v>5</v>
      </c>
      <c r="AC122" s="207">
        <v>5</v>
      </c>
      <c r="AD122" s="207">
        <v>7</v>
      </c>
      <c r="AE122" s="207">
        <v>8</v>
      </c>
      <c r="AF122" s="207">
        <v>9</v>
      </c>
      <c r="AG122" s="207">
        <v>11</v>
      </c>
      <c r="AH122" s="207">
        <v>13</v>
      </c>
      <c r="AI122" s="207">
        <v>10</v>
      </c>
      <c r="AJ122" s="106">
        <v>7</v>
      </c>
      <c r="AK122" s="207">
        <v>4</v>
      </c>
      <c r="AL122" s="207">
        <v>4</v>
      </c>
      <c r="AM122" s="207">
        <v>6</v>
      </c>
      <c r="AN122" s="207">
        <v>9</v>
      </c>
      <c r="AO122" s="207">
        <v>6</v>
      </c>
      <c r="AP122" s="207">
        <v>4</v>
      </c>
      <c r="AQ122" s="63">
        <v>8</v>
      </c>
      <c r="AR122" s="207">
        <v>6</v>
      </c>
      <c r="AS122" s="207">
        <v>7</v>
      </c>
      <c r="AT122" s="207">
        <v>6</v>
      </c>
      <c r="AU122" s="207">
        <v>6</v>
      </c>
      <c r="AV122" s="106">
        <v>3</v>
      </c>
      <c r="AW122" s="207">
        <v>3</v>
      </c>
      <c r="AX122" s="207">
        <v>3</v>
      </c>
      <c r="AY122" s="207">
        <v>3</v>
      </c>
      <c r="AZ122" s="63">
        <v>3</v>
      </c>
      <c r="BA122" s="207">
        <v>3</v>
      </c>
      <c r="BB122" s="207">
        <v>4</v>
      </c>
      <c r="BC122" s="63">
        <v>4</v>
      </c>
      <c r="BD122" s="207">
        <v>1</v>
      </c>
      <c r="BE122" s="207"/>
      <c r="BF122" s="207"/>
      <c r="BG122" s="207"/>
      <c r="BH122" s="106"/>
      <c r="BI122" s="63">
        <f t="shared" ref="BI122:BR126" si="534">O122-C122</f>
        <v>-6</v>
      </c>
      <c r="BJ122" s="107">
        <f t="shared" si="534"/>
        <v>-3</v>
      </c>
      <c r="BK122" s="107">
        <f t="shared" si="534"/>
        <v>-5</v>
      </c>
      <c r="BL122" s="107">
        <f t="shared" si="534"/>
        <v>-5</v>
      </c>
      <c r="BM122" s="107">
        <f t="shared" si="534"/>
        <v>-8</v>
      </c>
      <c r="BN122" s="107">
        <f t="shared" si="534"/>
        <v>-10</v>
      </c>
      <c r="BO122" s="107">
        <f t="shared" si="534"/>
        <v>-11</v>
      </c>
      <c r="BP122" s="107">
        <f t="shared" si="534"/>
        <v>-12</v>
      </c>
      <c r="BQ122" s="107">
        <f t="shared" si="534"/>
        <v>-11</v>
      </c>
      <c r="BR122" s="414">
        <f t="shared" si="534"/>
        <v>-9</v>
      </c>
      <c r="BS122" s="107">
        <f t="shared" ref="BS122:CB126" si="535">Y122-M122</f>
        <v>-7</v>
      </c>
      <c r="BT122" s="107">
        <f t="shared" si="535"/>
        <v>-3</v>
      </c>
      <c r="BU122" s="107">
        <f t="shared" si="535"/>
        <v>-2</v>
      </c>
      <c r="BV122" s="107">
        <f t="shared" si="535"/>
        <v>-5</v>
      </c>
      <c r="BW122" s="107">
        <f t="shared" si="535"/>
        <v>-5</v>
      </c>
      <c r="BX122" s="251">
        <f t="shared" si="535"/>
        <v>-3</v>
      </c>
      <c r="BY122" s="251">
        <f t="shared" si="535"/>
        <v>1</v>
      </c>
      <c r="BZ122" s="251">
        <f t="shared" si="535"/>
        <v>3</v>
      </c>
      <c r="CA122" s="251">
        <f t="shared" si="535"/>
        <v>6</v>
      </c>
      <c r="CB122" s="251">
        <f t="shared" si="535"/>
        <v>10</v>
      </c>
      <c r="CC122" s="251">
        <f t="shared" ref="CC122:CL126" si="536">AI122-W122</f>
        <v>8</v>
      </c>
      <c r="CD122" s="414">
        <f t="shared" si="536"/>
        <v>5</v>
      </c>
      <c r="CE122" s="251">
        <f t="shared" si="536"/>
        <v>0</v>
      </c>
      <c r="CF122" s="251">
        <f t="shared" si="536"/>
        <v>-2</v>
      </c>
      <c r="CG122" s="251">
        <f t="shared" si="536"/>
        <v>0</v>
      </c>
      <c r="CH122" s="251">
        <f t="shared" si="536"/>
        <v>4</v>
      </c>
      <c r="CI122" s="251">
        <f t="shared" si="536"/>
        <v>1</v>
      </c>
      <c r="CJ122" s="251">
        <f t="shared" si="536"/>
        <v>-3</v>
      </c>
      <c r="CK122" s="251">
        <f t="shared" si="536"/>
        <v>0</v>
      </c>
      <c r="CL122" s="251">
        <f t="shared" si="536"/>
        <v>-3</v>
      </c>
      <c r="CM122" s="251">
        <f t="shared" ref="CM122:CX126" si="537">AS122-AG122</f>
        <v>-4</v>
      </c>
      <c r="CN122" s="251">
        <f t="shared" si="537"/>
        <v>-7</v>
      </c>
      <c r="CO122" s="251">
        <f t="shared" si="537"/>
        <v>-4</v>
      </c>
      <c r="CP122" s="414">
        <f t="shared" si="537"/>
        <v>-4</v>
      </c>
      <c r="CQ122" s="414">
        <f t="shared" si="537"/>
        <v>-1</v>
      </c>
      <c r="CR122" s="414">
        <f t="shared" si="537"/>
        <v>-1</v>
      </c>
      <c r="CS122" s="414">
        <f t="shared" si="537"/>
        <v>-3</v>
      </c>
      <c r="CT122" s="414">
        <f t="shared" si="537"/>
        <v>-6</v>
      </c>
      <c r="CU122" s="414">
        <f t="shared" si="537"/>
        <v>-3</v>
      </c>
      <c r="CV122" s="414">
        <f t="shared" si="537"/>
        <v>0</v>
      </c>
      <c r="CW122" s="414">
        <f t="shared" si="537"/>
        <v>-4</v>
      </c>
      <c r="CX122" s="414">
        <f t="shared" si="537"/>
        <v>-5</v>
      </c>
      <c r="CY122" s="345"/>
      <c r="CZ122" s="63">
        <f>IF(ISERROR(GETPIVOTDATA("VALUE",'CRS WK pvt'!$I$2,"DT_FILE",CZ$8,"CD_CO",CZ$6,"TRIM_CAT",TRIM(B122),"TRIM_LINE",A121))=TRUE,0,GETPIVOTDATA("VALUE",'CRS WK pvt'!$I$2,"DT_FILE",CZ$8,"CD_CO",CZ$6,"TRIM_CAT",TRIM(B122),"TRIM_LINE",A121))</f>
        <v>1</v>
      </c>
    </row>
    <row r="123" spans="1:104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07">
        <v>104</v>
      </c>
      <c r="V123" s="207">
        <v>117</v>
      </c>
      <c r="W123" s="207">
        <v>126</v>
      </c>
      <c r="X123" s="106">
        <v>140</v>
      </c>
      <c r="Y123" s="207">
        <v>167</v>
      </c>
      <c r="Z123" s="207">
        <v>207</v>
      </c>
      <c r="AA123" s="207">
        <v>233</v>
      </c>
      <c r="AB123" s="207">
        <v>277</v>
      </c>
      <c r="AC123" s="207">
        <v>303</v>
      </c>
      <c r="AD123" s="207">
        <v>333</v>
      </c>
      <c r="AE123" s="207">
        <v>455</v>
      </c>
      <c r="AF123" s="207">
        <v>528</v>
      </c>
      <c r="AG123" s="207">
        <v>564</v>
      </c>
      <c r="AH123" s="207">
        <v>583</v>
      </c>
      <c r="AI123" s="207">
        <v>556</v>
      </c>
      <c r="AJ123" s="106">
        <v>546</v>
      </c>
      <c r="AK123" s="207">
        <v>513</v>
      </c>
      <c r="AL123" s="207">
        <v>468</v>
      </c>
      <c r="AM123" s="207">
        <v>418</v>
      </c>
      <c r="AN123" s="207">
        <v>387</v>
      </c>
      <c r="AO123" s="207">
        <v>347</v>
      </c>
      <c r="AP123" s="207">
        <v>336</v>
      </c>
      <c r="AQ123" s="63">
        <v>330</v>
      </c>
      <c r="AR123" s="207">
        <v>281</v>
      </c>
      <c r="AS123" s="207">
        <v>297</v>
      </c>
      <c r="AT123" s="207">
        <v>318</v>
      </c>
      <c r="AU123" s="207">
        <v>306</v>
      </c>
      <c r="AV123" s="106">
        <v>311</v>
      </c>
      <c r="AW123" s="207">
        <v>288</v>
      </c>
      <c r="AX123" s="207">
        <v>273</v>
      </c>
      <c r="AY123" s="207">
        <v>256</v>
      </c>
      <c r="AZ123" s="63">
        <v>273</v>
      </c>
      <c r="BA123" s="207">
        <v>280</v>
      </c>
      <c r="BB123" s="207">
        <v>294</v>
      </c>
      <c r="BC123" s="63">
        <v>318</v>
      </c>
      <c r="BD123" s="207">
        <v>359</v>
      </c>
      <c r="BE123" s="207"/>
      <c r="BF123" s="207"/>
      <c r="BG123" s="207"/>
      <c r="BH123" s="106"/>
      <c r="BI123" s="63">
        <f t="shared" si="534"/>
        <v>27</v>
      </c>
      <c r="BJ123" s="107">
        <f t="shared" si="534"/>
        <v>30</v>
      </c>
      <c r="BK123" s="107">
        <f t="shared" si="534"/>
        <v>19</v>
      </c>
      <c r="BL123" s="107">
        <f t="shared" si="534"/>
        <v>1</v>
      </c>
      <c r="BM123" s="107">
        <f t="shared" si="534"/>
        <v>-9</v>
      </c>
      <c r="BN123" s="107">
        <f t="shared" si="534"/>
        <v>-21</v>
      </c>
      <c r="BO123" s="107">
        <f t="shared" si="534"/>
        <v>-41</v>
      </c>
      <c r="BP123" s="107">
        <f t="shared" si="534"/>
        <v>-22</v>
      </c>
      <c r="BQ123" s="107">
        <f t="shared" si="534"/>
        <v>-22</v>
      </c>
      <c r="BR123" s="414">
        <f t="shared" si="534"/>
        <v>-1</v>
      </c>
      <c r="BS123" s="107">
        <f t="shared" si="535"/>
        <v>46</v>
      </c>
      <c r="BT123" s="107">
        <f t="shared" si="535"/>
        <v>90</v>
      </c>
      <c r="BU123" s="107">
        <f t="shared" si="535"/>
        <v>111</v>
      </c>
      <c r="BV123" s="107">
        <f t="shared" si="535"/>
        <v>156</v>
      </c>
      <c r="BW123" s="107">
        <f t="shared" si="535"/>
        <v>174</v>
      </c>
      <c r="BX123" s="251">
        <f t="shared" si="535"/>
        <v>206</v>
      </c>
      <c r="BY123" s="251">
        <f t="shared" si="535"/>
        <v>327</v>
      </c>
      <c r="BZ123" s="251">
        <f t="shared" si="535"/>
        <v>410</v>
      </c>
      <c r="CA123" s="251">
        <f t="shared" si="535"/>
        <v>460</v>
      </c>
      <c r="CB123" s="251">
        <f t="shared" si="535"/>
        <v>466</v>
      </c>
      <c r="CC123" s="251">
        <f t="shared" si="536"/>
        <v>430</v>
      </c>
      <c r="CD123" s="414">
        <f t="shared" si="536"/>
        <v>406</v>
      </c>
      <c r="CE123" s="251">
        <f t="shared" si="536"/>
        <v>346</v>
      </c>
      <c r="CF123" s="251">
        <f t="shared" si="536"/>
        <v>261</v>
      </c>
      <c r="CG123" s="251">
        <f t="shared" si="536"/>
        <v>185</v>
      </c>
      <c r="CH123" s="251">
        <f t="shared" si="536"/>
        <v>110</v>
      </c>
      <c r="CI123" s="251">
        <f t="shared" si="536"/>
        <v>44</v>
      </c>
      <c r="CJ123" s="251">
        <f t="shared" si="536"/>
        <v>3</v>
      </c>
      <c r="CK123" s="251">
        <f t="shared" si="536"/>
        <v>-125</v>
      </c>
      <c r="CL123" s="251">
        <f t="shared" si="536"/>
        <v>-247</v>
      </c>
      <c r="CM123" s="251">
        <f t="shared" si="537"/>
        <v>-267</v>
      </c>
      <c r="CN123" s="251">
        <f t="shared" si="537"/>
        <v>-265</v>
      </c>
      <c r="CO123" s="251">
        <f t="shared" si="537"/>
        <v>-250</v>
      </c>
      <c r="CP123" s="414">
        <f t="shared" si="537"/>
        <v>-235</v>
      </c>
      <c r="CQ123" s="414">
        <f t="shared" si="537"/>
        <v>-225</v>
      </c>
      <c r="CR123" s="414">
        <f t="shared" si="537"/>
        <v>-195</v>
      </c>
      <c r="CS123" s="414">
        <f t="shared" si="537"/>
        <v>-162</v>
      </c>
      <c r="CT123" s="414">
        <f t="shared" si="537"/>
        <v>-114</v>
      </c>
      <c r="CU123" s="414">
        <f t="shared" si="537"/>
        <v>-67</v>
      </c>
      <c r="CV123" s="414">
        <f t="shared" si="537"/>
        <v>-42</v>
      </c>
      <c r="CW123" s="414">
        <f t="shared" si="537"/>
        <v>-12</v>
      </c>
      <c r="CX123" s="414">
        <f t="shared" si="537"/>
        <v>78</v>
      </c>
      <c r="CY123" s="345"/>
      <c r="CZ123" s="63">
        <f>IF(ISERROR(GETPIVOTDATA("VALUE",'CRS WK pvt'!$I$2,"DT_FILE",CZ$8,"CD_CO",CZ$6,"TRIM_CAT",TRIM(B123),"TRIM_LINE",A121))=TRUE,0,GETPIVOTDATA("VALUE",'CRS WK pvt'!$I$2,"DT_FILE",CZ$8,"CD_CO",CZ$6,"TRIM_CAT",TRIM(B123),"TRIM_LINE",A121))</f>
        <v>359</v>
      </c>
    </row>
    <row r="124" spans="1:104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63">
        <v>0</v>
      </c>
      <c r="BA124" s="207">
        <v>0</v>
      </c>
      <c r="BB124" s="207">
        <v>0</v>
      </c>
      <c r="BC124" s="63">
        <v>0</v>
      </c>
      <c r="BD124" s="207">
        <v>0</v>
      </c>
      <c r="BE124" s="207"/>
      <c r="BF124" s="207"/>
      <c r="BG124" s="207"/>
      <c r="BH124" s="106"/>
      <c r="BI124" s="63">
        <f t="shared" si="534"/>
        <v>0</v>
      </c>
      <c r="BJ124" s="107">
        <f t="shared" si="534"/>
        <v>0</v>
      </c>
      <c r="BK124" s="107">
        <f t="shared" si="534"/>
        <v>0</v>
      </c>
      <c r="BL124" s="107">
        <f t="shared" si="534"/>
        <v>0</v>
      </c>
      <c r="BM124" s="107">
        <f t="shared" si="534"/>
        <v>0</v>
      </c>
      <c r="BN124" s="107">
        <f t="shared" si="534"/>
        <v>0</v>
      </c>
      <c r="BO124" s="107">
        <f t="shared" si="534"/>
        <v>0</v>
      </c>
      <c r="BP124" s="107">
        <f t="shared" si="534"/>
        <v>0</v>
      </c>
      <c r="BQ124" s="107">
        <f t="shared" si="534"/>
        <v>0</v>
      </c>
      <c r="BR124" s="414">
        <f t="shared" si="534"/>
        <v>0</v>
      </c>
      <c r="BS124" s="107">
        <f t="shared" si="535"/>
        <v>0</v>
      </c>
      <c r="BT124" s="107">
        <f t="shared" si="535"/>
        <v>0</v>
      </c>
      <c r="BU124" s="107">
        <f t="shared" si="535"/>
        <v>0</v>
      </c>
      <c r="BV124" s="107">
        <f t="shared" si="535"/>
        <v>0</v>
      </c>
      <c r="BW124" s="107">
        <f t="shared" si="535"/>
        <v>0</v>
      </c>
      <c r="BX124" s="251">
        <f t="shared" si="535"/>
        <v>0</v>
      </c>
      <c r="BY124" s="251">
        <f t="shared" si="535"/>
        <v>0</v>
      </c>
      <c r="BZ124" s="251">
        <f t="shared" si="535"/>
        <v>0</v>
      </c>
      <c r="CA124" s="251">
        <f t="shared" si="535"/>
        <v>0</v>
      </c>
      <c r="CB124" s="251">
        <f t="shared" si="535"/>
        <v>0</v>
      </c>
      <c r="CC124" s="251">
        <f t="shared" si="536"/>
        <v>0</v>
      </c>
      <c r="CD124" s="414">
        <f t="shared" si="536"/>
        <v>0</v>
      </c>
      <c r="CE124" s="251">
        <f t="shared" si="536"/>
        <v>0</v>
      </c>
      <c r="CF124" s="251">
        <f t="shared" si="536"/>
        <v>0</v>
      </c>
      <c r="CG124" s="251">
        <f t="shared" si="536"/>
        <v>0</v>
      </c>
      <c r="CH124" s="251">
        <f t="shared" si="536"/>
        <v>0</v>
      </c>
      <c r="CI124" s="251">
        <f t="shared" si="536"/>
        <v>0</v>
      </c>
      <c r="CJ124" s="251">
        <f t="shared" si="536"/>
        <v>0</v>
      </c>
      <c r="CK124" s="251">
        <f t="shared" si="536"/>
        <v>0</v>
      </c>
      <c r="CL124" s="251">
        <f t="shared" si="536"/>
        <v>0</v>
      </c>
      <c r="CM124" s="251">
        <f t="shared" si="537"/>
        <v>0</v>
      </c>
      <c r="CN124" s="251">
        <f t="shared" si="537"/>
        <v>0</v>
      </c>
      <c r="CO124" s="251">
        <f t="shared" si="537"/>
        <v>0</v>
      </c>
      <c r="CP124" s="414">
        <f t="shared" si="537"/>
        <v>0</v>
      </c>
      <c r="CQ124" s="414">
        <f t="shared" si="537"/>
        <v>0</v>
      </c>
      <c r="CR124" s="414">
        <f t="shared" si="537"/>
        <v>0</v>
      </c>
      <c r="CS124" s="414">
        <f t="shared" si="537"/>
        <v>0</v>
      </c>
      <c r="CT124" s="414">
        <f t="shared" si="537"/>
        <v>0</v>
      </c>
      <c r="CU124" s="414">
        <f t="shared" si="537"/>
        <v>0</v>
      </c>
      <c r="CV124" s="414">
        <f t="shared" si="537"/>
        <v>0</v>
      </c>
      <c r="CW124" s="414">
        <f t="shared" si="537"/>
        <v>0</v>
      </c>
      <c r="CX124" s="414">
        <f t="shared" si="537"/>
        <v>0</v>
      </c>
      <c r="CY124" s="345"/>
      <c r="CZ124" s="63">
        <f>IF(ISERROR(GETPIVOTDATA("VALUE",'CRS WK pvt'!$I$2,"DT_FILE",CZ$8,"CD_CO",CZ$6,"TRIM_CAT",TRIM(B124),"TRIM_LINE",A121))=TRUE,0,GETPIVOTDATA("VALUE",'CRS WK pvt'!$I$2,"DT_FILE",CZ$8,"CD_CO",CZ$6,"TRIM_CAT",TRIM(B124),"TRIM_LINE",A121))</f>
        <v>0</v>
      </c>
    </row>
    <row r="125" spans="1:104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63">
        <v>0</v>
      </c>
      <c r="BA125" s="207">
        <v>0</v>
      </c>
      <c r="BB125" s="207">
        <v>0</v>
      </c>
      <c r="BC125" s="63">
        <v>0</v>
      </c>
      <c r="BD125" s="207">
        <v>0</v>
      </c>
      <c r="BE125" s="207"/>
      <c r="BF125" s="207"/>
      <c r="BG125" s="207"/>
      <c r="BH125" s="106"/>
      <c r="BI125" s="63">
        <f t="shared" si="534"/>
        <v>0</v>
      </c>
      <c r="BJ125" s="107">
        <f t="shared" si="534"/>
        <v>0</v>
      </c>
      <c r="BK125" s="107">
        <f t="shared" si="534"/>
        <v>0</v>
      </c>
      <c r="BL125" s="107">
        <f t="shared" si="534"/>
        <v>0</v>
      </c>
      <c r="BM125" s="107">
        <f t="shared" si="534"/>
        <v>0</v>
      </c>
      <c r="BN125" s="107">
        <f t="shared" si="534"/>
        <v>0</v>
      </c>
      <c r="BO125" s="107">
        <f t="shared" si="534"/>
        <v>0</v>
      </c>
      <c r="BP125" s="107">
        <f t="shared" si="534"/>
        <v>0</v>
      </c>
      <c r="BQ125" s="107">
        <f t="shared" si="534"/>
        <v>0</v>
      </c>
      <c r="BR125" s="414">
        <f t="shared" si="534"/>
        <v>0</v>
      </c>
      <c r="BS125" s="107">
        <f t="shared" si="535"/>
        <v>0</v>
      </c>
      <c r="BT125" s="107">
        <f t="shared" si="535"/>
        <v>0</v>
      </c>
      <c r="BU125" s="107">
        <f t="shared" si="535"/>
        <v>0</v>
      </c>
      <c r="BV125" s="107">
        <f t="shared" si="535"/>
        <v>0</v>
      </c>
      <c r="BW125" s="107">
        <f t="shared" si="535"/>
        <v>0</v>
      </c>
      <c r="BX125" s="251">
        <f t="shared" si="535"/>
        <v>0</v>
      </c>
      <c r="BY125" s="251">
        <f t="shared" si="535"/>
        <v>0</v>
      </c>
      <c r="BZ125" s="251">
        <f t="shared" si="535"/>
        <v>0</v>
      </c>
      <c r="CA125" s="251">
        <f t="shared" si="535"/>
        <v>0</v>
      </c>
      <c r="CB125" s="251">
        <f t="shared" si="535"/>
        <v>0</v>
      </c>
      <c r="CC125" s="251">
        <f t="shared" si="536"/>
        <v>0</v>
      </c>
      <c r="CD125" s="414">
        <f t="shared" si="536"/>
        <v>0</v>
      </c>
      <c r="CE125" s="251">
        <f t="shared" si="536"/>
        <v>0</v>
      </c>
      <c r="CF125" s="251">
        <f t="shared" si="536"/>
        <v>0</v>
      </c>
      <c r="CG125" s="251">
        <f t="shared" si="536"/>
        <v>0</v>
      </c>
      <c r="CH125" s="251">
        <f t="shared" si="536"/>
        <v>0</v>
      </c>
      <c r="CI125" s="251">
        <f t="shared" si="536"/>
        <v>0</v>
      </c>
      <c r="CJ125" s="251">
        <f t="shared" si="536"/>
        <v>0</v>
      </c>
      <c r="CK125" s="251">
        <f t="shared" si="536"/>
        <v>0</v>
      </c>
      <c r="CL125" s="251">
        <f t="shared" si="536"/>
        <v>0</v>
      </c>
      <c r="CM125" s="251">
        <f t="shared" si="537"/>
        <v>0</v>
      </c>
      <c r="CN125" s="251">
        <f t="shared" si="537"/>
        <v>0</v>
      </c>
      <c r="CO125" s="251">
        <f t="shared" si="537"/>
        <v>0</v>
      </c>
      <c r="CP125" s="414">
        <f t="shared" si="537"/>
        <v>0</v>
      </c>
      <c r="CQ125" s="414">
        <f t="shared" si="537"/>
        <v>0</v>
      </c>
      <c r="CR125" s="414">
        <f t="shared" si="537"/>
        <v>0</v>
      </c>
      <c r="CS125" s="414">
        <f t="shared" si="537"/>
        <v>0</v>
      </c>
      <c r="CT125" s="414">
        <f t="shared" si="537"/>
        <v>0</v>
      </c>
      <c r="CU125" s="414">
        <f t="shared" si="537"/>
        <v>0</v>
      </c>
      <c r="CV125" s="414">
        <f t="shared" si="537"/>
        <v>0</v>
      </c>
      <c r="CW125" s="414">
        <f t="shared" si="537"/>
        <v>0</v>
      </c>
      <c r="CX125" s="414">
        <f t="shared" si="537"/>
        <v>0</v>
      </c>
      <c r="CY125" s="345"/>
      <c r="CZ125" s="63">
        <f>IF(ISERROR(GETPIVOTDATA("VALUE",'CRS WK pvt'!$I$2,"DT_FILE",CZ$8,"CD_CO",CZ$6,"TRIM_CAT",TRIM(B125),"TRIM_LINE",A121))=TRUE,0,GETPIVOTDATA("VALUE",'CRS WK pvt'!$I$2,"DT_FILE",CZ$8,"CD_CO",CZ$6,"TRIM_CAT",TRIM(B125),"TRIM_LINE",A121))</f>
        <v>0</v>
      </c>
    </row>
    <row r="126" spans="1:104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63">
        <v>0</v>
      </c>
      <c r="BA126" s="207">
        <v>0</v>
      </c>
      <c r="BB126" s="207">
        <v>0</v>
      </c>
      <c r="BC126" s="63">
        <v>0</v>
      </c>
      <c r="BD126" s="207">
        <v>0</v>
      </c>
      <c r="BE126" s="207"/>
      <c r="BF126" s="207"/>
      <c r="BG126" s="207"/>
      <c r="BH126" s="106"/>
      <c r="BI126" s="63">
        <f t="shared" si="534"/>
        <v>0</v>
      </c>
      <c r="BJ126" s="107">
        <f t="shared" si="534"/>
        <v>0</v>
      </c>
      <c r="BK126" s="107">
        <f t="shared" si="534"/>
        <v>0</v>
      </c>
      <c r="BL126" s="107">
        <f t="shared" si="534"/>
        <v>0</v>
      </c>
      <c r="BM126" s="107">
        <f t="shared" si="534"/>
        <v>0</v>
      </c>
      <c r="BN126" s="107">
        <f t="shared" si="534"/>
        <v>0</v>
      </c>
      <c r="BO126" s="107">
        <f t="shared" si="534"/>
        <v>0</v>
      </c>
      <c r="BP126" s="107">
        <f t="shared" si="534"/>
        <v>0</v>
      </c>
      <c r="BQ126" s="107">
        <f t="shared" si="534"/>
        <v>0</v>
      </c>
      <c r="BR126" s="414">
        <f t="shared" si="534"/>
        <v>0</v>
      </c>
      <c r="BS126" s="107">
        <f t="shared" si="535"/>
        <v>0</v>
      </c>
      <c r="BT126" s="107">
        <f t="shared" si="535"/>
        <v>0</v>
      </c>
      <c r="BU126" s="107">
        <f t="shared" si="535"/>
        <v>0</v>
      </c>
      <c r="BV126" s="107">
        <f t="shared" si="535"/>
        <v>0</v>
      </c>
      <c r="BW126" s="107">
        <f t="shared" si="535"/>
        <v>0</v>
      </c>
      <c r="BX126" s="251">
        <f t="shared" si="535"/>
        <v>0</v>
      </c>
      <c r="BY126" s="251">
        <f t="shared" si="535"/>
        <v>0</v>
      </c>
      <c r="BZ126" s="251">
        <f t="shared" si="535"/>
        <v>0</v>
      </c>
      <c r="CA126" s="251">
        <f t="shared" si="535"/>
        <v>0</v>
      </c>
      <c r="CB126" s="251">
        <f t="shared" si="535"/>
        <v>0</v>
      </c>
      <c r="CC126" s="251">
        <f t="shared" si="536"/>
        <v>0</v>
      </c>
      <c r="CD126" s="414">
        <f t="shared" si="536"/>
        <v>0</v>
      </c>
      <c r="CE126" s="251">
        <f t="shared" si="536"/>
        <v>0</v>
      </c>
      <c r="CF126" s="251">
        <f t="shared" si="536"/>
        <v>0</v>
      </c>
      <c r="CG126" s="251">
        <f t="shared" si="536"/>
        <v>0</v>
      </c>
      <c r="CH126" s="251">
        <f t="shared" si="536"/>
        <v>0</v>
      </c>
      <c r="CI126" s="251">
        <f t="shared" si="536"/>
        <v>0</v>
      </c>
      <c r="CJ126" s="251">
        <f t="shared" si="536"/>
        <v>0</v>
      </c>
      <c r="CK126" s="251">
        <f t="shared" si="536"/>
        <v>0</v>
      </c>
      <c r="CL126" s="251">
        <f t="shared" si="536"/>
        <v>0</v>
      </c>
      <c r="CM126" s="251">
        <f t="shared" si="537"/>
        <v>0</v>
      </c>
      <c r="CN126" s="251">
        <f t="shared" si="537"/>
        <v>0</v>
      </c>
      <c r="CO126" s="251">
        <f t="shared" si="537"/>
        <v>0</v>
      </c>
      <c r="CP126" s="414">
        <f t="shared" si="537"/>
        <v>0</v>
      </c>
      <c r="CQ126" s="414">
        <f t="shared" si="537"/>
        <v>0</v>
      </c>
      <c r="CR126" s="414">
        <f t="shared" si="537"/>
        <v>0</v>
      </c>
      <c r="CS126" s="414">
        <f t="shared" si="537"/>
        <v>0</v>
      </c>
      <c r="CT126" s="414">
        <f t="shared" si="537"/>
        <v>0</v>
      </c>
      <c r="CU126" s="414">
        <f t="shared" si="537"/>
        <v>0</v>
      </c>
      <c r="CV126" s="414">
        <f t="shared" si="537"/>
        <v>0</v>
      </c>
      <c r="CW126" s="414">
        <f t="shared" si="537"/>
        <v>0</v>
      </c>
      <c r="CX126" s="414">
        <f t="shared" si="537"/>
        <v>0</v>
      </c>
      <c r="CY126" s="345"/>
      <c r="CZ126" s="63">
        <f>IF(ISERROR(GETPIVOTDATA("VALUE",'CRS WK pvt'!$I$2,"DT_FILE",CZ$8,"CD_CO",CZ$6,"TRIM_CAT",TRIM(B126),"TRIM_LINE",A121))=TRUE,0,GETPIVOTDATA("VALUE",'CRS WK pvt'!$I$2,"DT_FILE",CZ$8,"CD_CO",CZ$6,"TRIM_CAT",TRIM(B126),"TRIM_LINE",A121))</f>
        <v>0</v>
      </c>
    </row>
    <row r="127" spans="1:104" s="72" customFormat="1" x14ac:dyDescent="0.3">
      <c r="A127" s="147"/>
      <c r="B127" s="59" t="s">
        <v>42</v>
      </c>
      <c r="C127" s="121">
        <f t="shared" ref="C127:V127" si="538">SUM(C122:C126)</f>
        <v>109</v>
      </c>
      <c r="D127" s="122">
        <f t="shared" si="538"/>
        <v>104</v>
      </c>
      <c r="E127" s="122">
        <f t="shared" si="538"/>
        <v>125</v>
      </c>
      <c r="F127" s="123">
        <f t="shared" si="538"/>
        <v>141</v>
      </c>
      <c r="G127" s="122">
        <f t="shared" si="538"/>
        <v>152</v>
      </c>
      <c r="H127" s="123">
        <f t="shared" si="538"/>
        <v>155</v>
      </c>
      <c r="I127" s="122">
        <f t="shared" si="538"/>
        <v>161</v>
      </c>
      <c r="J127" s="123">
        <f t="shared" si="538"/>
        <v>154</v>
      </c>
      <c r="K127" s="122">
        <f t="shared" si="538"/>
        <v>161</v>
      </c>
      <c r="L127" s="124">
        <f t="shared" si="538"/>
        <v>152</v>
      </c>
      <c r="M127" s="123">
        <f t="shared" si="538"/>
        <v>132</v>
      </c>
      <c r="N127" s="123">
        <f t="shared" si="538"/>
        <v>126</v>
      </c>
      <c r="O127" s="123">
        <f t="shared" si="538"/>
        <v>130</v>
      </c>
      <c r="P127" s="123">
        <f t="shared" si="538"/>
        <v>131</v>
      </c>
      <c r="Q127" s="123">
        <f t="shared" si="538"/>
        <v>139</v>
      </c>
      <c r="R127" s="123">
        <f t="shared" si="538"/>
        <v>137</v>
      </c>
      <c r="S127" s="123">
        <f t="shared" si="538"/>
        <v>135</v>
      </c>
      <c r="T127" s="123">
        <f t="shared" si="538"/>
        <v>124</v>
      </c>
      <c r="U127" s="123">
        <f t="shared" si="538"/>
        <v>109</v>
      </c>
      <c r="V127" s="123">
        <f t="shared" si="538"/>
        <v>120</v>
      </c>
      <c r="W127" s="208">
        <f>SUM(W122+W123+W124+W125+W126)</f>
        <v>128</v>
      </c>
      <c r="X127" s="124">
        <f>SUM(X122+X123+X124+X125+X126)</f>
        <v>142</v>
      </c>
      <c r="Y127" s="208">
        <v>171</v>
      </c>
      <c r="Z127" s="208">
        <v>213</v>
      </c>
      <c r="AA127" s="208">
        <v>239</v>
      </c>
      <c r="AB127" s="208">
        <v>282</v>
      </c>
      <c r="AC127" s="208">
        <v>308</v>
      </c>
      <c r="AD127" s="208">
        <v>340</v>
      </c>
      <c r="AE127" s="208">
        <v>463</v>
      </c>
      <c r="AF127" s="208">
        <v>537</v>
      </c>
      <c r="AG127" s="208">
        <v>575</v>
      </c>
      <c r="AH127" s="208">
        <v>596</v>
      </c>
      <c r="AI127" s="208">
        <v>566</v>
      </c>
      <c r="AJ127" s="124">
        <v>553</v>
      </c>
      <c r="AK127" s="208">
        <v>517</v>
      </c>
      <c r="AL127" s="208">
        <v>472</v>
      </c>
      <c r="AM127" s="208">
        <v>424</v>
      </c>
      <c r="AN127" s="208">
        <v>396</v>
      </c>
      <c r="AO127" s="208">
        <v>353</v>
      </c>
      <c r="AP127" s="208">
        <v>340</v>
      </c>
      <c r="AQ127" s="84">
        <v>338</v>
      </c>
      <c r="AR127" s="208">
        <v>287</v>
      </c>
      <c r="AS127" s="208">
        <v>304</v>
      </c>
      <c r="AT127" s="208">
        <v>324</v>
      </c>
      <c r="AU127" s="208">
        <v>312</v>
      </c>
      <c r="AV127" s="124">
        <v>314</v>
      </c>
      <c r="AW127" s="208">
        <v>291</v>
      </c>
      <c r="AX127" s="208">
        <v>276</v>
      </c>
      <c r="AY127" s="208">
        <v>259</v>
      </c>
      <c r="AZ127" s="84">
        <v>276</v>
      </c>
      <c r="BA127" s="208">
        <v>283</v>
      </c>
      <c r="BB127" s="208">
        <v>298</v>
      </c>
      <c r="BC127" s="84">
        <v>322</v>
      </c>
      <c r="BD127" s="208">
        <v>360</v>
      </c>
      <c r="BE127" s="208"/>
      <c r="BF127" s="208"/>
      <c r="BG127" s="208"/>
      <c r="BH127" s="124"/>
      <c r="BI127" s="123">
        <f t="shared" ref="BI127:BM127" si="539">SUM(BI122:BI126)</f>
        <v>21</v>
      </c>
      <c r="BJ127" s="125">
        <f t="shared" si="539"/>
        <v>27</v>
      </c>
      <c r="BK127" s="125">
        <f t="shared" si="539"/>
        <v>14</v>
      </c>
      <c r="BL127" s="125">
        <f t="shared" si="539"/>
        <v>-4</v>
      </c>
      <c r="BM127" s="125">
        <f t="shared" si="539"/>
        <v>-17</v>
      </c>
      <c r="BN127" s="125">
        <f t="shared" ref="BN127:BV127" si="540">SUM(BN122:BN126)</f>
        <v>-31</v>
      </c>
      <c r="BO127" s="125">
        <f t="shared" si="540"/>
        <v>-52</v>
      </c>
      <c r="BP127" s="125">
        <f t="shared" si="540"/>
        <v>-34</v>
      </c>
      <c r="BQ127" s="125">
        <f t="shared" si="540"/>
        <v>-33</v>
      </c>
      <c r="BR127" s="415">
        <f t="shared" si="540"/>
        <v>-10</v>
      </c>
      <c r="BS127" s="125">
        <f t="shared" si="540"/>
        <v>39</v>
      </c>
      <c r="BT127" s="125">
        <f t="shared" si="540"/>
        <v>87</v>
      </c>
      <c r="BU127" s="125">
        <f t="shared" si="540"/>
        <v>109</v>
      </c>
      <c r="BV127" s="125">
        <f t="shared" si="540"/>
        <v>151</v>
      </c>
      <c r="BW127" s="125">
        <f t="shared" ref="BW127:BX127" si="541">SUM(BW122:BW126)</f>
        <v>169</v>
      </c>
      <c r="BX127" s="252">
        <f t="shared" si="541"/>
        <v>203</v>
      </c>
      <c r="BY127" s="252">
        <f t="shared" ref="BY127:BZ127" si="542">SUM(BY122:BY126)</f>
        <v>328</v>
      </c>
      <c r="BZ127" s="252">
        <f t="shared" si="542"/>
        <v>413</v>
      </c>
      <c r="CA127" s="252">
        <f t="shared" ref="CA127" si="543">SUM(CA122:CA126)</f>
        <v>466</v>
      </c>
      <c r="CB127" s="252">
        <f t="shared" ref="CB127:CC127" si="544">SUM(CB122:CB126)</f>
        <v>476</v>
      </c>
      <c r="CC127" s="252">
        <f t="shared" si="544"/>
        <v>438</v>
      </c>
      <c r="CD127" s="415">
        <f t="shared" ref="CD127:CE127" si="545">SUM(CD122:CD126)</f>
        <v>411</v>
      </c>
      <c r="CE127" s="252">
        <f t="shared" si="545"/>
        <v>346</v>
      </c>
      <c r="CF127" s="252">
        <f t="shared" ref="CF127" si="546">SUM(CF122:CF126)</f>
        <v>259</v>
      </c>
      <c r="CG127" s="252">
        <f t="shared" ref="CG127" si="547">SUM(CG122:CG126)</f>
        <v>185</v>
      </c>
      <c r="CH127" s="252">
        <f t="shared" ref="CH127" si="548">SUM(CH122:CH126)</f>
        <v>114</v>
      </c>
      <c r="CI127" s="252">
        <f t="shared" ref="CI127" si="549">SUM(CI122:CI126)</f>
        <v>45</v>
      </c>
      <c r="CJ127" s="252">
        <f t="shared" ref="CJ127" si="550">SUM(CJ122:CJ126)</f>
        <v>0</v>
      </c>
      <c r="CK127" s="252">
        <f t="shared" ref="CK127" si="551">SUM(CK122:CK126)</f>
        <v>-125</v>
      </c>
      <c r="CL127" s="252">
        <f t="shared" ref="CL127" si="552">SUM(CL122:CL126)</f>
        <v>-250</v>
      </c>
      <c r="CM127" s="252">
        <f t="shared" ref="CM127" si="553">SUM(CM122:CM126)</f>
        <v>-271</v>
      </c>
      <c r="CN127" s="252">
        <f t="shared" ref="CN127" si="554">SUM(CN122:CN126)</f>
        <v>-272</v>
      </c>
      <c r="CO127" s="252">
        <f t="shared" ref="CO127" si="555">SUM(CO122:CO126)</f>
        <v>-254</v>
      </c>
      <c r="CP127" s="415">
        <f t="shared" ref="CP127" si="556">SUM(CP122:CP126)</f>
        <v>-239</v>
      </c>
      <c r="CQ127" s="415">
        <f t="shared" ref="CQ127" si="557">SUM(CQ122:CQ126)</f>
        <v>-226</v>
      </c>
      <c r="CR127" s="415">
        <f t="shared" ref="CR127" si="558">SUM(CR122:CR126)</f>
        <v>-196</v>
      </c>
      <c r="CS127" s="415">
        <f t="shared" ref="CS127" si="559">SUM(CS122:CS126)</f>
        <v>-165</v>
      </c>
      <c r="CT127" s="415">
        <f t="shared" ref="CT127:CU127" si="560">SUM(CT122:CT126)</f>
        <v>-120</v>
      </c>
      <c r="CU127" s="415">
        <f t="shared" si="560"/>
        <v>-70</v>
      </c>
      <c r="CV127" s="415">
        <f t="shared" ref="CV127" si="561">SUM(CV122:CV126)</f>
        <v>-42</v>
      </c>
      <c r="CW127" s="415">
        <f t="shared" ref="CW127:CX127" si="562">SUM(CW122:CW126)</f>
        <v>-16</v>
      </c>
      <c r="CX127" s="415">
        <f t="shared" si="562"/>
        <v>73</v>
      </c>
      <c r="CY127" s="346"/>
      <c r="CZ127" s="84">
        <f>SUM(CZ122:CZ126)</f>
        <v>360</v>
      </c>
    </row>
    <row r="128" spans="1:104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89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405"/>
      <c r="CE128" s="367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405"/>
      <c r="CQ128" s="405"/>
      <c r="CR128" s="405"/>
      <c r="CS128" s="405"/>
      <c r="CT128" s="405"/>
      <c r="CU128" s="405"/>
      <c r="CV128" s="405"/>
      <c r="CW128" s="405"/>
      <c r="CX128" s="405"/>
      <c r="CY128" s="345"/>
      <c r="CZ128" s="89"/>
    </row>
    <row r="129" spans="1:104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181</v>
      </c>
      <c r="AF129" s="209">
        <v>268</v>
      </c>
      <c r="AG129" s="209">
        <v>186</v>
      </c>
      <c r="AH129" s="209">
        <v>178</v>
      </c>
      <c r="AI129" s="209">
        <v>56</v>
      </c>
      <c r="AJ129" s="109">
        <v>3</v>
      </c>
      <c r="AK129" s="209">
        <v>0</v>
      </c>
      <c r="AL129" s="209">
        <v>0</v>
      </c>
      <c r="AM129" s="209">
        <v>1</v>
      </c>
      <c r="AN129" s="209">
        <v>10</v>
      </c>
      <c r="AO129" s="209">
        <v>117</v>
      </c>
      <c r="AP129" s="209">
        <v>89</v>
      </c>
      <c r="AQ129" s="63">
        <v>74</v>
      </c>
      <c r="AR129" s="209">
        <v>87</v>
      </c>
      <c r="AS129" s="209">
        <v>43</v>
      </c>
      <c r="AT129" s="209">
        <v>75</v>
      </c>
      <c r="AU129" s="209">
        <v>4</v>
      </c>
      <c r="AV129" s="109">
        <v>1</v>
      </c>
      <c r="AW129" s="209">
        <v>0</v>
      </c>
      <c r="AX129" s="209">
        <v>0</v>
      </c>
      <c r="AY129" s="209">
        <v>19</v>
      </c>
      <c r="AZ129" s="63">
        <v>19</v>
      </c>
      <c r="BA129" s="209">
        <v>16</v>
      </c>
      <c r="BB129" s="209">
        <v>79</v>
      </c>
      <c r="BC129" s="63">
        <v>144</v>
      </c>
      <c r="BD129" s="209">
        <v>221</v>
      </c>
      <c r="BE129" s="209"/>
      <c r="BF129" s="209"/>
      <c r="BG129" s="209"/>
      <c r="BH129" s="109"/>
      <c r="BI129" s="108">
        <f t="shared" ref="BI129:BR133" si="563">O129-C129</f>
        <v>-6</v>
      </c>
      <c r="BJ129" s="108">
        <f t="shared" si="563"/>
        <v>-21</v>
      </c>
      <c r="BK129" s="108">
        <f t="shared" si="563"/>
        <v>-128</v>
      </c>
      <c r="BL129" s="108">
        <f t="shared" si="563"/>
        <v>-158</v>
      </c>
      <c r="BM129" s="108">
        <f t="shared" si="563"/>
        <v>-176</v>
      </c>
      <c r="BN129" s="108">
        <f t="shared" si="563"/>
        <v>-195</v>
      </c>
      <c r="BO129" s="108">
        <f t="shared" si="563"/>
        <v>-308</v>
      </c>
      <c r="BP129" s="108">
        <f t="shared" si="563"/>
        <v>-271</v>
      </c>
      <c r="BQ129" s="108">
        <f t="shared" si="563"/>
        <v>-62</v>
      </c>
      <c r="BR129" s="394">
        <f t="shared" si="563"/>
        <v>-9</v>
      </c>
      <c r="BS129" s="108">
        <f t="shared" ref="BS129:CB133" si="564">Y129-M129</f>
        <v>-22</v>
      </c>
      <c r="BT129" s="108">
        <f t="shared" si="564"/>
        <v>-17</v>
      </c>
      <c r="BU129" s="108">
        <f t="shared" si="564"/>
        <v>-2</v>
      </c>
      <c r="BV129" s="108">
        <f t="shared" si="564"/>
        <v>0</v>
      </c>
      <c r="BW129" s="108">
        <f t="shared" si="564"/>
        <v>0</v>
      </c>
      <c r="BX129" s="209">
        <f t="shared" si="564"/>
        <v>0</v>
      </c>
      <c r="BY129" s="209">
        <f t="shared" si="564"/>
        <v>181</v>
      </c>
      <c r="BZ129" s="209">
        <f t="shared" si="564"/>
        <v>268</v>
      </c>
      <c r="CA129" s="209">
        <f t="shared" si="564"/>
        <v>186</v>
      </c>
      <c r="CB129" s="209">
        <f t="shared" si="564"/>
        <v>178</v>
      </c>
      <c r="CC129" s="209">
        <f t="shared" ref="CC129:CL133" si="565">AI129-W129</f>
        <v>56</v>
      </c>
      <c r="CD129" s="394">
        <f t="shared" si="565"/>
        <v>3</v>
      </c>
      <c r="CE129" s="209">
        <f t="shared" si="565"/>
        <v>0</v>
      </c>
      <c r="CF129" s="209">
        <f t="shared" si="565"/>
        <v>0</v>
      </c>
      <c r="CG129" s="209">
        <f t="shared" si="565"/>
        <v>1</v>
      </c>
      <c r="CH129" s="209">
        <f t="shared" si="565"/>
        <v>10</v>
      </c>
      <c r="CI129" s="209">
        <f t="shared" si="565"/>
        <v>117</v>
      </c>
      <c r="CJ129" s="209">
        <f t="shared" si="565"/>
        <v>89</v>
      </c>
      <c r="CK129" s="209">
        <f t="shared" si="565"/>
        <v>-107</v>
      </c>
      <c r="CL129" s="209">
        <f t="shared" si="565"/>
        <v>-181</v>
      </c>
      <c r="CM129" s="209">
        <f t="shared" ref="CM129:CX133" si="566">AS129-AG129</f>
        <v>-143</v>
      </c>
      <c r="CN129" s="209">
        <f t="shared" si="566"/>
        <v>-103</v>
      </c>
      <c r="CO129" s="209">
        <f t="shared" si="566"/>
        <v>-52</v>
      </c>
      <c r="CP129" s="394">
        <f t="shared" si="566"/>
        <v>-2</v>
      </c>
      <c r="CQ129" s="394">
        <f t="shared" si="566"/>
        <v>0</v>
      </c>
      <c r="CR129" s="394">
        <f t="shared" si="566"/>
        <v>0</v>
      </c>
      <c r="CS129" s="394">
        <f t="shared" si="566"/>
        <v>18</v>
      </c>
      <c r="CT129" s="394">
        <f t="shared" si="566"/>
        <v>9</v>
      </c>
      <c r="CU129" s="394">
        <f t="shared" si="566"/>
        <v>-101</v>
      </c>
      <c r="CV129" s="394">
        <f t="shared" si="566"/>
        <v>-10</v>
      </c>
      <c r="CW129" s="394">
        <f t="shared" si="566"/>
        <v>70</v>
      </c>
      <c r="CX129" s="394">
        <f t="shared" si="566"/>
        <v>134</v>
      </c>
      <c r="CY129" s="345"/>
      <c r="CZ129" s="63">
        <f>IF(ISERROR(GETPIVOTDATA("VALUE",'CRS WK pvt'!$I$2,"DT_FILE",CZ$8,"CD_CO",CZ$6,"TRIM_CAT",TRIM(B129),"TRIM_LINE",A128))=TRUE,0,GETPIVOTDATA("VALUE",'CRS WK pvt'!$I$2,"DT_FILE",CZ$8,"CD_CO",CZ$6,"TRIM_CAT",TRIM(B129),"TRIM_LINE",A128))</f>
        <v>221</v>
      </c>
    </row>
    <row r="130" spans="1:104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63</v>
      </c>
      <c r="AG130" s="209">
        <v>93</v>
      </c>
      <c r="AH130" s="209">
        <v>71</v>
      </c>
      <c r="AI130" s="209">
        <v>18</v>
      </c>
      <c r="AJ130" s="109">
        <v>0</v>
      </c>
      <c r="AK130" s="209">
        <v>0</v>
      </c>
      <c r="AL130" s="209">
        <v>0</v>
      </c>
      <c r="AM130" s="209">
        <v>0</v>
      </c>
      <c r="AN130" s="209">
        <v>1</v>
      </c>
      <c r="AO130" s="209">
        <v>33</v>
      </c>
      <c r="AP130" s="209">
        <v>30</v>
      </c>
      <c r="AQ130" s="63">
        <v>26</v>
      </c>
      <c r="AR130" s="209">
        <v>27</v>
      </c>
      <c r="AS130" s="209">
        <v>24</v>
      </c>
      <c r="AT130" s="209">
        <v>23</v>
      </c>
      <c r="AU130" s="209">
        <v>2</v>
      </c>
      <c r="AV130" s="109">
        <v>0</v>
      </c>
      <c r="AW130" s="209">
        <v>0</v>
      </c>
      <c r="AX130" s="209">
        <v>0</v>
      </c>
      <c r="AY130" s="209">
        <v>0</v>
      </c>
      <c r="AZ130" s="63">
        <v>3</v>
      </c>
      <c r="BA130" s="209">
        <v>14</v>
      </c>
      <c r="BB130" s="209">
        <v>29</v>
      </c>
      <c r="BC130" s="63">
        <v>63</v>
      </c>
      <c r="BD130" s="209">
        <v>84</v>
      </c>
      <c r="BE130" s="209"/>
      <c r="BF130" s="209"/>
      <c r="BG130" s="209"/>
      <c r="BH130" s="109"/>
      <c r="BI130" s="108">
        <f t="shared" si="563"/>
        <v>-1</v>
      </c>
      <c r="BJ130" s="108">
        <f t="shared" si="563"/>
        <v>0</v>
      </c>
      <c r="BK130" s="108">
        <f t="shared" si="563"/>
        <v>-22</v>
      </c>
      <c r="BL130" s="108">
        <f t="shared" si="563"/>
        <v>-33</v>
      </c>
      <c r="BM130" s="108">
        <f t="shared" si="563"/>
        <v>-32</v>
      </c>
      <c r="BN130" s="108">
        <f t="shared" si="563"/>
        <v>-43</v>
      </c>
      <c r="BO130" s="108">
        <f t="shared" si="563"/>
        <v>-71</v>
      </c>
      <c r="BP130" s="108">
        <f t="shared" si="563"/>
        <v>-70</v>
      </c>
      <c r="BQ130" s="108">
        <f t="shared" si="563"/>
        <v>-2</v>
      </c>
      <c r="BR130" s="394">
        <f t="shared" si="563"/>
        <v>0</v>
      </c>
      <c r="BS130" s="108">
        <f t="shared" si="564"/>
        <v>0</v>
      </c>
      <c r="BT130" s="108">
        <f t="shared" si="564"/>
        <v>0</v>
      </c>
      <c r="BU130" s="108">
        <f t="shared" si="564"/>
        <v>0</v>
      </c>
      <c r="BV130" s="108">
        <f t="shared" si="564"/>
        <v>0</v>
      </c>
      <c r="BW130" s="108">
        <f t="shared" si="564"/>
        <v>0</v>
      </c>
      <c r="BX130" s="209">
        <f t="shared" si="564"/>
        <v>0</v>
      </c>
      <c r="BY130" s="209">
        <f t="shared" si="564"/>
        <v>0</v>
      </c>
      <c r="BZ130" s="209">
        <f t="shared" si="564"/>
        <v>63</v>
      </c>
      <c r="CA130" s="209">
        <f t="shared" si="564"/>
        <v>93</v>
      </c>
      <c r="CB130" s="209">
        <f t="shared" si="564"/>
        <v>71</v>
      </c>
      <c r="CC130" s="209">
        <f t="shared" si="565"/>
        <v>18</v>
      </c>
      <c r="CD130" s="394">
        <f t="shared" si="565"/>
        <v>0</v>
      </c>
      <c r="CE130" s="209">
        <f t="shared" si="565"/>
        <v>0</v>
      </c>
      <c r="CF130" s="209">
        <f t="shared" si="565"/>
        <v>0</v>
      </c>
      <c r="CG130" s="209">
        <f t="shared" si="565"/>
        <v>0</v>
      </c>
      <c r="CH130" s="209">
        <f t="shared" si="565"/>
        <v>1</v>
      </c>
      <c r="CI130" s="209">
        <f t="shared" si="565"/>
        <v>33</v>
      </c>
      <c r="CJ130" s="209">
        <f t="shared" si="565"/>
        <v>30</v>
      </c>
      <c r="CK130" s="209">
        <f t="shared" si="565"/>
        <v>26</v>
      </c>
      <c r="CL130" s="209">
        <f t="shared" si="565"/>
        <v>-36</v>
      </c>
      <c r="CM130" s="209">
        <f t="shared" si="566"/>
        <v>-69</v>
      </c>
      <c r="CN130" s="209">
        <f t="shared" si="566"/>
        <v>-48</v>
      </c>
      <c r="CO130" s="209">
        <f t="shared" si="566"/>
        <v>-16</v>
      </c>
      <c r="CP130" s="394">
        <f t="shared" si="566"/>
        <v>0</v>
      </c>
      <c r="CQ130" s="394">
        <f t="shared" si="566"/>
        <v>0</v>
      </c>
      <c r="CR130" s="394">
        <f t="shared" si="566"/>
        <v>0</v>
      </c>
      <c r="CS130" s="394">
        <f t="shared" si="566"/>
        <v>0</v>
      </c>
      <c r="CT130" s="394">
        <f t="shared" si="566"/>
        <v>2</v>
      </c>
      <c r="CU130" s="394">
        <f t="shared" si="566"/>
        <v>-19</v>
      </c>
      <c r="CV130" s="394">
        <f t="shared" si="566"/>
        <v>-1</v>
      </c>
      <c r="CW130" s="394">
        <f t="shared" si="566"/>
        <v>37</v>
      </c>
      <c r="CX130" s="394">
        <f t="shared" si="566"/>
        <v>57</v>
      </c>
      <c r="CY130" s="345"/>
      <c r="CZ130" s="63">
        <f>IF(ISERROR(GETPIVOTDATA("VALUE",'CRS WK pvt'!$I$2,"DT_FILE",CZ$8,"CD_CO",CZ$6,"TRIM_CAT",TRIM(B130),"TRIM_LINE",A128))=TRUE,0,GETPIVOTDATA("VALUE",'CRS WK pvt'!$I$2,"DT_FILE",CZ$8,"CD_CO",CZ$6,"TRIM_CAT",TRIM(B130),"TRIM_LINE",A128))</f>
        <v>84</v>
      </c>
    </row>
    <row r="131" spans="1:104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09"/>
      <c r="V131" s="209"/>
      <c r="W131" s="209">
        <v>2</v>
      </c>
      <c r="X131" s="109">
        <v>0</v>
      </c>
      <c r="Y131" s="209">
        <v>8</v>
      </c>
      <c r="Z131" s="209">
        <v>8</v>
      </c>
      <c r="AA131" s="209">
        <v>13</v>
      </c>
      <c r="AB131" s="209">
        <v>14</v>
      </c>
      <c r="AC131" s="209">
        <v>15</v>
      </c>
      <c r="AD131" s="209">
        <v>22</v>
      </c>
      <c r="AE131" s="209">
        <v>21</v>
      </c>
      <c r="AF131" s="209">
        <v>30</v>
      </c>
      <c r="AG131" s="209">
        <v>50</v>
      </c>
      <c r="AH131" s="209">
        <v>20</v>
      </c>
      <c r="AI131" s="209">
        <v>16</v>
      </c>
      <c r="AJ131" s="109">
        <v>16</v>
      </c>
      <c r="AK131" s="209">
        <v>0</v>
      </c>
      <c r="AL131" s="209">
        <v>1</v>
      </c>
      <c r="AM131" s="209">
        <v>27</v>
      </c>
      <c r="AN131" s="209">
        <v>19</v>
      </c>
      <c r="AO131" s="209">
        <v>14</v>
      </c>
      <c r="AP131" s="209">
        <v>29</v>
      </c>
      <c r="AQ131" s="63">
        <v>14</v>
      </c>
      <c r="AR131" s="209">
        <v>11</v>
      </c>
      <c r="AS131" s="209">
        <v>13</v>
      </c>
      <c r="AT131" s="209">
        <v>11</v>
      </c>
      <c r="AU131" s="209">
        <v>7</v>
      </c>
      <c r="AV131" s="109">
        <v>0</v>
      </c>
      <c r="AW131" s="209">
        <v>0</v>
      </c>
      <c r="AX131" s="209">
        <v>10</v>
      </c>
      <c r="AY131" s="209">
        <v>43</v>
      </c>
      <c r="AZ131" s="63">
        <v>39</v>
      </c>
      <c r="BA131" s="209">
        <v>17</v>
      </c>
      <c r="BB131" s="209">
        <v>37</v>
      </c>
      <c r="BC131" s="63">
        <v>36</v>
      </c>
      <c r="BD131" s="209">
        <v>38</v>
      </c>
      <c r="BE131" s="209"/>
      <c r="BF131" s="209"/>
      <c r="BG131" s="209"/>
      <c r="BH131" s="109"/>
      <c r="BI131" s="108">
        <f t="shared" si="563"/>
        <v>-11</v>
      </c>
      <c r="BJ131" s="108">
        <f t="shared" si="563"/>
        <v>-32</v>
      </c>
      <c r="BK131" s="108">
        <f t="shared" si="563"/>
        <v>-33</v>
      </c>
      <c r="BL131" s="108">
        <f t="shared" si="563"/>
        <v>-29</v>
      </c>
      <c r="BM131" s="108">
        <f t="shared" si="563"/>
        <v>-46</v>
      </c>
      <c r="BN131" s="108">
        <f t="shared" si="563"/>
        <v>-39</v>
      </c>
      <c r="BO131" s="108">
        <f t="shared" si="563"/>
        <v>-21</v>
      </c>
      <c r="BP131" s="108">
        <f t="shared" si="563"/>
        <v>-7</v>
      </c>
      <c r="BQ131" s="108">
        <f t="shared" si="563"/>
        <v>-5</v>
      </c>
      <c r="BR131" s="394">
        <f t="shared" si="563"/>
        <v>-8</v>
      </c>
      <c r="BS131" s="108">
        <f t="shared" si="564"/>
        <v>-7</v>
      </c>
      <c r="BT131" s="108">
        <f t="shared" si="564"/>
        <v>-6</v>
      </c>
      <c r="BU131" s="108">
        <f t="shared" si="564"/>
        <v>2</v>
      </c>
      <c r="BV131" s="108">
        <f t="shared" si="564"/>
        <v>14</v>
      </c>
      <c r="BW131" s="108">
        <f t="shared" si="564"/>
        <v>15</v>
      </c>
      <c r="BX131" s="209">
        <f t="shared" si="564"/>
        <v>22</v>
      </c>
      <c r="BY131" s="209">
        <f t="shared" si="564"/>
        <v>21</v>
      </c>
      <c r="BZ131" s="209">
        <f t="shared" si="564"/>
        <v>30</v>
      </c>
      <c r="CA131" s="209">
        <f t="shared" si="564"/>
        <v>50</v>
      </c>
      <c r="CB131" s="209">
        <f t="shared" si="564"/>
        <v>20</v>
      </c>
      <c r="CC131" s="209">
        <f t="shared" si="565"/>
        <v>14</v>
      </c>
      <c r="CD131" s="394">
        <f t="shared" si="565"/>
        <v>16</v>
      </c>
      <c r="CE131" s="209">
        <f t="shared" si="565"/>
        <v>-8</v>
      </c>
      <c r="CF131" s="209">
        <f t="shared" si="565"/>
        <v>-7</v>
      </c>
      <c r="CG131" s="209">
        <f t="shared" si="565"/>
        <v>14</v>
      </c>
      <c r="CH131" s="209">
        <f t="shared" si="565"/>
        <v>5</v>
      </c>
      <c r="CI131" s="209">
        <f t="shared" si="565"/>
        <v>-1</v>
      </c>
      <c r="CJ131" s="209">
        <f t="shared" si="565"/>
        <v>7</v>
      </c>
      <c r="CK131" s="209">
        <f t="shared" si="565"/>
        <v>-7</v>
      </c>
      <c r="CL131" s="209">
        <f t="shared" si="565"/>
        <v>-19</v>
      </c>
      <c r="CM131" s="209">
        <f t="shared" si="566"/>
        <v>-37</v>
      </c>
      <c r="CN131" s="209">
        <f t="shared" si="566"/>
        <v>-9</v>
      </c>
      <c r="CO131" s="209">
        <f t="shared" si="566"/>
        <v>-9</v>
      </c>
      <c r="CP131" s="394">
        <f t="shared" si="566"/>
        <v>-16</v>
      </c>
      <c r="CQ131" s="394">
        <f t="shared" si="566"/>
        <v>0</v>
      </c>
      <c r="CR131" s="394">
        <f t="shared" si="566"/>
        <v>9</v>
      </c>
      <c r="CS131" s="394">
        <f t="shared" si="566"/>
        <v>16</v>
      </c>
      <c r="CT131" s="394">
        <f t="shared" si="566"/>
        <v>20</v>
      </c>
      <c r="CU131" s="394">
        <f t="shared" si="566"/>
        <v>3</v>
      </c>
      <c r="CV131" s="394">
        <f t="shared" si="566"/>
        <v>8</v>
      </c>
      <c r="CW131" s="394">
        <f t="shared" si="566"/>
        <v>22</v>
      </c>
      <c r="CX131" s="394">
        <f t="shared" si="566"/>
        <v>27</v>
      </c>
      <c r="CY131" s="345"/>
      <c r="CZ131" s="63">
        <f>IF(ISERROR(GETPIVOTDATA("VALUE",'CRS WK pvt'!$I$2,"DT_FILE",CZ$8,"CD_CO",CZ$6,"TRIM_CAT",TRIM(B131),"TRIM_LINE",A128))=TRUE,0,GETPIVOTDATA("VALUE",'CRS WK pvt'!$I$2,"DT_FILE",CZ$8,"CD_CO",CZ$6,"TRIM_CAT",TRIM(B131),"TRIM_LINE",A128))</f>
        <v>38</v>
      </c>
    </row>
    <row r="132" spans="1:104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09"/>
      <c r="V132" s="209"/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2</v>
      </c>
      <c r="AH132" s="209">
        <v>1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1</v>
      </c>
      <c r="AP132" s="209">
        <v>0</v>
      </c>
      <c r="AQ132" s="63">
        <v>0</v>
      </c>
      <c r="AR132" s="209">
        <v>0</v>
      </c>
      <c r="AS132" s="209">
        <v>0</v>
      </c>
      <c r="AT132" s="209">
        <v>1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63">
        <v>0</v>
      </c>
      <c r="BA132" s="209">
        <v>0</v>
      </c>
      <c r="BB132" s="209">
        <v>0</v>
      </c>
      <c r="BC132" s="63">
        <v>0</v>
      </c>
      <c r="BD132" s="209">
        <v>0</v>
      </c>
      <c r="BE132" s="209"/>
      <c r="BF132" s="209"/>
      <c r="BG132" s="209"/>
      <c r="BH132" s="109"/>
      <c r="BI132" s="108">
        <f t="shared" si="563"/>
        <v>1</v>
      </c>
      <c r="BJ132" s="108">
        <f t="shared" si="563"/>
        <v>0</v>
      </c>
      <c r="BK132" s="108">
        <f t="shared" si="563"/>
        <v>0</v>
      </c>
      <c r="BL132" s="108">
        <f t="shared" si="563"/>
        <v>-1</v>
      </c>
      <c r="BM132" s="108">
        <f t="shared" si="563"/>
        <v>-1</v>
      </c>
      <c r="BN132" s="108">
        <f t="shared" si="563"/>
        <v>0</v>
      </c>
      <c r="BO132" s="108">
        <f t="shared" si="563"/>
        <v>0</v>
      </c>
      <c r="BP132" s="108">
        <f t="shared" si="563"/>
        <v>0</v>
      </c>
      <c r="BQ132" s="108">
        <f t="shared" si="563"/>
        <v>0</v>
      </c>
      <c r="BR132" s="394">
        <f t="shared" si="563"/>
        <v>0</v>
      </c>
      <c r="BS132" s="108">
        <f t="shared" si="564"/>
        <v>0</v>
      </c>
      <c r="BT132" s="108">
        <f t="shared" si="564"/>
        <v>0</v>
      </c>
      <c r="BU132" s="108">
        <f t="shared" si="564"/>
        <v>-1</v>
      </c>
      <c r="BV132" s="108">
        <f t="shared" si="564"/>
        <v>0</v>
      </c>
      <c r="BW132" s="108">
        <f t="shared" si="564"/>
        <v>0</v>
      </c>
      <c r="BX132" s="209">
        <f t="shared" si="564"/>
        <v>0</v>
      </c>
      <c r="BY132" s="209">
        <f t="shared" si="564"/>
        <v>0</v>
      </c>
      <c r="BZ132" s="209">
        <f t="shared" si="564"/>
        <v>0</v>
      </c>
      <c r="CA132" s="209">
        <f t="shared" si="564"/>
        <v>2</v>
      </c>
      <c r="CB132" s="209">
        <f t="shared" si="564"/>
        <v>1</v>
      </c>
      <c r="CC132" s="209">
        <f t="shared" si="565"/>
        <v>0</v>
      </c>
      <c r="CD132" s="394">
        <f t="shared" si="565"/>
        <v>0</v>
      </c>
      <c r="CE132" s="209">
        <f t="shared" si="565"/>
        <v>0</v>
      </c>
      <c r="CF132" s="209">
        <f t="shared" si="565"/>
        <v>0</v>
      </c>
      <c r="CG132" s="209">
        <f t="shared" si="565"/>
        <v>0</v>
      </c>
      <c r="CH132" s="209">
        <f t="shared" si="565"/>
        <v>0</v>
      </c>
      <c r="CI132" s="209">
        <f t="shared" si="565"/>
        <v>1</v>
      </c>
      <c r="CJ132" s="209">
        <f t="shared" si="565"/>
        <v>0</v>
      </c>
      <c r="CK132" s="209">
        <f t="shared" si="565"/>
        <v>0</v>
      </c>
      <c r="CL132" s="209">
        <f t="shared" si="565"/>
        <v>0</v>
      </c>
      <c r="CM132" s="209">
        <f t="shared" si="566"/>
        <v>-2</v>
      </c>
      <c r="CN132" s="209">
        <f t="shared" si="566"/>
        <v>0</v>
      </c>
      <c r="CO132" s="209">
        <f t="shared" si="566"/>
        <v>0</v>
      </c>
      <c r="CP132" s="394">
        <f t="shared" si="566"/>
        <v>0</v>
      </c>
      <c r="CQ132" s="394">
        <f t="shared" si="566"/>
        <v>0</v>
      </c>
      <c r="CR132" s="394">
        <f t="shared" si="566"/>
        <v>0</v>
      </c>
      <c r="CS132" s="394">
        <f t="shared" si="566"/>
        <v>0</v>
      </c>
      <c r="CT132" s="394">
        <f t="shared" si="566"/>
        <v>0</v>
      </c>
      <c r="CU132" s="394">
        <f t="shared" si="566"/>
        <v>-1</v>
      </c>
      <c r="CV132" s="394">
        <f t="shared" si="566"/>
        <v>0</v>
      </c>
      <c r="CW132" s="394">
        <f t="shared" si="566"/>
        <v>0</v>
      </c>
      <c r="CX132" s="394">
        <f t="shared" si="566"/>
        <v>0</v>
      </c>
      <c r="CY132" s="345"/>
      <c r="CZ132" s="63">
        <f>IF(ISERROR(GETPIVOTDATA("VALUE",'CRS WK pvt'!$I$2,"DT_FILE",CZ$8,"CD_CO",CZ$6,"TRIM_CAT",TRIM(B132),"TRIM_LINE",A128))=TRUE,0,GETPIVOTDATA("VALUE",'CRS WK pvt'!$I$2,"DT_FILE",CZ$8,"CD_CO",CZ$6,"TRIM_CAT",TRIM(B132),"TRIM_LINE",A128))</f>
        <v>0</v>
      </c>
    </row>
    <row r="133" spans="1:104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09"/>
      <c r="V133" s="209"/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63">
        <v>0</v>
      </c>
      <c r="BA133" s="209">
        <v>0</v>
      </c>
      <c r="BB133" s="209">
        <v>0</v>
      </c>
      <c r="BC133" s="63">
        <v>0</v>
      </c>
      <c r="BD133" s="209">
        <v>0</v>
      </c>
      <c r="BE133" s="209"/>
      <c r="BF133" s="209"/>
      <c r="BG133" s="209"/>
      <c r="BH133" s="109"/>
      <c r="BI133" s="108">
        <f t="shared" si="563"/>
        <v>0</v>
      </c>
      <c r="BJ133" s="108">
        <f t="shared" si="563"/>
        <v>0</v>
      </c>
      <c r="BK133" s="108">
        <f t="shared" si="563"/>
        <v>0</v>
      </c>
      <c r="BL133" s="108">
        <f t="shared" si="563"/>
        <v>0</v>
      </c>
      <c r="BM133" s="108">
        <f t="shared" si="563"/>
        <v>0</v>
      </c>
      <c r="BN133" s="108">
        <f t="shared" si="563"/>
        <v>0</v>
      </c>
      <c r="BO133" s="108">
        <f t="shared" si="563"/>
        <v>0</v>
      </c>
      <c r="BP133" s="108">
        <f t="shared" si="563"/>
        <v>0</v>
      </c>
      <c r="BQ133" s="108">
        <f t="shared" si="563"/>
        <v>0</v>
      </c>
      <c r="BR133" s="394">
        <f t="shared" si="563"/>
        <v>0</v>
      </c>
      <c r="BS133" s="108">
        <f t="shared" si="564"/>
        <v>0</v>
      </c>
      <c r="BT133" s="108">
        <f t="shared" si="564"/>
        <v>0</v>
      </c>
      <c r="BU133" s="108">
        <f t="shared" si="564"/>
        <v>0</v>
      </c>
      <c r="BV133" s="108">
        <f t="shared" si="564"/>
        <v>0</v>
      </c>
      <c r="BW133" s="108">
        <f t="shared" si="564"/>
        <v>0</v>
      </c>
      <c r="BX133" s="209">
        <f t="shared" si="564"/>
        <v>0</v>
      </c>
      <c r="BY133" s="209">
        <f t="shared" si="564"/>
        <v>0</v>
      </c>
      <c r="BZ133" s="209">
        <f t="shared" si="564"/>
        <v>0</v>
      </c>
      <c r="CA133" s="209">
        <f t="shared" si="564"/>
        <v>0</v>
      </c>
      <c r="CB133" s="209">
        <f t="shared" si="564"/>
        <v>0</v>
      </c>
      <c r="CC133" s="209">
        <f t="shared" si="565"/>
        <v>0</v>
      </c>
      <c r="CD133" s="394">
        <f t="shared" si="565"/>
        <v>0</v>
      </c>
      <c r="CE133" s="209">
        <f t="shared" si="565"/>
        <v>0</v>
      </c>
      <c r="CF133" s="209">
        <f t="shared" si="565"/>
        <v>0</v>
      </c>
      <c r="CG133" s="209">
        <f t="shared" si="565"/>
        <v>0</v>
      </c>
      <c r="CH133" s="209">
        <f t="shared" si="565"/>
        <v>0</v>
      </c>
      <c r="CI133" s="209">
        <f t="shared" si="565"/>
        <v>0</v>
      </c>
      <c r="CJ133" s="209">
        <f t="shared" si="565"/>
        <v>0</v>
      </c>
      <c r="CK133" s="209">
        <f t="shared" si="565"/>
        <v>0</v>
      </c>
      <c r="CL133" s="209">
        <f t="shared" si="565"/>
        <v>0</v>
      </c>
      <c r="CM133" s="209">
        <f t="shared" si="566"/>
        <v>0</v>
      </c>
      <c r="CN133" s="209">
        <f t="shared" si="566"/>
        <v>0</v>
      </c>
      <c r="CO133" s="209">
        <f t="shared" si="566"/>
        <v>0</v>
      </c>
      <c r="CP133" s="394">
        <f t="shared" si="566"/>
        <v>0</v>
      </c>
      <c r="CQ133" s="394">
        <f t="shared" si="566"/>
        <v>0</v>
      </c>
      <c r="CR133" s="394">
        <f t="shared" si="566"/>
        <v>0</v>
      </c>
      <c r="CS133" s="394">
        <f t="shared" si="566"/>
        <v>0</v>
      </c>
      <c r="CT133" s="394">
        <f t="shared" si="566"/>
        <v>0</v>
      </c>
      <c r="CU133" s="394">
        <f t="shared" si="566"/>
        <v>0</v>
      </c>
      <c r="CV133" s="394">
        <f t="shared" si="566"/>
        <v>0</v>
      </c>
      <c r="CW133" s="394">
        <f t="shared" si="566"/>
        <v>0</v>
      </c>
      <c r="CX133" s="394">
        <f t="shared" si="566"/>
        <v>0</v>
      </c>
      <c r="CY133" s="345"/>
      <c r="CZ133" s="63">
        <f>IF(ISERROR(GETPIVOTDATA("VALUE",'CRS WK pvt'!$I$2,"DT_FILE",CZ$8,"CD_CO",CZ$6,"TRIM_CAT",TRIM(B133),"TRIM_LINE",A128))=TRUE,0,GETPIVOTDATA("VALUE",'CRS WK pvt'!$I$2,"DT_FILE",CZ$8,"CD_CO",CZ$6,"TRIM_CAT",TRIM(B133),"TRIM_LINE",A128))</f>
        <v>0</v>
      </c>
    </row>
    <row r="134" spans="1:104" s="72" customFormat="1" x14ac:dyDescent="0.3">
      <c r="A134" s="147"/>
      <c r="B134" s="59" t="s">
        <v>42</v>
      </c>
      <c r="C134" s="117">
        <f t="shared" ref="C134:AF134" si="567">SUM(C129:C133)</f>
        <v>31</v>
      </c>
      <c r="D134" s="118">
        <f t="shared" si="567"/>
        <v>53</v>
      </c>
      <c r="E134" s="118">
        <f t="shared" si="567"/>
        <v>183</v>
      </c>
      <c r="F134" s="118">
        <f t="shared" si="567"/>
        <v>221</v>
      </c>
      <c r="G134" s="118">
        <f t="shared" si="567"/>
        <v>255</v>
      </c>
      <c r="H134" s="119">
        <f t="shared" si="567"/>
        <v>277</v>
      </c>
      <c r="I134" s="118">
        <f t="shared" si="567"/>
        <v>400</v>
      </c>
      <c r="J134" s="119">
        <f t="shared" si="567"/>
        <v>348</v>
      </c>
      <c r="K134" s="118">
        <f t="shared" si="567"/>
        <v>71</v>
      </c>
      <c r="L134" s="120">
        <f t="shared" si="567"/>
        <v>17</v>
      </c>
      <c r="M134" s="119">
        <f t="shared" si="567"/>
        <v>37</v>
      </c>
      <c r="N134" s="123">
        <f t="shared" si="567"/>
        <v>31</v>
      </c>
      <c r="O134" s="123">
        <f t="shared" si="567"/>
        <v>14</v>
      </c>
      <c r="P134" s="123">
        <f t="shared" si="567"/>
        <v>0</v>
      </c>
      <c r="Q134" s="123">
        <f t="shared" si="567"/>
        <v>0</v>
      </c>
      <c r="R134" s="123">
        <f t="shared" si="567"/>
        <v>0</v>
      </c>
      <c r="S134" s="123">
        <f t="shared" si="567"/>
        <v>0</v>
      </c>
      <c r="T134" s="123">
        <f t="shared" si="567"/>
        <v>0</v>
      </c>
      <c r="U134" s="123">
        <f t="shared" si="567"/>
        <v>0</v>
      </c>
      <c r="V134" s="123">
        <f t="shared" si="567"/>
        <v>0</v>
      </c>
      <c r="W134" s="123">
        <f t="shared" si="567"/>
        <v>2</v>
      </c>
      <c r="X134" s="120">
        <f t="shared" si="567"/>
        <v>0</v>
      </c>
      <c r="Y134" s="123">
        <f t="shared" si="567"/>
        <v>8</v>
      </c>
      <c r="Z134" s="123">
        <f t="shared" si="567"/>
        <v>8</v>
      </c>
      <c r="AA134" s="123">
        <f t="shared" si="567"/>
        <v>13</v>
      </c>
      <c r="AB134" s="123">
        <f t="shared" si="567"/>
        <v>14</v>
      </c>
      <c r="AC134" s="123">
        <f t="shared" si="567"/>
        <v>15</v>
      </c>
      <c r="AD134" s="123">
        <f t="shared" si="567"/>
        <v>22</v>
      </c>
      <c r="AE134" s="123">
        <f t="shared" si="567"/>
        <v>202</v>
      </c>
      <c r="AF134" s="123">
        <f t="shared" si="567"/>
        <v>361</v>
      </c>
      <c r="AG134" s="208">
        <v>331</v>
      </c>
      <c r="AH134" s="208">
        <v>270</v>
      </c>
      <c r="AI134" s="208">
        <v>90</v>
      </c>
      <c r="AJ134" s="120">
        <v>19</v>
      </c>
      <c r="AK134" s="210">
        <v>0</v>
      </c>
      <c r="AL134" s="210">
        <v>1</v>
      </c>
      <c r="AM134" s="210">
        <v>28</v>
      </c>
      <c r="AN134" s="210">
        <v>30</v>
      </c>
      <c r="AO134" s="210">
        <v>165</v>
      </c>
      <c r="AP134" s="210">
        <v>148</v>
      </c>
      <c r="AQ134" s="84">
        <v>114</v>
      </c>
      <c r="AR134" s="210">
        <v>125</v>
      </c>
      <c r="AS134" s="210">
        <v>80</v>
      </c>
      <c r="AT134" s="210">
        <v>110</v>
      </c>
      <c r="AU134" s="210">
        <v>13</v>
      </c>
      <c r="AV134" s="120">
        <v>1</v>
      </c>
      <c r="AW134" s="210">
        <v>0</v>
      </c>
      <c r="AX134" s="210">
        <v>10</v>
      </c>
      <c r="AY134" s="210">
        <v>62</v>
      </c>
      <c r="AZ134" s="84">
        <v>61</v>
      </c>
      <c r="BA134" s="210">
        <v>47</v>
      </c>
      <c r="BB134" s="210">
        <v>145</v>
      </c>
      <c r="BC134" s="84">
        <v>243</v>
      </c>
      <c r="BD134" s="210">
        <v>343</v>
      </c>
      <c r="BE134" s="210"/>
      <c r="BF134" s="210"/>
      <c r="BG134" s="210"/>
      <c r="BH134" s="120"/>
      <c r="BI134" s="119">
        <f t="shared" ref="BI134:BM134" si="568">SUM(BI129:BI133)</f>
        <v>-17</v>
      </c>
      <c r="BJ134" s="119">
        <f t="shared" si="568"/>
        <v>-53</v>
      </c>
      <c r="BK134" s="119">
        <f t="shared" si="568"/>
        <v>-183</v>
      </c>
      <c r="BL134" s="119">
        <f t="shared" si="568"/>
        <v>-221</v>
      </c>
      <c r="BM134" s="119">
        <f t="shared" si="568"/>
        <v>-255</v>
      </c>
      <c r="BN134" s="119">
        <f t="shared" ref="BN134:BV134" si="569">SUM(BN129:BN133)</f>
        <v>-277</v>
      </c>
      <c r="BO134" s="119">
        <f t="shared" si="569"/>
        <v>-400</v>
      </c>
      <c r="BP134" s="119">
        <f t="shared" si="569"/>
        <v>-348</v>
      </c>
      <c r="BQ134" s="119">
        <f t="shared" si="569"/>
        <v>-69</v>
      </c>
      <c r="BR134" s="395">
        <f t="shared" si="569"/>
        <v>-17</v>
      </c>
      <c r="BS134" s="119">
        <f t="shared" si="569"/>
        <v>-29</v>
      </c>
      <c r="BT134" s="119">
        <f t="shared" si="569"/>
        <v>-23</v>
      </c>
      <c r="BU134" s="119">
        <f t="shared" si="569"/>
        <v>-1</v>
      </c>
      <c r="BV134" s="119">
        <f t="shared" si="569"/>
        <v>14</v>
      </c>
      <c r="BW134" s="119">
        <f t="shared" ref="BW134:BX134" si="570">SUM(BW129:BW133)</f>
        <v>15</v>
      </c>
      <c r="BX134" s="210">
        <f t="shared" si="570"/>
        <v>22</v>
      </c>
      <c r="BY134" s="210">
        <f t="shared" ref="BY134:BZ134" si="571">SUM(BY129:BY133)</f>
        <v>202</v>
      </c>
      <c r="BZ134" s="210">
        <f t="shared" si="571"/>
        <v>361</v>
      </c>
      <c r="CA134" s="210">
        <f t="shared" ref="CA134" si="572">SUM(CA129:CA133)</f>
        <v>331</v>
      </c>
      <c r="CB134" s="210">
        <f t="shared" ref="CB134:CC134" si="573">SUM(CB129:CB133)</f>
        <v>270</v>
      </c>
      <c r="CC134" s="210">
        <f t="shared" si="573"/>
        <v>88</v>
      </c>
      <c r="CD134" s="395">
        <f t="shared" ref="CD134:CE134" si="574">SUM(CD129:CD133)</f>
        <v>19</v>
      </c>
      <c r="CE134" s="210">
        <f t="shared" si="574"/>
        <v>-8</v>
      </c>
      <c r="CF134" s="210">
        <f t="shared" ref="CF134" si="575">SUM(CF129:CF133)</f>
        <v>-7</v>
      </c>
      <c r="CG134" s="210">
        <f t="shared" ref="CG134" si="576">SUM(CG129:CG133)</f>
        <v>15</v>
      </c>
      <c r="CH134" s="210">
        <f t="shared" ref="CH134" si="577">SUM(CH129:CH133)</f>
        <v>16</v>
      </c>
      <c r="CI134" s="210">
        <f t="shared" ref="CI134" si="578">SUM(CI129:CI133)</f>
        <v>150</v>
      </c>
      <c r="CJ134" s="210">
        <f t="shared" ref="CJ134" si="579">SUM(CJ129:CJ133)</f>
        <v>126</v>
      </c>
      <c r="CK134" s="210">
        <f t="shared" ref="CK134" si="580">SUM(CK129:CK133)</f>
        <v>-88</v>
      </c>
      <c r="CL134" s="210">
        <f t="shared" ref="CL134" si="581">SUM(CL129:CL133)</f>
        <v>-236</v>
      </c>
      <c r="CM134" s="210">
        <f t="shared" ref="CM134" si="582">SUM(CM129:CM133)</f>
        <v>-251</v>
      </c>
      <c r="CN134" s="210">
        <f t="shared" ref="CN134" si="583">SUM(CN129:CN133)</f>
        <v>-160</v>
      </c>
      <c r="CO134" s="210">
        <f t="shared" ref="CO134" si="584">SUM(CO129:CO133)</f>
        <v>-77</v>
      </c>
      <c r="CP134" s="395">
        <f t="shared" ref="CP134" si="585">SUM(CP129:CP133)</f>
        <v>-18</v>
      </c>
      <c r="CQ134" s="395">
        <f t="shared" ref="CQ134" si="586">SUM(CQ129:CQ133)</f>
        <v>0</v>
      </c>
      <c r="CR134" s="395">
        <f t="shared" ref="CR134" si="587">SUM(CR129:CR133)</f>
        <v>9</v>
      </c>
      <c r="CS134" s="395">
        <f t="shared" ref="CS134" si="588">SUM(CS129:CS133)</f>
        <v>34</v>
      </c>
      <c r="CT134" s="395">
        <f t="shared" ref="CT134:CU134" si="589">SUM(CT129:CT133)</f>
        <v>31</v>
      </c>
      <c r="CU134" s="395">
        <f t="shared" si="589"/>
        <v>-118</v>
      </c>
      <c r="CV134" s="395">
        <f t="shared" ref="CV134" si="590">SUM(CV129:CV133)</f>
        <v>-3</v>
      </c>
      <c r="CW134" s="395">
        <f t="shared" ref="CW134:CX134" si="591">SUM(CW129:CW133)</f>
        <v>129</v>
      </c>
      <c r="CX134" s="395">
        <f t="shared" si="591"/>
        <v>218</v>
      </c>
      <c r="CY134" s="346"/>
      <c r="CZ134" s="84">
        <f>SUM(CZ129:CZ133)</f>
        <v>343</v>
      </c>
    </row>
    <row r="135" spans="1:104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89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405"/>
      <c r="CE135" s="367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405"/>
      <c r="CQ135" s="405"/>
      <c r="CR135" s="405"/>
      <c r="CS135" s="405"/>
      <c r="CT135" s="405"/>
      <c r="CU135" s="405"/>
      <c r="CV135" s="405"/>
      <c r="CW135" s="405"/>
      <c r="CX135" s="405"/>
      <c r="CY135" s="345"/>
      <c r="CZ135" s="89"/>
    </row>
    <row r="136" spans="1:104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08"/>
      <c r="X136" s="120"/>
      <c r="Y136" s="208"/>
      <c r="Z136" s="208"/>
      <c r="AA136" s="208"/>
      <c r="AB136" s="208"/>
      <c r="AC136" s="208"/>
      <c r="AD136" s="208"/>
      <c r="AE136" s="208"/>
      <c r="AF136" s="207">
        <v>159</v>
      </c>
      <c r="AG136" s="207">
        <v>137</v>
      </c>
      <c r="AH136" s="207">
        <v>163</v>
      </c>
      <c r="AI136" s="207">
        <v>83</v>
      </c>
      <c r="AJ136" s="120">
        <v>19</v>
      </c>
      <c r="AK136" s="210">
        <v>11</v>
      </c>
      <c r="AL136" s="210">
        <v>5</v>
      </c>
      <c r="AM136" s="210">
        <v>3</v>
      </c>
      <c r="AN136" s="210">
        <v>7</v>
      </c>
      <c r="AO136" s="210">
        <v>72</v>
      </c>
      <c r="AP136" s="210">
        <v>47</v>
      </c>
      <c r="AQ136" s="63">
        <v>42</v>
      </c>
      <c r="AR136" s="210">
        <v>44</v>
      </c>
      <c r="AS136" s="210">
        <v>31</v>
      </c>
      <c r="AT136" s="210">
        <v>61</v>
      </c>
      <c r="AU136" s="210">
        <v>0</v>
      </c>
      <c r="AV136" s="120">
        <v>1</v>
      </c>
      <c r="AW136" s="210">
        <v>1</v>
      </c>
      <c r="AX136" s="210">
        <v>0</v>
      </c>
      <c r="AY136" s="210">
        <v>7</v>
      </c>
      <c r="AZ136" s="63">
        <v>9</v>
      </c>
      <c r="BA136" s="210">
        <v>16</v>
      </c>
      <c r="BB136" s="210">
        <v>39</v>
      </c>
      <c r="BC136" s="63">
        <v>70</v>
      </c>
      <c r="BD136" s="210">
        <v>133</v>
      </c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46"/>
      <c r="CZ136" s="63">
        <f>IF(ISERROR(GETPIVOTDATA("VALUE",'CRS WK pvt'!$I$2,"DT_FILE",CZ$8,"CD_CO",CZ$6,"TRIM_CAT",TRIM(B136),"TRIM_LINE","99"))=TRUE,0,GETPIVOTDATA("VALUE",'CRS WK pvt'!$I$2,"DT_FILE",CZ$8,"CD_CO",CZ$6,"TRIM_CAT",TRIM(B136),"TRIM_LINE","99"))</f>
        <v>133</v>
      </c>
    </row>
    <row r="137" spans="1:104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08"/>
      <c r="X137" s="120"/>
      <c r="Y137" s="208"/>
      <c r="Z137" s="208"/>
      <c r="AA137" s="208"/>
      <c r="AB137" s="208"/>
      <c r="AC137" s="208"/>
      <c r="AD137" s="208"/>
      <c r="AE137" s="208"/>
      <c r="AF137" s="207">
        <v>38</v>
      </c>
      <c r="AG137" s="207">
        <v>69</v>
      </c>
      <c r="AH137" s="207">
        <v>57</v>
      </c>
      <c r="AI137" s="207">
        <v>28</v>
      </c>
      <c r="AJ137" s="120">
        <v>6</v>
      </c>
      <c r="AK137" s="210">
        <v>6</v>
      </c>
      <c r="AL137" s="210">
        <v>0</v>
      </c>
      <c r="AM137" s="210">
        <v>0</v>
      </c>
      <c r="AN137" s="210">
        <v>2</v>
      </c>
      <c r="AO137" s="210">
        <v>15</v>
      </c>
      <c r="AP137" s="210">
        <v>19</v>
      </c>
      <c r="AQ137" s="63">
        <v>21</v>
      </c>
      <c r="AR137" s="210">
        <v>19</v>
      </c>
      <c r="AS137" s="210">
        <v>21</v>
      </c>
      <c r="AT137" s="210">
        <v>14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63">
        <v>0</v>
      </c>
      <c r="BA137" s="210">
        <v>8</v>
      </c>
      <c r="BB137" s="210">
        <v>16</v>
      </c>
      <c r="BC137" s="63">
        <v>37</v>
      </c>
      <c r="BD137" s="210">
        <v>62</v>
      </c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46"/>
      <c r="CZ137" s="63">
        <f>IF(ISERROR(GETPIVOTDATA("VALUE",'CRS WK pvt'!$I$2,"DT_FILE",CZ$8,"CD_CO",CZ$6,"TRIM_CAT",TRIM(B137),"TRIM_LINE","99"))=TRUE,0,GETPIVOTDATA("VALUE",'CRS WK pvt'!$I$2,"DT_FILE",CZ$8,"CD_CO",CZ$6,"TRIM_CAT",TRIM(B137),"TRIM_LINE","99"))</f>
        <v>62</v>
      </c>
    </row>
    <row r="138" spans="1:104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08"/>
      <c r="X138" s="120"/>
      <c r="Y138" s="208"/>
      <c r="Z138" s="208"/>
      <c r="AA138" s="208"/>
      <c r="AB138" s="208"/>
      <c r="AC138" s="208"/>
      <c r="AD138" s="208"/>
      <c r="AE138" s="208"/>
      <c r="AF138" s="207">
        <v>3</v>
      </c>
      <c r="AG138" s="207">
        <v>17</v>
      </c>
      <c r="AH138" s="207">
        <v>23</v>
      </c>
      <c r="AI138" s="207">
        <v>28</v>
      </c>
      <c r="AJ138" s="120">
        <v>24</v>
      </c>
      <c r="AK138" s="210">
        <v>9</v>
      </c>
      <c r="AL138" s="210">
        <v>3</v>
      </c>
      <c r="AM138" s="210">
        <v>4</v>
      </c>
      <c r="AN138" s="210">
        <v>7</v>
      </c>
      <c r="AO138" s="210">
        <v>3</v>
      </c>
      <c r="AP138" s="210">
        <v>2</v>
      </c>
      <c r="AQ138" s="63">
        <v>3</v>
      </c>
      <c r="AR138" s="210">
        <v>0</v>
      </c>
      <c r="AS138" s="210">
        <v>2</v>
      </c>
      <c r="AT138" s="210">
        <v>10</v>
      </c>
      <c r="AU138" s="210">
        <v>2</v>
      </c>
      <c r="AV138" s="120">
        <v>0</v>
      </c>
      <c r="AW138" s="210">
        <v>1</v>
      </c>
      <c r="AX138" s="210">
        <v>0</v>
      </c>
      <c r="AY138" s="210">
        <v>10</v>
      </c>
      <c r="AZ138" s="63">
        <v>6</v>
      </c>
      <c r="BA138" s="210">
        <v>3</v>
      </c>
      <c r="BB138" s="210">
        <v>4</v>
      </c>
      <c r="BC138" s="63">
        <v>5</v>
      </c>
      <c r="BD138" s="210">
        <v>3</v>
      </c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46"/>
      <c r="CZ138" s="63">
        <f>IF(ISERROR(GETPIVOTDATA("VALUE",'CRS WK pvt'!$I$2,"DT_FILE",CZ$8,"CD_CO",CZ$6,"TRIM_CAT",TRIM(B138),"TRIM_LINE","99"))=TRUE,0,GETPIVOTDATA("VALUE",'CRS WK pvt'!$I$2,"DT_FILE",CZ$8,"CD_CO",CZ$6,"TRIM_CAT",TRIM(B138),"TRIM_LINE","99"))</f>
        <v>3</v>
      </c>
    </row>
    <row r="139" spans="1:104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08"/>
      <c r="X139" s="120"/>
      <c r="Y139" s="208"/>
      <c r="Z139" s="208"/>
      <c r="AA139" s="208"/>
      <c r="AB139" s="208"/>
      <c r="AC139" s="208"/>
      <c r="AD139" s="208"/>
      <c r="AE139" s="208"/>
      <c r="AF139" s="209">
        <v>0</v>
      </c>
      <c r="AG139" s="207">
        <v>1</v>
      </c>
      <c r="AH139" s="208">
        <v>1</v>
      </c>
      <c r="AI139" s="208">
        <v>1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1</v>
      </c>
      <c r="AP139" s="210">
        <v>0</v>
      </c>
      <c r="AQ139" s="63">
        <v>0</v>
      </c>
      <c r="AR139" s="210">
        <v>0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63">
        <v>0</v>
      </c>
      <c r="BA139" s="210">
        <v>0</v>
      </c>
      <c r="BB139" s="210">
        <v>0</v>
      </c>
      <c r="BC139" s="63">
        <v>0</v>
      </c>
      <c r="BD139" s="210">
        <v>0</v>
      </c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46"/>
      <c r="CZ139" s="63">
        <f>IF(ISERROR(GETPIVOTDATA("VALUE",'CRS WK pvt'!$I$2,"DT_FILE",CZ$8,"CD_CO",CZ$6,"TRIM_CAT",TRIM(B139),"TRIM_LINE","99"))=TRUE,0,GETPIVOTDATA("VALUE",'CRS WK pvt'!$I$2,"DT_FILE",CZ$8,"CD_CO",CZ$6,"TRIM_CAT",TRIM(B139),"TRIM_LINE","99"))</f>
        <v>0</v>
      </c>
    </row>
    <row r="140" spans="1:104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08"/>
      <c r="X140" s="120"/>
      <c r="Y140" s="208"/>
      <c r="Z140" s="208"/>
      <c r="AA140" s="208"/>
      <c r="AB140" s="208"/>
      <c r="AC140" s="208"/>
      <c r="AD140" s="208"/>
      <c r="AE140" s="208"/>
      <c r="AF140" s="209">
        <v>0</v>
      </c>
      <c r="AG140" s="207">
        <v>0</v>
      </c>
      <c r="AH140" s="208">
        <v>0</v>
      </c>
      <c r="AI140" s="208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1</v>
      </c>
      <c r="AX140" s="210">
        <v>0</v>
      </c>
      <c r="AY140" s="210">
        <v>0</v>
      </c>
      <c r="AZ140" s="63">
        <v>0</v>
      </c>
      <c r="BA140" s="210">
        <v>0</v>
      </c>
      <c r="BB140" s="210">
        <v>0</v>
      </c>
      <c r="BC140" s="63">
        <v>0</v>
      </c>
      <c r="BD140" s="210">
        <v>0</v>
      </c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46"/>
      <c r="CZ140" s="63">
        <f>IF(ISERROR(GETPIVOTDATA("VALUE",'CRS WK pvt'!$I$2,"DT_FILE",CZ$8,"CD_CO",CZ$6,"TRIM_CAT",TRIM(B140),"TRIM_LINE","99"))=TRUE,0,GETPIVOTDATA("VALUE",'CRS WK pvt'!$I$2,"DT_FILE",CZ$8,"CD_CO",CZ$6,"TRIM_CAT",TRIM(B140),"TRIM_LINE","99"))</f>
        <v>0</v>
      </c>
    </row>
    <row r="141" spans="1:104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92">SUM(AF136:AF140)</f>
        <v>200</v>
      </c>
      <c r="AG141" s="208">
        <v>224</v>
      </c>
      <c r="AH141" s="208">
        <v>244</v>
      </c>
      <c r="AI141" s="208">
        <v>140</v>
      </c>
      <c r="AJ141" s="120">
        <v>49</v>
      </c>
      <c r="AK141" s="210">
        <v>26</v>
      </c>
      <c r="AL141" s="210">
        <v>8</v>
      </c>
      <c r="AM141" s="210">
        <v>7</v>
      </c>
      <c r="AN141" s="210">
        <v>16</v>
      </c>
      <c r="AO141" s="210">
        <v>91</v>
      </c>
      <c r="AP141" s="210">
        <v>68</v>
      </c>
      <c r="AQ141" s="84">
        <v>66</v>
      </c>
      <c r="AR141" s="210">
        <v>63</v>
      </c>
      <c r="AS141" s="210">
        <v>54</v>
      </c>
      <c r="AT141" s="210">
        <v>86</v>
      </c>
      <c r="AU141" s="210">
        <v>2</v>
      </c>
      <c r="AV141" s="120">
        <v>1</v>
      </c>
      <c r="AW141" s="210">
        <v>3</v>
      </c>
      <c r="AX141" s="210">
        <v>0</v>
      </c>
      <c r="AY141" s="210">
        <v>17</v>
      </c>
      <c r="AZ141" s="84">
        <v>15</v>
      </c>
      <c r="BA141" s="210">
        <v>27</v>
      </c>
      <c r="BB141" s="210">
        <v>59</v>
      </c>
      <c r="BC141" s="84">
        <v>112</v>
      </c>
      <c r="BD141" s="210">
        <v>198</v>
      </c>
      <c r="BE141" s="210"/>
      <c r="BF141" s="210"/>
      <c r="BG141" s="210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46"/>
      <c r="CZ141" s="84">
        <f>SUM(CZ136:CZ140)</f>
        <v>198</v>
      </c>
    </row>
    <row r="142" spans="1:104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89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405"/>
      <c r="CE142" s="367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405"/>
      <c r="CQ142" s="405"/>
      <c r="CR142" s="405"/>
      <c r="CS142" s="405"/>
      <c r="CT142" s="405"/>
      <c r="CU142" s="405"/>
      <c r="CV142" s="405"/>
      <c r="CW142" s="405"/>
      <c r="CX142" s="405"/>
      <c r="CY142" s="345"/>
      <c r="CZ142" s="89"/>
    </row>
    <row r="143" spans="1:104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09">
        <v>526</v>
      </c>
      <c r="V143" s="209">
        <v>498</v>
      </c>
      <c r="W143" s="209">
        <v>496</v>
      </c>
      <c r="X143" s="109">
        <v>476</v>
      </c>
      <c r="Y143" s="209">
        <v>515</v>
      </c>
      <c r="Z143" s="209">
        <v>580</v>
      </c>
      <c r="AA143" s="209">
        <v>670</v>
      </c>
      <c r="AB143" s="209">
        <v>785</v>
      </c>
      <c r="AC143" s="209">
        <v>1104</v>
      </c>
      <c r="AD143" s="209">
        <v>1676</v>
      </c>
      <c r="AE143" s="209">
        <v>2769</v>
      </c>
      <c r="AF143" s="209">
        <v>3137</v>
      </c>
      <c r="AG143" s="209">
        <v>3223</v>
      </c>
      <c r="AH143" s="209">
        <v>3080</v>
      </c>
      <c r="AI143" s="209">
        <v>2785</v>
      </c>
      <c r="AJ143" s="109">
        <v>2465</v>
      </c>
      <c r="AK143" s="209">
        <v>2000</v>
      </c>
      <c r="AL143" s="209">
        <v>1909</v>
      </c>
      <c r="AM143" s="209">
        <v>2047</v>
      </c>
      <c r="AN143" s="209">
        <v>2264</v>
      </c>
      <c r="AO143" s="209">
        <v>2634</v>
      </c>
      <c r="AP143" s="209">
        <v>2652</v>
      </c>
      <c r="AQ143" s="63">
        <v>2473</v>
      </c>
      <c r="AR143" s="209">
        <v>2541</v>
      </c>
      <c r="AS143" s="209">
        <v>2470</v>
      </c>
      <c r="AT143" s="209">
        <v>2358</v>
      </c>
      <c r="AU143" s="209">
        <v>2005</v>
      </c>
      <c r="AV143" s="109">
        <v>1620</v>
      </c>
      <c r="AW143" s="209">
        <v>1251</v>
      </c>
      <c r="AX143" s="209">
        <v>1287</v>
      </c>
      <c r="AY143" s="209">
        <v>1413</v>
      </c>
      <c r="AZ143" s="63">
        <v>1564</v>
      </c>
      <c r="BA143" s="209">
        <v>2133</v>
      </c>
      <c r="BB143" s="209">
        <v>2335</v>
      </c>
      <c r="BC143" s="63">
        <v>2255</v>
      </c>
      <c r="BD143" s="209">
        <v>2320</v>
      </c>
      <c r="BE143" s="209"/>
      <c r="BF143" s="209"/>
      <c r="BG143" s="209"/>
      <c r="BH143" s="109"/>
      <c r="BI143" s="108">
        <f t="shared" ref="BI143:BR147" si="593">O143-C143</f>
        <v>-604</v>
      </c>
      <c r="BJ143" s="108">
        <f t="shared" si="593"/>
        <v>-1350</v>
      </c>
      <c r="BK143" s="108">
        <f t="shared" si="593"/>
        <v>-2472</v>
      </c>
      <c r="BL143" s="108">
        <f t="shared" si="593"/>
        <v>-2613</v>
      </c>
      <c r="BM143" s="108">
        <f t="shared" si="593"/>
        <v>-2570</v>
      </c>
      <c r="BN143" s="108">
        <f t="shared" si="593"/>
        <v>-2445</v>
      </c>
      <c r="BO143" s="108">
        <f t="shared" si="593"/>
        <v>-2210</v>
      </c>
      <c r="BP143" s="108">
        <f t="shared" si="593"/>
        <v>-2073</v>
      </c>
      <c r="BQ143" s="108">
        <f t="shared" si="593"/>
        <v>-1541</v>
      </c>
      <c r="BR143" s="394">
        <f t="shared" si="593"/>
        <v>-1032</v>
      </c>
      <c r="BS143" s="108">
        <f t="shared" ref="BS143:CB147" si="594">Y143-M143</f>
        <v>-516</v>
      </c>
      <c r="BT143" s="108">
        <f t="shared" si="594"/>
        <v>-361</v>
      </c>
      <c r="BU143" s="108">
        <f t="shared" si="594"/>
        <v>-202</v>
      </c>
      <c r="BV143" s="108">
        <f t="shared" si="594"/>
        <v>64</v>
      </c>
      <c r="BW143" s="108">
        <f t="shared" si="594"/>
        <v>490</v>
      </c>
      <c r="BX143" s="209">
        <f t="shared" si="594"/>
        <v>1040</v>
      </c>
      <c r="BY143" s="209">
        <f t="shared" si="594"/>
        <v>2212</v>
      </c>
      <c r="BZ143" s="209">
        <f t="shared" si="594"/>
        <v>2633</v>
      </c>
      <c r="CA143" s="209">
        <f t="shared" si="594"/>
        <v>2697</v>
      </c>
      <c r="CB143" s="209">
        <f t="shared" si="594"/>
        <v>2582</v>
      </c>
      <c r="CC143" s="209">
        <f t="shared" ref="CC143:CL147" si="595">AI143-W143</f>
        <v>2289</v>
      </c>
      <c r="CD143" s="394">
        <f t="shared" si="595"/>
        <v>1989</v>
      </c>
      <c r="CE143" s="209">
        <f t="shared" si="595"/>
        <v>1485</v>
      </c>
      <c r="CF143" s="209">
        <f t="shared" si="595"/>
        <v>1329</v>
      </c>
      <c r="CG143" s="209">
        <f t="shared" si="595"/>
        <v>1377</v>
      </c>
      <c r="CH143" s="209">
        <f t="shared" si="595"/>
        <v>1479</v>
      </c>
      <c r="CI143" s="209">
        <f t="shared" si="595"/>
        <v>1530</v>
      </c>
      <c r="CJ143" s="209">
        <f t="shared" si="595"/>
        <v>976</v>
      </c>
      <c r="CK143" s="209">
        <f t="shared" si="595"/>
        <v>-296</v>
      </c>
      <c r="CL143" s="209">
        <f t="shared" si="595"/>
        <v>-596</v>
      </c>
      <c r="CM143" s="209">
        <f t="shared" ref="CM143:CX147" si="596">AS143-AG143</f>
        <v>-753</v>
      </c>
      <c r="CN143" s="209">
        <f t="shared" si="596"/>
        <v>-722</v>
      </c>
      <c r="CO143" s="209">
        <f t="shared" si="596"/>
        <v>-780</v>
      </c>
      <c r="CP143" s="394">
        <f t="shared" si="596"/>
        <v>-845</v>
      </c>
      <c r="CQ143" s="394">
        <f t="shared" si="596"/>
        <v>-749</v>
      </c>
      <c r="CR143" s="394">
        <f t="shared" si="596"/>
        <v>-622</v>
      </c>
      <c r="CS143" s="394">
        <f t="shared" si="596"/>
        <v>-634</v>
      </c>
      <c r="CT143" s="394">
        <f t="shared" si="596"/>
        <v>-700</v>
      </c>
      <c r="CU143" s="394">
        <f t="shared" si="596"/>
        <v>-501</v>
      </c>
      <c r="CV143" s="394">
        <f t="shared" si="596"/>
        <v>-317</v>
      </c>
      <c r="CW143" s="394">
        <f t="shared" si="596"/>
        <v>-218</v>
      </c>
      <c r="CX143" s="394">
        <f t="shared" si="596"/>
        <v>-221</v>
      </c>
      <c r="CY143" s="345"/>
      <c r="CZ143" s="63">
        <f>IF(ISERROR(GETPIVOTDATA("VALUE",'CRS WK pvt'!$I$2,"DT_FILE",CZ$8,"CD_CO",CZ$6,"TRIM_CAT",TRIM(B143),"TRIM_LINE",A142))=TRUE,0,GETPIVOTDATA("VALUE",'CRS WK pvt'!$I$2,"DT_FILE",CZ$8,"CD_CO",CZ$6,"TRIM_CAT",TRIM(B143),"TRIM_LINE",A142))</f>
        <v>2320</v>
      </c>
    </row>
    <row r="144" spans="1:104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09">
        <v>160</v>
      </c>
      <c r="V144" s="209">
        <v>155</v>
      </c>
      <c r="W144" s="209">
        <v>161</v>
      </c>
      <c r="X144" s="109">
        <v>136</v>
      </c>
      <c r="Y144" s="209">
        <v>135</v>
      </c>
      <c r="Z144" s="209">
        <v>151</v>
      </c>
      <c r="AA144" s="209">
        <v>176</v>
      </c>
      <c r="AB144" s="209">
        <v>201</v>
      </c>
      <c r="AC144" s="209">
        <v>229</v>
      </c>
      <c r="AD144" s="209">
        <v>347</v>
      </c>
      <c r="AE144" s="209">
        <v>630</v>
      </c>
      <c r="AF144" s="209">
        <v>787</v>
      </c>
      <c r="AG144" s="209">
        <v>903</v>
      </c>
      <c r="AH144" s="209">
        <v>974</v>
      </c>
      <c r="AI144" s="209">
        <v>841</v>
      </c>
      <c r="AJ144" s="109">
        <v>762</v>
      </c>
      <c r="AK144" s="209">
        <v>580</v>
      </c>
      <c r="AL144" s="209">
        <v>516</v>
      </c>
      <c r="AM144" s="209">
        <v>578</v>
      </c>
      <c r="AN144" s="209">
        <v>623</v>
      </c>
      <c r="AO144" s="209">
        <v>748</v>
      </c>
      <c r="AP144" s="209">
        <v>802</v>
      </c>
      <c r="AQ144" s="63">
        <v>751</v>
      </c>
      <c r="AR144" s="209">
        <v>802</v>
      </c>
      <c r="AS144" s="209">
        <v>812</v>
      </c>
      <c r="AT144" s="209">
        <v>827</v>
      </c>
      <c r="AU144" s="209">
        <v>761</v>
      </c>
      <c r="AV144" s="109">
        <v>616</v>
      </c>
      <c r="AW144" s="209">
        <v>485</v>
      </c>
      <c r="AX144" s="209">
        <v>464</v>
      </c>
      <c r="AY144" s="209">
        <v>496</v>
      </c>
      <c r="AZ144" s="63">
        <v>550</v>
      </c>
      <c r="BA144" s="209">
        <v>800</v>
      </c>
      <c r="BB144" s="209">
        <v>909</v>
      </c>
      <c r="BC144" s="63">
        <v>913</v>
      </c>
      <c r="BD144" s="209">
        <v>989</v>
      </c>
      <c r="BE144" s="209"/>
      <c r="BF144" s="209"/>
      <c r="BG144" s="209"/>
      <c r="BH144" s="109"/>
      <c r="BI144" s="108">
        <f t="shared" si="593"/>
        <v>-145</v>
      </c>
      <c r="BJ144" s="108">
        <f t="shared" si="593"/>
        <v>-254</v>
      </c>
      <c r="BK144" s="108">
        <f t="shared" si="593"/>
        <v>-522</v>
      </c>
      <c r="BL144" s="108">
        <f t="shared" si="593"/>
        <v>-584</v>
      </c>
      <c r="BM144" s="108">
        <f t="shared" si="593"/>
        <v>-588</v>
      </c>
      <c r="BN144" s="108">
        <f t="shared" si="593"/>
        <v>-614</v>
      </c>
      <c r="BO144" s="108">
        <f t="shared" si="593"/>
        <v>-619</v>
      </c>
      <c r="BP144" s="108">
        <f t="shared" si="593"/>
        <v>-605</v>
      </c>
      <c r="BQ144" s="108">
        <f t="shared" si="593"/>
        <v>-477</v>
      </c>
      <c r="BR144" s="394">
        <f t="shared" si="593"/>
        <v>-311</v>
      </c>
      <c r="BS144" s="108">
        <f t="shared" si="594"/>
        <v>-150</v>
      </c>
      <c r="BT144" s="108">
        <f t="shared" si="594"/>
        <v>-112</v>
      </c>
      <c r="BU144" s="108">
        <f t="shared" si="594"/>
        <v>-59</v>
      </c>
      <c r="BV144" s="108">
        <f t="shared" si="594"/>
        <v>8</v>
      </c>
      <c r="BW144" s="108">
        <f t="shared" si="594"/>
        <v>71</v>
      </c>
      <c r="BX144" s="209">
        <f t="shared" si="594"/>
        <v>173</v>
      </c>
      <c r="BY144" s="209">
        <f t="shared" si="594"/>
        <v>459</v>
      </c>
      <c r="BZ144" s="209">
        <f t="shared" si="594"/>
        <v>623</v>
      </c>
      <c r="CA144" s="209">
        <f t="shared" si="594"/>
        <v>743</v>
      </c>
      <c r="CB144" s="209">
        <f t="shared" si="594"/>
        <v>819</v>
      </c>
      <c r="CC144" s="209">
        <f t="shared" si="595"/>
        <v>680</v>
      </c>
      <c r="CD144" s="394">
        <f t="shared" si="595"/>
        <v>626</v>
      </c>
      <c r="CE144" s="209">
        <f t="shared" si="595"/>
        <v>445</v>
      </c>
      <c r="CF144" s="209">
        <f t="shared" si="595"/>
        <v>365</v>
      </c>
      <c r="CG144" s="209">
        <f t="shared" si="595"/>
        <v>402</v>
      </c>
      <c r="CH144" s="209">
        <f t="shared" si="595"/>
        <v>422</v>
      </c>
      <c r="CI144" s="209">
        <f t="shared" si="595"/>
        <v>519</v>
      </c>
      <c r="CJ144" s="209">
        <f t="shared" si="595"/>
        <v>455</v>
      </c>
      <c r="CK144" s="209">
        <f t="shared" si="595"/>
        <v>121</v>
      </c>
      <c r="CL144" s="209">
        <f t="shared" si="595"/>
        <v>15</v>
      </c>
      <c r="CM144" s="209">
        <f t="shared" si="596"/>
        <v>-91</v>
      </c>
      <c r="CN144" s="209">
        <f t="shared" si="596"/>
        <v>-147</v>
      </c>
      <c r="CO144" s="209">
        <f t="shared" si="596"/>
        <v>-80</v>
      </c>
      <c r="CP144" s="394">
        <f t="shared" si="596"/>
        <v>-146</v>
      </c>
      <c r="CQ144" s="394">
        <f t="shared" si="596"/>
        <v>-95</v>
      </c>
      <c r="CR144" s="394">
        <f t="shared" si="596"/>
        <v>-52</v>
      </c>
      <c r="CS144" s="394">
        <f t="shared" si="596"/>
        <v>-82</v>
      </c>
      <c r="CT144" s="394">
        <f t="shared" si="596"/>
        <v>-73</v>
      </c>
      <c r="CU144" s="394">
        <f t="shared" si="596"/>
        <v>52</v>
      </c>
      <c r="CV144" s="394">
        <f t="shared" si="596"/>
        <v>107</v>
      </c>
      <c r="CW144" s="394">
        <f t="shared" si="596"/>
        <v>162</v>
      </c>
      <c r="CX144" s="394">
        <f t="shared" si="596"/>
        <v>187</v>
      </c>
      <c r="CY144" s="345"/>
      <c r="CZ144" s="63">
        <f>IF(ISERROR(GETPIVOTDATA("VALUE",'CRS WK pvt'!$I$2,"DT_FILE",CZ$8,"CD_CO",CZ$6,"TRIM_CAT",TRIM(B144),"TRIM_LINE",A142))=TRUE,0,GETPIVOTDATA("VALUE",'CRS WK pvt'!$I$2,"DT_FILE",CZ$8,"CD_CO",CZ$6,"TRIM_CAT",TRIM(B144),"TRIM_LINE",A142))</f>
        <v>989</v>
      </c>
    </row>
    <row r="145" spans="1:104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09">
        <v>55</v>
      </c>
      <c r="V145" s="209">
        <v>73</v>
      </c>
      <c r="W145" s="209">
        <v>87</v>
      </c>
      <c r="X145" s="109">
        <v>107</v>
      </c>
      <c r="Y145" s="209">
        <v>96</v>
      </c>
      <c r="Z145" s="209">
        <v>94</v>
      </c>
      <c r="AA145" s="209">
        <v>86</v>
      </c>
      <c r="AB145" s="209">
        <v>86</v>
      </c>
      <c r="AC145" s="209">
        <v>98</v>
      </c>
      <c r="AD145" s="209">
        <v>92</v>
      </c>
      <c r="AE145" s="209">
        <v>88</v>
      </c>
      <c r="AF145" s="209">
        <v>92</v>
      </c>
      <c r="AG145" s="209">
        <v>105</v>
      </c>
      <c r="AH145" s="209">
        <v>112</v>
      </c>
      <c r="AI145" s="209">
        <v>101</v>
      </c>
      <c r="AJ145" s="109">
        <v>99</v>
      </c>
      <c r="AK145" s="209">
        <v>83</v>
      </c>
      <c r="AL145" s="209">
        <v>81</v>
      </c>
      <c r="AM145" s="209">
        <v>102</v>
      </c>
      <c r="AN145" s="209">
        <v>119</v>
      </c>
      <c r="AO145" s="209">
        <v>119</v>
      </c>
      <c r="AP145" s="209">
        <v>108</v>
      </c>
      <c r="AQ145" s="63">
        <v>82</v>
      </c>
      <c r="AR145" s="209">
        <v>74</v>
      </c>
      <c r="AS145" s="209">
        <v>75</v>
      </c>
      <c r="AT145" s="209">
        <v>75</v>
      </c>
      <c r="AU145" s="209">
        <v>61</v>
      </c>
      <c r="AV145" s="109">
        <v>58</v>
      </c>
      <c r="AW145" s="209">
        <v>48</v>
      </c>
      <c r="AX145" s="209">
        <v>77</v>
      </c>
      <c r="AY145" s="209">
        <v>90</v>
      </c>
      <c r="AZ145" s="63">
        <v>101</v>
      </c>
      <c r="BA145" s="209">
        <v>95</v>
      </c>
      <c r="BB145" s="209">
        <v>88</v>
      </c>
      <c r="BC145" s="63">
        <v>76</v>
      </c>
      <c r="BD145" s="209">
        <v>56</v>
      </c>
      <c r="BE145" s="209"/>
      <c r="BF145" s="209"/>
      <c r="BG145" s="209"/>
      <c r="BH145" s="109"/>
      <c r="BI145" s="108">
        <f t="shared" si="593"/>
        <v>-13</v>
      </c>
      <c r="BJ145" s="108">
        <f t="shared" si="593"/>
        <v>-57</v>
      </c>
      <c r="BK145" s="108">
        <f t="shared" si="593"/>
        <v>-77</v>
      </c>
      <c r="BL145" s="108">
        <f t="shared" si="593"/>
        <v>-68</v>
      </c>
      <c r="BM145" s="108">
        <f t="shared" si="593"/>
        <v>-43</v>
      </c>
      <c r="BN145" s="108">
        <f t="shared" si="593"/>
        <v>-26</v>
      </c>
      <c r="BO145" s="108">
        <f t="shared" si="593"/>
        <v>5</v>
      </c>
      <c r="BP145" s="108">
        <f t="shared" si="593"/>
        <v>24</v>
      </c>
      <c r="BQ145" s="108">
        <f t="shared" si="593"/>
        <v>49</v>
      </c>
      <c r="BR145" s="394">
        <f t="shared" si="593"/>
        <v>69</v>
      </c>
      <c r="BS145" s="108">
        <f t="shared" si="594"/>
        <v>61</v>
      </c>
      <c r="BT145" s="108">
        <f t="shared" si="594"/>
        <v>56</v>
      </c>
      <c r="BU145" s="108">
        <f t="shared" si="594"/>
        <v>47</v>
      </c>
      <c r="BV145" s="108">
        <f t="shared" si="594"/>
        <v>58</v>
      </c>
      <c r="BW145" s="108">
        <f t="shared" si="594"/>
        <v>74</v>
      </c>
      <c r="BX145" s="209">
        <f t="shared" si="594"/>
        <v>67</v>
      </c>
      <c r="BY145" s="209">
        <f t="shared" si="594"/>
        <v>58</v>
      </c>
      <c r="BZ145" s="209">
        <f t="shared" si="594"/>
        <v>53</v>
      </c>
      <c r="CA145" s="209">
        <f t="shared" si="594"/>
        <v>50</v>
      </c>
      <c r="CB145" s="209">
        <f t="shared" si="594"/>
        <v>39</v>
      </c>
      <c r="CC145" s="209">
        <f t="shared" si="595"/>
        <v>14</v>
      </c>
      <c r="CD145" s="394">
        <f t="shared" si="595"/>
        <v>-8</v>
      </c>
      <c r="CE145" s="209">
        <f t="shared" si="595"/>
        <v>-13</v>
      </c>
      <c r="CF145" s="209">
        <f t="shared" si="595"/>
        <v>-13</v>
      </c>
      <c r="CG145" s="209">
        <f t="shared" si="595"/>
        <v>16</v>
      </c>
      <c r="CH145" s="209">
        <f t="shared" si="595"/>
        <v>33</v>
      </c>
      <c r="CI145" s="209">
        <f t="shared" si="595"/>
        <v>21</v>
      </c>
      <c r="CJ145" s="209">
        <f t="shared" si="595"/>
        <v>16</v>
      </c>
      <c r="CK145" s="209">
        <f t="shared" si="595"/>
        <v>-6</v>
      </c>
      <c r="CL145" s="209">
        <f t="shared" si="595"/>
        <v>-18</v>
      </c>
      <c r="CM145" s="209">
        <f t="shared" si="596"/>
        <v>-30</v>
      </c>
      <c r="CN145" s="209">
        <f t="shared" si="596"/>
        <v>-37</v>
      </c>
      <c r="CO145" s="209">
        <f t="shared" si="596"/>
        <v>-40</v>
      </c>
      <c r="CP145" s="394">
        <f t="shared" si="596"/>
        <v>-41</v>
      </c>
      <c r="CQ145" s="394">
        <f t="shared" si="596"/>
        <v>-35</v>
      </c>
      <c r="CR145" s="394">
        <f t="shared" si="596"/>
        <v>-4</v>
      </c>
      <c r="CS145" s="394">
        <f t="shared" si="596"/>
        <v>-12</v>
      </c>
      <c r="CT145" s="394">
        <f t="shared" si="596"/>
        <v>-18</v>
      </c>
      <c r="CU145" s="394">
        <f t="shared" si="596"/>
        <v>-24</v>
      </c>
      <c r="CV145" s="394">
        <f t="shared" si="596"/>
        <v>-20</v>
      </c>
      <c r="CW145" s="394">
        <f t="shared" si="596"/>
        <v>-6</v>
      </c>
      <c r="CX145" s="394">
        <f t="shared" si="596"/>
        <v>-18</v>
      </c>
      <c r="CY145" s="345"/>
      <c r="CZ145" s="63">
        <f>IF(ISERROR(GETPIVOTDATA("VALUE",'CRS WK pvt'!$I$2,"DT_FILE",CZ$8,"CD_CO",CZ$6,"TRIM_CAT",TRIM(B145),"TRIM_LINE",A142))=TRUE,0,GETPIVOTDATA("VALUE",'CRS WK pvt'!$I$2,"DT_FILE",CZ$8,"CD_CO",CZ$6,"TRIM_CAT",TRIM(B145),"TRIM_LINE",A142))</f>
        <v>56</v>
      </c>
    </row>
    <row r="146" spans="1:104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09">
        <v>3</v>
      </c>
      <c r="V146" s="209">
        <v>3</v>
      </c>
      <c r="W146" s="209">
        <v>3</v>
      </c>
      <c r="X146" s="109">
        <v>3</v>
      </c>
      <c r="Y146" s="209">
        <v>3</v>
      </c>
      <c r="Z146" s="209">
        <v>3</v>
      </c>
      <c r="AA146" s="209">
        <v>3</v>
      </c>
      <c r="AB146" s="209">
        <v>3</v>
      </c>
      <c r="AC146" s="209">
        <v>2</v>
      </c>
      <c r="AD146" s="209">
        <v>3</v>
      </c>
      <c r="AE146" s="209">
        <v>1</v>
      </c>
      <c r="AF146" s="209">
        <v>1</v>
      </c>
      <c r="AG146" s="209">
        <v>1</v>
      </c>
      <c r="AH146" s="209">
        <v>3</v>
      </c>
      <c r="AI146" s="209">
        <v>3</v>
      </c>
      <c r="AJ146" s="109">
        <v>2</v>
      </c>
      <c r="AK146" s="209">
        <v>2</v>
      </c>
      <c r="AL146" s="209">
        <v>2</v>
      </c>
      <c r="AM146" s="209">
        <v>2</v>
      </c>
      <c r="AN146" s="209">
        <v>3</v>
      </c>
      <c r="AO146" s="209">
        <v>2</v>
      </c>
      <c r="AP146" s="209">
        <v>1</v>
      </c>
      <c r="AQ146" s="63">
        <v>1</v>
      </c>
      <c r="AR146" s="209">
        <v>1</v>
      </c>
      <c r="AS146" s="209">
        <v>0</v>
      </c>
      <c r="AT146" s="209">
        <v>0</v>
      </c>
      <c r="AU146" s="209">
        <v>1</v>
      </c>
      <c r="AV146" s="318">
        <v>1</v>
      </c>
      <c r="AW146" s="209">
        <v>1</v>
      </c>
      <c r="AX146" s="209">
        <v>1</v>
      </c>
      <c r="AY146" s="209">
        <v>0</v>
      </c>
      <c r="AZ146" s="63">
        <v>0</v>
      </c>
      <c r="BA146" s="209">
        <v>0</v>
      </c>
      <c r="BB146" s="209">
        <v>0</v>
      </c>
      <c r="BC146" s="63">
        <v>1</v>
      </c>
      <c r="BD146" s="209">
        <v>0</v>
      </c>
      <c r="BE146" s="209"/>
      <c r="BF146" s="209"/>
      <c r="BG146" s="209"/>
      <c r="BH146" s="318"/>
      <c r="BI146" s="108">
        <f t="shared" si="593"/>
        <v>-3</v>
      </c>
      <c r="BJ146" s="108">
        <f t="shared" si="593"/>
        <v>-5</v>
      </c>
      <c r="BK146" s="108">
        <f t="shared" si="593"/>
        <v>-3</v>
      </c>
      <c r="BL146" s="108">
        <f t="shared" si="593"/>
        <v>-2</v>
      </c>
      <c r="BM146" s="108">
        <f t="shared" si="593"/>
        <v>-1</v>
      </c>
      <c r="BN146" s="108">
        <f t="shared" si="593"/>
        <v>1</v>
      </c>
      <c r="BO146" s="108">
        <f t="shared" si="593"/>
        <v>3</v>
      </c>
      <c r="BP146" s="108">
        <f t="shared" si="593"/>
        <v>3</v>
      </c>
      <c r="BQ146" s="108">
        <f t="shared" si="593"/>
        <v>3</v>
      </c>
      <c r="BR146" s="394">
        <f t="shared" si="593"/>
        <v>3</v>
      </c>
      <c r="BS146" s="108">
        <f t="shared" si="594"/>
        <v>3</v>
      </c>
      <c r="BT146" s="108">
        <f t="shared" si="594"/>
        <v>3</v>
      </c>
      <c r="BU146" s="108">
        <f t="shared" si="594"/>
        <v>3</v>
      </c>
      <c r="BV146" s="108">
        <f t="shared" si="594"/>
        <v>3</v>
      </c>
      <c r="BW146" s="108">
        <f t="shared" si="594"/>
        <v>1</v>
      </c>
      <c r="BX146" s="209">
        <f t="shared" si="594"/>
        <v>2</v>
      </c>
      <c r="BY146" s="209">
        <f t="shared" si="594"/>
        <v>0</v>
      </c>
      <c r="BZ146" s="209">
        <f t="shared" si="594"/>
        <v>-2</v>
      </c>
      <c r="CA146" s="209">
        <f t="shared" si="594"/>
        <v>-2</v>
      </c>
      <c r="CB146" s="209">
        <f t="shared" si="594"/>
        <v>0</v>
      </c>
      <c r="CC146" s="209">
        <f t="shared" si="595"/>
        <v>0</v>
      </c>
      <c r="CD146" s="394">
        <f t="shared" si="595"/>
        <v>-1</v>
      </c>
      <c r="CE146" s="209">
        <f t="shared" si="595"/>
        <v>-1</v>
      </c>
      <c r="CF146" s="209">
        <f t="shared" si="595"/>
        <v>-1</v>
      </c>
      <c r="CG146" s="209">
        <f t="shared" si="595"/>
        <v>-1</v>
      </c>
      <c r="CH146" s="209">
        <f t="shared" si="595"/>
        <v>0</v>
      </c>
      <c r="CI146" s="209">
        <f t="shared" si="595"/>
        <v>0</v>
      </c>
      <c r="CJ146" s="209">
        <f t="shared" si="595"/>
        <v>-2</v>
      </c>
      <c r="CK146" s="209">
        <f t="shared" si="595"/>
        <v>0</v>
      </c>
      <c r="CL146" s="209">
        <f t="shared" si="595"/>
        <v>0</v>
      </c>
      <c r="CM146" s="209">
        <f t="shared" si="596"/>
        <v>-1</v>
      </c>
      <c r="CN146" s="209">
        <f t="shared" si="596"/>
        <v>-3</v>
      </c>
      <c r="CO146" s="209">
        <f t="shared" si="596"/>
        <v>-2</v>
      </c>
      <c r="CP146" s="394">
        <f t="shared" si="596"/>
        <v>-1</v>
      </c>
      <c r="CQ146" s="394">
        <f t="shared" si="596"/>
        <v>-1</v>
      </c>
      <c r="CR146" s="394">
        <f t="shared" si="596"/>
        <v>-1</v>
      </c>
      <c r="CS146" s="394">
        <f t="shared" si="596"/>
        <v>-2</v>
      </c>
      <c r="CT146" s="394">
        <f t="shared" si="596"/>
        <v>-3</v>
      </c>
      <c r="CU146" s="394">
        <f t="shared" si="596"/>
        <v>-2</v>
      </c>
      <c r="CV146" s="394">
        <f t="shared" si="596"/>
        <v>-1</v>
      </c>
      <c r="CW146" s="394">
        <f t="shared" si="596"/>
        <v>0</v>
      </c>
      <c r="CX146" s="394">
        <f t="shared" si="596"/>
        <v>-1</v>
      </c>
      <c r="CY146" s="345"/>
      <c r="CZ146" s="63">
        <f>IF(ISERROR(GETPIVOTDATA("VALUE",'CRS WK pvt'!$I$2,"DT_FILE",CZ$8,"CD_CO",CZ$6,"TRIM_CAT",TRIM(B146),"TRIM_LINE",A142))=TRUE,0,GETPIVOTDATA("VALUE",'CRS WK pvt'!$I$2,"DT_FILE",CZ$8,"CD_CO",CZ$6,"TRIM_CAT",TRIM(B146),"TRIM_LINE",A142))</f>
        <v>0</v>
      </c>
    </row>
    <row r="147" spans="1:104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1</v>
      </c>
      <c r="AE147" s="209">
        <v>1</v>
      </c>
      <c r="AF147" s="209">
        <v>0</v>
      </c>
      <c r="AG147" s="209">
        <v>1</v>
      </c>
      <c r="AH147" s="209">
        <v>1</v>
      </c>
      <c r="AI147" s="209">
        <v>0</v>
      </c>
      <c r="AJ147" s="109">
        <v>1</v>
      </c>
      <c r="AK147" s="209">
        <v>1</v>
      </c>
      <c r="AL147" s="209">
        <v>1</v>
      </c>
      <c r="AM147" s="209">
        <v>1</v>
      </c>
      <c r="AN147" s="209">
        <v>0</v>
      </c>
      <c r="AO147" s="209">
        <v>0</v>
      </c>
      <c r="AP147" s="209">
        <v>0</v>
      </c>
      <c r="AQ147" s="63">
        <v>0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0</v>
      </c>
      <c r="AZ147" s="63">
        <v>0</v>
      </c>
      <c r="BA147" s="209">
        <v>0</v>
      </c>
      <c r="BB147" s="209">
        <v>0</v>
      </c>
      <c r="BC147" s="63">
        <v>0</v>
      </c>
      <c r="BD147" s="209">
        <v>0</v>
      </c>
      <c r="BE147" s="209"/>
      <c r="BF147" s="209"/>
      <c r="BG147" s="209"/>
      <c r="BH147" s="319"/>
      <c r="BI147" s="108">
        <f t="shared" si="593"/>
        <v>2</v>
      </c>
      <c r="BJ147" s="108">
        <f t="shared" si="593"/>
        <v>1</v>
      </c>
      <c r="BK147" s="108">
        <f t="shared" si="593"/>
        <v>1</v>
      </c>
      <c r="BL147" s="108">
        <f t="shared" si="593"/>
        <v>0</v>
      </c>
      <c r="BM147" s="108">
        <f t="shared" si="593"/>
        <v>-1</v>
      </c>
      <c r="BN147" s="108">
        <f t="shared" si="593"/>
        <v>-1</v>
      </c>
      <c r="BO147" s="108">
        <f t="shared" si="593"/>
        <v>-1</v>
      </c>
      <c r="BP147" s="108">
        <f t="shared" si="593"/>
        <v>-1</v>
      </c>
      <c r="BQ147" s="108">
        <f t="shared" si="593"/>
        <v>-2</v>
      </c>
      <c r="BR147" s="394">
        <f t="shared" si="593"/>
        <v>-2</v>
      </c>
      <c r="BS147" s="108">
        <f t="shared" si="594"/>
        <v>-2</v>
      </c>
      <c r="BT147" s="108">
        <f t="shared" si="594"/>
        <v>-2</v>
      </c>
      <c r="BU147" s="108">
        <f t="shared" si="594"/>
        <v>-2</v>
      </c>
      <c r="BV147" s="108">
        <f t="shared" si="594"/>
        <v>-1</v>
      </c>
      <c r="BW147" s="108">
        <f t="shared" si="594"/>
        <v>-1</v>
      </c>
      <c r="BX147" s="209">
        <f t="shared" si="594"/>
        <v>1</v>
      </c>
      <c r="BY147" s="209">
        <f t="shared" si="594"/>
        <v>1</v>
      </c>
      <c r="BZ147" s="209">
        <f t="shared" si="594"/>
        <v>0</v>
      </c>
      <c r="CA147" s="209">
        <f t="shared" si="594"/>
        <v>1</v>
      </c>
      <c r="CB147" s="209">
        <f t="shared" si="594"/>
        <v>1</v>
      </c>
      <c r="CC147" s="209">
        <f t="shared" si="595"/>
        <v>0</v>
      </c>
      <c r="CD147" s="394">
        <f t="shared" si="595"/>
        <v>1</v>
      </c>
      <c r="CE147" s="209">
        <f t="shared" si="595"/>
        <v>1</v>
      </c>
      <c r="CF147" s="209">
        <f t="shared" si="595"/>
        <v>1</v>
      </c>
      <c r="CG147" s="209">
        <f t="shared" si="595"/>
        <v>1</v>
      </c>
      <c r="CH147" s="209">
        <f t="shared" si="595"/>
        <v>0</v>
      </c>
      <c r="CI147" s="209">
        <f t="shared" si="595"/>
        <v>0</v>
      </c>
      <c r="CJ147" s="209">
        <f t="shared" si="595"/>
        <v>-1</v>
      </c>
      <c r="CK147" s="209">
        <f t="shared" si="595"/>
        <v>-1</v>
      </c>
      <c r="CL147" s="209">
        <f t="shared" si="595"/>
        <v>0</v>
      </c>
      <c r="CM147" s="209">
        <f t="shared" si="596"/>
        <v>-1</v>
      </c>
      <c r="CN147" s="209">
        <f t="shared" si="596"/>
        <v>-1</v>
      </c>
      <c r="CO147" s="209">
        <f t="shared" si="596"/>
        <v>0</v>
      </c>
      <c r="CP147" s="394">
        <f t="shared" si="596"/>
        <v>-1</v>
      </c>
      <c r="CQ147" s="394">
        <f t="shared" si="596"/>
        <v>-1</v>
      </c>
      <c r="CR147" s="394">
        <f t="shared" si="596"/>
        <v>-1</v>
      </c>
      <c r="CS147" s="394">
        <f t="shared" si="596"/>
        <v>-1</v>
      </c>
      <c r="CT147" s="394">
        <f t="shared" si="596"/>
        <v>0</v>
      </c>
      <c r="CU147" s="394">
        <f t="shared" si="596"/>
        <v>0</v>
      </c>
      <c r="CV147" s="394">
        <f t="shared" si="596"/>
        <v>0</v>
      </c>
      <c r="CW147" s="394">
        <f t="shared" si="596"/>
        <v>0</v>
      </c>
      <c r="CX147" s="394">
        <f t="shared" si="596"/>
        <v>0</v>
      </c>
      <c r="CY147" s="345"/>
      <c r="CZ147" s="63">
        <f>IF(ISERROR(GETPIVOTDATA("VALUE",'CRS WK pvt'!$I$2,"DT_FILE",CZ$8,"CD_CO",CZ$6,"TRIM_CAT",TRIM(B147),"TRIM_LINE",A142))=TRUE,0,GETPIVOTDATA("VALUE",'CRS WK pvt'!$I$2,"DT_FILE",CZ$8,"CD_CO",CZ$6,"TRIM_CAT",TRIM(B147),"TRIM_LINE",A142))</f>
        <v>0</v>
      </c>
    </row>
    <row r="148" spans="1:104" s="72" customFormat="1" ht="15" thickBot="1" x14ac:dyDescent="0.35">
      <c r="A148" s="147"/>
      <c r="B148" s="112" t="s">
        <v>42</v>
      </c>
      <c r="C148" s="113">
        <f t="shared" ref="C148:V148" si="597">SUM(C143:C147)</f>
        <v>1911</v>
      </c>
      <c r="D148" s="114">
        <f t="shared" si="597"/>
        <v>2608</v>
      </c>
      <c r="E148" s="114">
        <f t="shared" si="597"/>
        <v>3871</v>
      </c>
      <c r="F148" s="114">
        <f t="shared" si="597"/>
        <v>4103</v>
      </c>
      <c r="G148" s="114">
        <f t="shared" si="597"/>
        <v>3962</v>
      </c>
      <c r="H148" s="115">
        <f t="shared" si="597"/>
        <v>3795</v>
      </c>
      <c r="I148" s="114">
        <f t="shared" si="597"/>
        <v>3566</v>
      </c>
      <c r="J148" s="115">
        <f t="shared" si="597"/>
        <v>3381</v>
      </c>
      <c r="K148" s="114">
        <f t="shared" si="597"/>
        <v>2715</v>
      </c>
      <c r="L148" s="116">
        <f t="shared" si="597"/>
        <v>1995</v>
      </c>
      <c r="M148" s="115">
        <f t="shared" si="597"/>
        <v>1353</v>
      </c>
      <c r="N148" s="115">
        <f t="shared" si="597"/>
        <v>1244</v>
      </c>
      <c r="O148" s="115">
        <f t="shared" si="597"/>
        <v>1148</v>
      </c>
      <c r="P148" s="115">
        <f t="shared" si="597"/>
        <v>943</v>
      </c>
      <c r="Q148" s="115">
        <f t="shared" si="597"/>
        <v>798</v>
      </c>
      <c r="R148" s="115">
        <f t="shared" si="597"/>
        <v>836</v>
      </c>
      <c r="S148" s="115">
        <f t="shared" si="597"/>
        <v>759</v>
      </c>
      <c r="T148" s="115">
        <f t="shared" si="597"/>
        <v>710</v>
      </c>
      <c r="U148" s="115">
        <f t="shared" si="597"/>
        <v>744</v>
      </c>
      <c r="V148" s="115">
        <f t="shared" si="597"/>
        <v>729</v>
      </c>
      <c r="W148" s="211">
        <f>SUM(W143+W144+W145+W146+W147)</f>
        <v>747</v>
      </c>
      <c r="X148" s="116">
        <f>SUM(X143+X144+X145+X146+X147)</f>
        <v>722</v>
      </c>
      <c r="Y148" s="211">
        <v>749</v>
      </c>
      <c r="Z148" s="211">
        <v>828</v>
      </c>
      <c r="AA148" s="211">
        <v>935</v>
      </c>
      <c r="AB148" s="211">
        <v>1075</v>
      </c>
      <c r="AC148" s="211">
        <v>1433</v>
      </c>
      <c r="AD148" s="211">
        <v>2119</v>
      </c>
      <c r="AE148" s="211">
        <v>3489</v>
      </c>
      <c r="AF148" s="211">
        <v>4017</v>
      </c>
      <c r="AG148" s="211">
        <v>4233</v>
      </c>
      <c r="AH148" s="211">
        <v>4170</v>
      </c>
      <c r="AI148" s="211">
        <v>3730</v>
      </c>
      <c r="AJ148" s="116">
        <v>3329</v>
      </c>
      <c r="AK148" s="211">
        <v>2666</v>
      </c>
      <c r="AL148" s="211">
        <v>2509</v>
      </c>
      <c r="AM148" s="211">
        <v>2730</v>
      </c>
      <c r="AN148" s="211">
        <v>3009</v>
      </c>
      <c r="AO148" s="211">
        <v>3503</v>
      </c>
      <c r="AP148" s="211">
        <v>3563</v>
      </c>
      <c r="AQ148" s="115">
        <v>3307</v>
      </c>
      <c r="AR148" s="211">
        <v>3418</v>
      </c>
      <c r="AS148" s="211">
        <v>3357</v>
      </c>
      <c r="AT148" s="211">
        <v>3260</v>
      </c>
      <c r="AU148" s="211">
        <v>2828</v>
      </c>
      <c r="AV148" s="116">
        <v>2295</v>
      </c>
      <c r="AW148" s="211">
        <v>1785</v>
      </c>
      <c r="AX148" s="211">
        <v>1829</v>
      </c>
      <c r="AY148" s="211">
        <v>1999</v>
      </c>
      <c r="AZ148" s="115">
        <v>2215</v>
      </c>
      <c r="BA148" s="211">
        <v>3028</v>
      </c>
      <c r="BB148" s="211">
        <v>3332</v>
      </c>
      <c r="BC148" s="115">
        <v>3245</v>
      </c>
      <c r="BD148" s="211">
        <v>3365</v>
      </c>
      <c r="BE148" s="211"/>
      <c r="BF148" s="211"/>
      <c r="BG148" s="211"/>
      <c r="BH148" s="116"/>
      <c r="BI148" s="115">
        <f t="shared" ref="BI148:BM148" si="598">SUM(BI143:BI147)</f>
        <v>-763</v>
      </c>
      <c r="BJ148" s="115">
        <f t="shared" si="598"/>
        <v>-1665</v>
      </c>
      <c r="BK148" s="115">
        <f t="shared" si="598"/>
        <v>-3073</v>
      </c>
      <c r="BL148" s="115">
        <f t="shared" si="598"/>
        <v>-3267</v>
      </c>
      <c r="BM148" s="115">
        <f t="shared" si="598"/>
        <v>-3203</v>
      </c>
      <c r="BN148" s="115">
        <f t="shared" ref="BN148:BV148" si="599">SUM(BN143:BN147)</f>
        <v>-3085</v>
      </c>
      <c r="BO148" s="115">
        <f t="shared" si="599"/>
        <v>-2822</v>
      </c>
      <c r="BP148" s="115">
        <f t="shared" si="599"/>
        <v>-2652</v>
      </c>
      <c r="BQ148" s="115">
        <f t="shared" si="599"/>
        <v>-1968</v>
      </c>
      <c r="BR148" s="396">
        <f t="shared" si="599"/>
        <v>-1273</v>
      </c>
      <c r="BS148" s="115">
        <f t="shared" si="599"/>
        <v>-604</v>
      </c>
      <c r="BT148" s="115">
        <f t="shared" si="599"/>
        <v>-416</v>
      </c>
      <c r="BU148" s="115">
        <f t="shared" si="599"/>
        <v>-213</v>
      </c>
      <c r="BV148" s="115">
        <f t="shared" si="599"/>
        <v>132</v>
      </c>
      <c r="BW148" s="115">
        <f t="shared" ref="BW148:BX148" si="600">SUM(BW143:BW147)</f>
        <v>635</v>
      </c>
      <c r="BX148" s="211">
        <f t="shared" si="600"/>
        <v>1283</v>
      </c>
      <c r="BY148" s="211">
        <f t="shared" ref="BY148:BZ148" si="601">SUM(BY143:BY147)</f>
        <v>2730</v>
      </c>
      <c r="BZ148" s="211">
        <f t="shared" si="601"/>
        <v>3307</v>
      </c>
      <c r="CA148" s="211">
        <f t="shared" ref="CA148" si="602">SUM(CA143:CA147)</f>
        <v>3489</v>
      </c>
      <c r="CB148" s="211">
        <f t="shared" ref="CB148:CC148" si="603">SUM(CB143:CB147)</f>
        <v>3441</v>
      </c>
      <c r="CC148" s="211">
        <f t="shared" si="603"/>
        <v>2983</v>
      </c>
      <c r="CD148" s="396">
        <f t="shared" ref="CD148:CE148" si="604">SUM(CD143:CD147)</f>
        <v>2607</v>
      </c>
      <c r="CE148" s="211">
        <f t="shared" si="604"/>
        <v>1917</v>
      </c>
      <c r="CF148" s="211">
        <f t="shared" ref="CF148" si="605">SUM(CF143:CF147)</f>
        <v>1681</v>
      </c>
      <c r="CG148" s="211">
        <f t="shared" ref="CG148" si="606">SUM(CG143:CG147)</f>
        <v>1795</v>
      </c>
      <c r="CH148" s="211">
        <f t="shared" ref="CH148" si="607">SUM(CH143:CH147)</f>
        <v>1934</v>
      </c>
      <c r="CI148" s="211">
        <f t="shared" ref="CI148" si="608">SUM(CI143:CI147)</f>
        <v>2070</v>
      </c>
      <c r="CJ148" s="211">
        <f t="shared" ref="CJ148" si="609">SUM(CJ143:CJ147)</f>
        <v>1444</v>
      </c>
      <c r="CK148" s="211">
        <f t="shared" ref="CK148" si="610">SUM(CK143:CK147)</f>
        <v>-182</v>
      </c>
      <c r="CL148" s="211">
        <f t="shared" ref="CL148" si="611">SUM(CL143:CL147)</f>
        <v>-599</v>
      </c>
      <c r="CM148" s="211">
        <f t="shared" ref="CM148" si="612">SUM(CM143:CM147)</f>
        <v>-876</v>
      </c>
      <c r="CN148" s="211">
        <f t="shared" ref="CN148" si="613">SUM(CN143:CN147)</f>
        <v>-910</v>
      </c>
      <c r="CO148" s="211">
        <f t="shared" ref="CO148" si="614">SUM(CO143:CO147)</f>
        <v>-902</v>
      </c>
      <c r="CP148" s="396">
        <f t="shared" ref="CP148" si="615">SUM(CP143:CP147)</f>
        <v>-1034</v>
      </c>
      <c r="CQ148" s="396">
        <f t="shared" ref="CQ148" si="616">SUM(CQ143:CQ147)</f>
        <v>-881</v>
      </c>
      <c r="CR148" s="396">
        <f t="shared" ref="CR148" si="617">SUM(CR143:CR147)</f>
        <v>-680</v>
      </c>
      <c r="CS148" s="396">
        <f t="shared" ref="CS148" si="618">SUM(CS143:CS147)</f>
        <v>-731</v>
      </c>
      <c r="CT148" s="396">
        <f t="shared" ref="CT148:CU148" si="619">SUM(CT143:CT147)</f>
        <v>-794</v>
      </c>
      <c r="CU148" s="396">
        <f t="shared" si="619"/>
        <v>-475</v>
      </c>
      <c r="CV148" s="396">
        <f t="shared" ref="CV148" si="620">SUM(CV143:CV147)</f>
        <v>-231</v>
      </c>
      <c r="CW148" s="396">
        <f t="shared" ref="CW148:CX148" si="621">SUM(CW143:CW147)</f>
        <v>-62</v>
      </c>
      <c r="CX148" s="396">
        <f t="shared" si="621"/>
        <v>-53</v>
      </c>
      <c r="CY148" s="346"/>
      <c r="CZ148" s="115">
        <f>SUM(CZ143:CZ147)</f>
        <v>3365</v>
      </c>
    </row>
    <row r="149" spans="1:104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77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402"/>
      <c r="CE149" s="364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402"/>
      <c r="CQ149" s="402"/>
      <c r="CR149" s="402"/>
      <c r="CS149" s="402"/>
      <c r="CT149" s="402"/>
      <c r="CU149" s="402"/>
      <c r="CV149" s="402"/>
      <c r="CW149" s="402"/>
      <c r="CX149" s="402"/>
      <c r="CY149" s="345"/>
      <c r="CZ149" s="77"/>
    </row>
    <row r="150" spans="1:104" s="58" customFormat="1" x14ac:dyDescent="0.3">
      <c r="A150" s="146"/>
      <c r="B150" s="59" t="s">
        <v>37</v>
      </c>
      <c r="C150" s="216">
        <v>14846696.24</v>
      </c>
      <c r="D150" s="217">
        <v>10962028.220000001</v>
      </c>
      <c r="E150" s="217">
        <v>6253703.0800000001</v>
      </c>
      <c r="F150" s="218">
        <v>4899055.96</v>
      </c>
      <c r="G150" s="217">
        <v>4386200.05</v>
      </c>
      <c r="H150" s="218">
        <v>3571338.52</v>
      </c>
      <c r="I150" s="217">
        <v>3707648.8</v>
      </c>
      <c r="J150" s="218">
        <v>4461976.79</v>
      </c>
      <c r="K150" s="217">
        <v>5991737.3300000001</v>
      </c>
      <c r="L150" s="219">
        <v>12776033.640000001</v>
      </c>
      <c r="M150" s="218">
        <v>13098091.560000001</v>
      </c>
      <c r="N150" s="218">
        <v>13691663.630000001</v>
      </c>
      <c r="O150" s="217">
        <v>11289668.02</v>
      </c>
      <c r="P150" s="218">
        <v>11703643.75</v>
      </c>
      <c r="Q150" s="217">
        <v>6989138</v>
      </c>
      <c r="R150" s="218">
        <v>4405951</v>
      </c>
      <c r="S150" s="217">
        <v>3379718</v>
      </c>
      <c r="T150" s="218">
        <v>3229458</v>
      </c>
      <c r="U150" s="220">
        <v>3634956</v>
      </c>
      <c r="V150" s="220">
        <v>3842422</v>
      </c>
      <c r="W150" s="220">
        <v>6011359</v>
      </c>
      <c r="X150" s="219">
        <v>12194215</v>
      </c>
      <c r="Y150" s="220">
        <v>14773039</v>
      </c>
      <c r="Z150" s="220">
        <v>17547542</v>
      </c>
      <c r="AA150" s="220">
        <v>14826295</v>
      </c>
      <c r="AB150" s="220">
        <v>9345126</v>
      </c>
      <c r="AC150" s="220">
        <v>5655320</v>
      </c>
      <c r="AD150" s="220">
        <v>4555833</v>
      </c>
      <c r="AE150" s="220">
        <v>3489434</v>
      </c>
      <c r="AF150" s="220">
        <v>3609761</v>
      </c>
      <c r="AG150" s="220">
        <v>3941910</v>
      </c>
      <c r="AH150" s="220">
        <v>3528731</v>
      </c>
      <c r="AI150" s="220">
        <v>6992879</v>
      </c>
      <c r="AJ150" s="235">
        <v>15396265</v>
      </c>
      <c r="AK150" s="300">
        <v>18656533</v>
      </c>
      <c r="AL150" s="300">
        <v>19955174</v>
      </c>
      <c r="AM150" s="300">
        <v>18306268</v>
      </c>
      <c r="AN150" s="300">
        <v>12994268</v>
      </c>
      <c r="AO150" s="300">
        <v>9013400</v>
      </c>
      <c r="AP150" s="300">
        <v>6559280</v>
      </c>
      <c r="AQ150" s="63">
        <v>5393272</v>
      </c>
      <c r="AR150" s="300">
        <v>5312814</v>
      </c>
      <c r="AS150" s="300">
        <v>5750134</v>
      </c>
      <c r="AT150" s="300">
        <v>6073878</v>
      </c>
      <c r="AU150" s="300">
        <v>8268976</v>
      </c>
      <c r="AV150" s="235">
        <v>19742439</v>
      </c>
      <c r="AW150" s="300">
        <v>21118945</v>
      </c>
      <c r="AX150" s="300">
        <v>19644187</v>
      </c>
      <c r="AY150" s="300">
        <v>0</v>
      </c>
      <c r="AZ150" s="63">
        <v>12672940</v>
      </c>
      <c r="BA150" s="300">
        <v>7571756</v>
      </c>
      <c r="BB150" s="300">
        <v>5797543</v>
      </c>
      <c r="BC150" s="63">
        <v>4291318</v>
      </c>
      <c r="BD150" s="300">
        <v>4417952</v>
      </c>
      <c r="BE150" s="300"/>
      <c r="BF150" s="300"/>
      <c r="BG150" s="300"/>
      <c r="BH150" s="235"/>
      <c r="BI150" s="226">
        <f t="shared" ref="BI150:BR154" si="622">O150-C150</f>
        <v>-3557028.2200000007</v>
      </c>
      <c r="BJ150" s="227">
        <f t="shared" si="622"/>
        <v>741615.52999999933</v>
      </c>
      <c r="BK150" s="227">
        <f t="shared" si="622"/>
        <v>735434.91999999993</v>
      </c>
      <c r="BL150" s="227">
        <f t="shared" si="622"/>
        <v>-493104.95999999996</v>
      </c>
      <c r="BM150" s="227">
        <f t="shared" si="622"/>
        <v>-1006482.0499999998</v>
      </c>
      <c r="BN150" s="227">
        <f t="shared" si="622"/>
        <v>-341880.52</v>
      </c>
      <c r="BO150" s="227">
        <f t="shared" si="622"/>
        <v>-72692.799999999814</v>
      </c>
      <c r="BP150" s="227">
        <f t="shared" si="622"/>
        <v>-619554.79</v>
      </c>
      <c r="BQ150" s="227">
        <f t="shared" si="622"/>
        <v>19621.669999999925</v>
      </c>
      <c r="BR150" s="416">
        <f t="shared" si="622"/>
        <v>-581818.6400000006</v>
      </c>
      <c r="BS150" s="227">
        <f t="shared" ref="BS150:CB154" si="623">Y150-M150</f>
        <v>1674947.4399999995</v>
      </c>
      <c r="BT150" s="227">
        <f t="shared" si="623"/>
        <v>3855878.3699999992</v>
      </c>
      <c r="BU150" s="227">
        <f t="shared" si="623"/>
        <v>3536626.9800000004</v>
      </c>
      <c r="BV150" s="227">
        <f t="shared" si="623"/>
        <v>-2358517.75</v>
      </c>
      <c r="BW150" s="227">
        <f t="shared" si="623"/>
        <v>-1333818</v>
      </c>
      <c r="BX150" s="253">
        <f t="shared" si="623"/>
        <v>149882</v>
      </c>
      <c r="BY150" s="253">
        <f t="shared" si="623"/>
        <v>109716</v>
      </c>
      <c r="BZ150" s="253">
        <f t="shared" si="623"/>
        <v>380303</v>
      </c>
      <c r="CA150" s="253">
        <f t="shared" si="623"/>
        <v>306954</v>
      </c>
      <c r="CB150" s="253">
        <f t="shared" si="623"/>
        <v>-313691</v>
      </c>
      <c r="CC150" s="253">
        <f t="shared" ref="CC150:CL154" si="624">AI150-W150</f>
        <v>981520</v>
      </c>
      <c r="CD150" s="416">
        <f t="shared" si="624"/>
        <v>3202050</v>
      </c>
      <c r="CE150" s="253">
        <f t="shared" si="624"/>
        <v>3883494</v>
      </c>
      <c r="CF150" s="253">
        <f t="shared" si="624"/>
        <v>2407632</v>
      </c>
      <c r="CG150" s="253">
        <f t="shared" si="624"/>
        <v>3479973</v>
      </c>
      <c r="CH150" s="253">
        <f t="shared" si="624"/>
        <v>3649142</v>
      </c>
      <c r="CI150" s="253">
        <f t="shared" si="624"/>
        <v>3358080</v>
      </c>
      <c r="CJ150" s="253">
        <f t="shared" si="624"/>
        <v>2003447</v>
      </c>
      <c r="CK150" s="253">
        <f t="shared" si="624"/>
        <v>1903838</v>
      </c>
      <c r="CL150" s="253">
        <f t="shared" si="624"/>
        <v>1703053</v>
      </c>
      <c r="CM150" s="253">
        <f t="shared" ref="CM150:CX154" si="625">AS150-AG150</f>
        <v>1808224</v>
      </c>
      <c r="CN150" s="253">
        <f t="shared" si="625"/>
        <v>2545147</v>
      </c>
      <c r="CO150" s="253">
        <f t="shared" si="625"/>
        <v>1276097</v>
      </c>
      <c r="CP150" s="416">
        <f t="shared" si="625"/>
        <v>4346174</v>
      </c>
      <c r="CQ150" s="416">
        <f t="shared" si="625"/>
        <v>2462412</v>
      </c>
      <c r="CR150" s="416">
        <f t="shared" si="625"/>
        <v>-310987</v>
      </c>
      <c r="CS150" s="416">
        <f t="shared" si="625"/>
        <v>-18306268</v>
      </c>
      <c r="CT150" s="416">
        <f t="shared" si="625"/>
        <v>-321328</v>
      </c>
      <c r="CU150" s="416">
        <f t="shared" si="625"/>
        <v>-1441644</v>
      </c>
      <c r="CV150" s="416">
        <f t="shared" si="625"/>
        <v>-761737</v>
      </c>
      <c r="CW150" s="416">
        <f t="shared" si="625"/>
        <v>-1101954</v>
      </c>
      <c r="CX150" s="416">
        <f t="shared" si="625"/>
        <v>-894862</v>
      </c>
      <c r="CY150" s="345"/>
      <c r="CZ150" s="63">
        <f>IF(ISERROR(GETPIVOTDATA("VALUE",'CRS WK pvt'!$I$2,"DT_FILE",CZ$8,"CD_CO",CZ$6,"TRIM_CAT",TRIM(B150),"TRIM_LINE",A149))=TRUE,0,GETPIVOTDATA("VALUE",'CRS WK pvt'!$I$2,"DT_FILE",CZ$8,"CD_CO",CZ$6,"TRIM_CAT",TRIM(B150),"TRIM_LINE",A149))</f>
        <v>4417952</v>
      </c>
    </row>
    <row r="151" spans="1:104" s="58" customFormat="1" x14ac:dyDescent="0.3">
      <c r="A151" s="146"/>
      <c r="B151" s="59" t="s">
        <v>38</v>
      </c>
      <c r="C151" s="216">
        <v>1078358.7</v>
      </c>
      <c r="D151" s="217">
        <v>877535.45</v>
      </c>
      <c r="E151" s="217">
        <v>486027.16</v>
      </c>
      <c r="F151" s="218">
        <v>362719.1</v>
      </c>
      <c r="G151" s="217">
        <v>249897.31</v>
      </c>
      <c r="H151" s="218">
        <v>260376.52</v>
      </c>
      <c r="I151" s="217">
        <v>254593.89</v>
      </c>
      <c r="J151" s="218">
        <v>276814.67</v>
      </c>
      <c r="K151" s="217">
        <v>433603.14</v>
      </c>
      <c r="L151" s="219">
        <v>1028700.94</v>
      </c>
      <c r="M151" s="218">
        <v>955733.57</v>
      </c>
      <c r="N151" s="218">
        <v>955992.45</v>
      </c>
      <c r="O151" s="217">
        <v>788096.06</v>
      </c>
      <c r="P151" s="218">
        <v>713039.59</v>
      </c>
      <c r="Q151" s="217">
        <v>471004</v>
      </c>
      <c r="R151" s="218">
        <v>293772</v>
      </c>
      <c r="S151" s="217">
        <v>231262</v>
      </c>
      <c r="T151" s="218">
        <v>218650</v>
      </c>
      <c r="U151" s="220">
        <v>214528</v>
      </c>
      <c r="V151" s="220">
        <v>249137</v>
      </c>
      <c r="W151" s="220">
        <v>438132</v>
      </c>
      <c r="X151" s="219">
        <v>905959</v>
      </c>
      <c r="Y151" s="220">
        <v>1164607</v>
      </c>
      <c r="Z151" s="220">
        <v>1292714</v>
      </c>
      <c r="AA151" s="220">
        <v>1148017</v>
      </c>
      <c r="AB151" s="220">
        <v>939124</v>
      </c>
      <c r="AC151" s="220">
        <v>601304</v>
      </c>
      <c r="AD151" s="220">
        <v>450551</v>
      </c>
      <c r="AE151" s="220">
        <v>275907</v>
      </c>
      <c r="AF151" s="220">
        <v>265946</v>
      </c>
      <c r="AG151" s="220">
        <v>278839</v>
      </c>
      <c r="AH151" s="220">
        <v>323327</v>
      </c>
      <c r="AI151" s="220">
        <v>470493</v>
      </c>
      <c r="AJ151" s="235">
        <v>956247</v>
      </c>
      <c r="AK151" s="300">
        <v>1363112</v>
      </c>
      <c r="AL151" s="300">
        <v>1552561</v>
      </c>
      <c r="AM151" s="300">
        <v>1409017</v>
      </c>
      <c r="AN151" s="300">
        <v>1165940</v>
      </c>
      <c r="AO151" s="300">
        <v>750707</v>
      </c>
      <c r="AP151" s="300">
        <v>527451</v>
      </c>
      <c r="AQ151" s="63">
        <v>431549</v>
      </c>
      <c r="AR151" s="300">
        <v>396348</v>
      </c>
      <c r="AS151" s="300">
        <v>384811</v>
      </c>
      <c r="AT151" s="300">
        <v>467063</v>
      </c>
      <c r="AU151" s="300">
        <v>670652</v>
      </c>
      <c r="AV151" s="235">
        <v>1813580</v>
      </c>
      <c r="AW151" s="300">
        <v>2226622</v>
      </c>
      <c r="AX151" s="300">
        <v>1857191</v>
      </c>
      <c r="AY151" s="300">
        <v>0</v>
      </c>
      <c r="AZ151" s="63">
        <v>1354525</v>
      </c>
      <c r="BA151" s="300">
        <v>823090</v>
      </c>
      <c r="BB151" s="300">
        <v>548544</v>
      </c>
      <c r="BC151" s="63">
        <v>398837</v>
      </c>
      <c r="BD151" s="300">
        <v>410977</v>
      </c>
      <c r="BE151" s="300"/>
      <c r="BF151" s="300"/>
      <c r="BG151" s="300"/>
      <c r="BH151" s="235"/>
      <c r="BI151" s="226">
        <f t="shared" si="622"/>
        <v>-290262.6399999999</v>
      </c>
      <c r="BJ151" s="227">
        <f t="shared" si="622"/>
        <v>-164495.85999999999</v>
      </c>
      <c r="BK151" s="227">
        <f t="shared" si="622"/>
        <v>-15023.159999999974</v>
      </c>
      <c r="BL151" s="227">
        <f t="shared" si="622"/>
        <v>-68947.099999999977</v>
      </c>
      <c r="BM151" s="227">
        <f t="shared" si="622"/>
        <v>-18635.309999999998</v>
      </c>
      <c r="BN151" s="227">
        <f t="shared" si="622"/>
        <v>-41726.51999999999</v>
      </c>
      <c r="BO151" s="227">
        <f t="shared" si="622"/>
        <v>-40065.890000000014</v>
      </c>
      <c r="BP151" s="227">
        <f t="shared" si="622"/>
        <v>-27677.669999999984</v>
      </c>
      <c r="BQ151" s="227">
        <f t="shared" si="622"/>
        <v>4528.859999999986</v>
      </c>
      <c r="BR151" s="416">
        <f t="shared" si="622"/>
        <v>-122741.93999999994</v>
      </c>
      <c r="BS151" s="227">
        <f t="shared" si="623"/>
        <v>208873.43000000005</v>
      </c>
      <c r="BT151" s="227">
        <f t="shared" si="623"/>
        <v>336721.55000000005</v>
      </c>
      <c r="BU151" s="227">
        <f t="shared" si="623"/>
        <v>359920.93999999994</v>
      </c>
      <c r="BV151" s="227">
        <f t="shared" si="623"/>
        <v>226084.41000000003</v>
      </c>
      <c r="BW151" s="227">
        <f t="shared" si="623"/>
        <v>130300</v>
      </c>
      <c r="BX151" s="253">
        <f t="shared" si="623"/>
        <v>156779</v>
      </c>
      <c r="BY151" s="253">
        <f t="shared" si="623"/>
        <v>44645</v>
      </c>
      <c r="BZ151" s="253">
        <f t="shared" si="623"/>
        <v>47296</v>
      </c>
      <c r="CA151" s="253">
        <f t="shared" si="623"/>
        <v>64311</v>
      </c>
      <c r="CB151" s="253">
        <f t="shared" si="623"/>
        <v>74190</v>
      </c>
      <c r="CC151" s="253">
        <f t="shared" si="624"/>
        <v>32361</v>
      </c>
      <c r="CD151" s="416">
        <f t="shared" si="624"/>
        <v>50288</v>
      </c>
      <c r="CE151" s="253">
        <f t="shared" si="624"/>
        <v>198505</v>
      </c>
      <c r="CF151" s="253">
        <f t="shared" si="624"/>
        <v>259847</v>
      </c>
      <c r="CG151" s="253">
        <f t="shared" si="624"/>
        <v>261000</v>
      </c>
      <c r="CH151" s="253">
        <f t="shared" si="624"/>
        <v>226816</v>
      </c>
      <c r="CI151" s="253">
        <f t="shared" si="624"/>
        <v>149403</v>
      </c>
      <c r="CJ151" s="253">
        <f t="shared" si="624"/>
        <v>76900</v>
      </c>
      <c r="CK151" s="253">
        <f t="shared" si="624"/>
        <v>155642</v>
      </c>
      <c r="CL151" s="253">
        <f t="shared" si="624"/>
        <v>130402</v>
      </c>
      <c r="CM151" s="253">
        <f t="shared" si="625"/>
        <v>105972</v>
      </c>
      <c r="CN151" s="253">
        <f t="shared" si="625"/>
        <v>143736</v>
      </c>
      <c r="CO151" s="253">
        <f t="shared" si="625"/>
        <v>200159</v>
      </c>
      <c r="CP151" s="416">
        <f t="shared" si="625"/>
        <v>857333</v>
      </c>
      <c r="CQ151" s="416">
        <f t="shared" si="625"/>
        <v>863510</v>
      </c>
      <c r="CR151" s="416">
        <f t="shared" si="625"/>
        <v>304630</v>
      </c>
      <c r="CS151" s="416">
        <f t="shared" si="625"/>
        <v>-1409017</v>
      </c>
      <c r="CT151" s="416">
        <f t="shared" si="625"/>
        <v>188585</v>
      </c>
      <c r="CU151" s="416">
        <f t="shared" si="625"/>
        <v>72383</v>
      </c>
      <c r="CV151" s="416">
        <f t="shared" si="625"/>
        <v>21093</v>
      </c>
      <c r="CW151" s="416">
        <f t="shared" si="625"/>
        <v>-32712</v>
      </c>
      <c r="CX151" s="416">
        <f t="shared" si="625"/>
        <v>14629</v>
      </c>
      <c r="CY151" s="345"/>
      <c r="CZ151" s="63">
        <f>IF(ISERROR(GETPIVOTDATA("VALUE",'CRS WK pvt'!$I$2,"DT_FILE",CZ$8,"CD_CO",CZ$6,"TRIM_CAT",TRIM(B151),"TRIM_LINE",A149))=TRUE,0,GETPIVOTDATA("VALUE",'CRS WK pvt'!$I$2,"DT_FILE",CZ$8,"CD_CO",CZ$6,"TRIM_CAT",TRIM(B151),"TRIM_LINE",A149))</f>
        <v>410977</v>
      </c>
    </row>
    <row r="152" spans="1:104" s="58" customFormat="1" x14ac:dyDescent="0.3">
      <c r="A152" s="146"/>
      <c r="B152" s="59" t="s">
        <v>39</v>
      </c>
      <c r="C152" s="216">
        <v>5043542.8499999996</v>
      </c>
      <c r="D152" s="217">
        <v>3293201.55</v>
      </c>
      <c r="E152" s="217">
        <v>1674029.8</v>
      </c>
      <c r="F152" s="218">
        <v>1179371.94</v>
      </c>
      <c r="G152" s="217">
        <v>904191.49</v>
      </c>
      <c r="H152" s="218">
        <v>810935.18</v>
      </c>
      <c r="I152" s="217">
        <v>790495.12</v>
      </c>
      <c r="J152" s="218">
        <v>945449.86</v>
      </c>
      <c r="K152" s="217">
        <v>1758428.22</v>
      </c>
      <c r="L152" s="219">
        <v>4054819.26</v>
      </c>
      <c r="M152" s="218">
        <v>4227079.5599999996</v>
      </c>
      <c r="N152" s="218">
        <v>4443744.6100000003</v>
      </c>
      <c r="O152" s="217">
        <v>3591303.57</v>
      </c>
      <c r="P152" s="218">
        <v>3439566.27</v>
      </c>
      <c r="Q152" s="217">
        <v>1954089</v>
      </c>
      <c r="R152" s="218">
        <v>900771</v>
      </c>
      <c r="S152" s="217">
        <v>636679</v>
      </c>
      <c r="T152" s="218">
        <v>620869</v>
      </c>
      <c r="U152" s="220">
        <v>627052</v>
      </c>
      <c r="V152" s="220">
        <v>758577</v>
      </c>
      <c r="W152" s="220">
        <v>1452898</v>
      </c>
      <c r="X152" s="219">
        <v>3268018</v>
      </c>
      <c r="Y152" s="220">
        <v>5099072</v>
      </c>
      <c r="Z152" s="220">
        <v>5670565</v>
      </c>
      <c r="AA152" s="220">
        <v>4395358</v>
      </c>
      <c r="AB152" s="220">
        <v>2572609</v>
      </c>
      <c r="AC152" s="220">
        <v>1414016</v>
      </c>
      <c r="AD152" s="220">
        <v>909234</v>
      </c>
      <c r="AE152" s="220">
        <v>767522</v>
      </c>
      <c r="AF152" s="220">
        <v>670891</v>
      </c>
      <c r="AG152" s="220">
        <v>798249</v>
      </c>
      <c r="AH152" s="220">
        <v>899489</v>
      </c>
      <c r="AI152" s="220">
        <v>1667514</v>
      </c>
      <c r="AJ152" s="235">
        <v>4451609</v>
      </c>
      <c r="AK152" s="300">
        <v>6362569</v>
      </c>
      <c r="AL152" s="300">
        <v>6248140</v>
      </c>
      <c r="AM152" s="300">
        <v>5588212</v>
      </c>
      <c r="AN152" s="300">
        <v>3647176</v>
      </c>
      <c r="AO152" s="300">
        <v>2191130</v>
      </c>
      <c r="AP152" s="300">
        <v>1613585</v>
      </c>
      <c r="AQ152" s="63">
        <v>1367197</v>
      </c>
      <c r="AR152" s="300">
        <v>1100117</v>
      </c>
      <c r="AS152" s="300">
        <v>1236394</v>
      </c>
      <c r="AT152" s="300">
        <v>1573706</v>
      </c>
      <c r="AU152" s="300">
        <v>2290694</v>
      </c>
      <c r="AV152" s="235">
        <v>6022008</v>
      </c>
      <c r="AW152" s="300">
        <v>6010823</v>
      </c>
      <c r="AX152" s="300">
        <v>5710040</v>
      </c>
      <c r="AY152" s="300">
        <v>5965188</v>
      </c>
      <c r="AZ152" s="63">
        <v>3052469</v>
      </c>
      <c r="BA152" s="300">
        <v>1896267</v>
      </c>
      <c r="BB152" s="300">
        <v>1297671</v>
      </c>
      <c r="BC152" s="63">
        <v>836777</v>
      </c>
      <c r="BD152" s="300">
        <v>845817</v>
      </c>
      <c r="BE152" s="300"/>
      <c r="BF152" s="300"/>
      <c r="BG152" s="300"/>
      <c r="BH152" s="235"/>
      <c r="BI152" s="226">
        <f t="shared" si="622"/>
        <v>-1452239.2799999998</v>
      </c>
      <c r="BJ152" s="227">
        <f t="shared" si="622"/>
        <v>146364.7200000002</v>
      </c>
      <c r="BK152" s="227">
        <f t="shared" si="622"/>
        <v>280059.19999999995</v>
      </c>
      <c r="BL152" s="227">
        <f t="shared" si="622"/>
        <v>-278600.93999999994</v>
      </c>
      <c r="BM152" s="227">
        <f t="shared" si="622"/>
        <v>-267512.49</v>
      </c>
      <c r="BN152" s="227">
        <f t="shared" si="622"/>
        <v>-190066.18000000005</v>
      </c>
      <c r="BO152" s="227">
        <f t="shared" si="622"/>
        <v>-163443.12</v>
      </c>
      <c r="BP152" s="227">
        <f t="shared" si="622"/>
        <v>-186872.86</v>
      </c>
      <c r="BQ152" s="227">
        <f t="shared" si="622"/>
        <v>-305530.21999999997</v>
      </c>
      <c r="BR152" s="416">
        <f t="shared" si="622"/>
        <v>-786801.25999999978</v>
      </c>
      <c r="BS152" s="227">
        <f t="shared" si="623"/>
        <v>871992.44000000041</v>
      </c>
      <c r="BT152" s="227">
        <f t="shared" si="623"/>
        <v>1226820.3899999997</v>
      </c>
      <c r="BU152" s="227">
        <f t="shared" si="623"/>
        <v>804054.43000000017</v>
      </c>
      <c r="BV152" s="227">
        <f t="shared" si="623"/>
        <v>-866957.27</v>
      </c>
      <c r="BW152" s="227">
        <f t="shared" si="623"/>
        <v>-540073</v>
      </c>
      <c r="BX152" s="253">
        <f t="shared" si="623"/>
        <v>8463</v>
      </c>
      <c r="BY152" s="253">
        <f t="shared" si="623"/>
        <v>130843</v>
      </c>
      <c r="BZ152" s="253">
        <f t="shared" si="623"/>
        <v>50022</v>
      </c>
      <c r="CA152" s="253">
        <f t="shared" si="623"/>
        <v>171197</v>
      </c>
      <c r="CB152" s="253">
        <f t="shared" si="623"/>
        <v>140912</v>
      </c>
      <c r="CC152" s="253">
        <f t="shared" si="624"/>
        <v>214616</v>
      </c>
      <c r="CD152" s="416">
        <f t="shared" si="624"/>
        <v>1183591</v>
      </c>
      <c r="CE152" s="253">
        <f t="shared" si="624"/>
        <v>1263497</v>
      </c>
      <c r="CF152" s="253">
        <f t="shared" si="624"/>
        <v>577575</v>
      </c>
      <c r="CG152" s="253">
        <f t="shared" si="624"/>
        <v>1192854</v>
      </c>
      <c r="CH152" s="253">
        <f t="shared" si="624"/>
        <v>1074567</v>
      </c>
      <c r="CI152" s="253">
        <f t="shared" si="624"/>
        <v>777114</v>
      </c>
      <c r="CJ152" s="253">
        <f t="shared" si="624"/>
        <v>704351</v>
      </c>
      <c r="CK152" s="253">
        <f t="shared" si="624"/>
        <v>599675</v>
      </c>
      <c r="CL152" s="253">
        <f t="shared" si="624"/>
        <v>429226</v>
      </c>
      <c r="CM152" s="253">
        <f t="shared" si="625"/>
        <v>438145</v>
      </c>
      <c r="CN152" s="253">
        <f t="shared" si="625"/>
        <v>674217</v>
      </c>
      <c r="CO152" s="253">
        <f t="shared" si="625"/>
        <v>623180</v>
      </c>
      <c r="CP152" s="416">
        <f t="shared" si="625"/>
        <v>1570399</v>
      </c>
      <c r="CQ152" s="416">
        <f t="shared" si="625"/>
        <v>-351746</v>
      </c>
      <c r="CR152" s="416">
        <f t="shared" si="625"/>
        <v>-538100</v>
      </c>
      <c r="CS152" s="416">
        <f t="shared" si="625"/>
        <v>376976</v>
      </c>
      <c r="CT152" s="416">
        <f t="shared" si="625"/>
        <v>-594707</v>
      </c>
      <c r="CU152" s="416">
        <f t="shared" si="625"/>
        <v>-294863</v>
      </c>
      <c r="CV152" s="416">
        <f t="shared" si="625"/>
        <v>-315914</v>
      </c>
      <c r="CW152" s="416">
        <f t="shared" si="625"/>
        <v>-530420</v>
      </c>
      <c r="CX152" s="416">
        <f t="shared" si="625"/>
        <v>-254300</v>
      </c>
      <c r="CY152" s="345"/>
      <c r="CZ152" s="63">
        <f>IF(ISERROR(GETPIVOTDATA("VALUE",'CRS WK pvt'!$I$2,"DT_FILE",CZ$8,"CD_CO",CZ$6,"TRIM_CAT",TRIM(B152),"TRIM_LINE",A149))=TRUE,0,GETPIVOTDATA("VALUE",'CRS WK pvt'!$I$2,"DT_FILE",CZ$8,"CD_CO",CZ$6,"TRIM_CAT",TRIM(B152),"TRIM_LINE",A149))</f>
        <v>845817</v>
      </c>
    </row>
    <row r="153" spans="1:104" s="58" customFormat="1" x14ac:dyDescent="0.3">
      <c r="A153" s="146"/>
      <c r="B153" s="59" t="s">
        <v>40</v>
      </c>
      <c r="C153" s="216">
        <v>2479835.08</v>
      </c>
      <c r="D153" s="217">
        <v>1605798.73</v>
      </c>
      <c r="E153" s="217">
        <v>778628.45</v>
      </c>
      <c r="F153" s="218">
        <v>494929.37</v>
      </c>
      <c r="G153" s="217">
        <v>401515.23</v>
      </c>
      <c r="H153" s="218">
        <v>294931.77</v>
      </c>
      <c r="I153" s="217">
        <v>267948.86</v>
      </c>
      <c r="J153" s="218">
        <v>429768.9</v>
      </c>
      <c r="K153" s="217">
        <v>973412.31</v>
      </c>
      <c r="L153" s="219">
        <v>1854858.67</v>
      </c>
      <c r="M153" s="218">
        <v>1813456.36</v>
      </c>
      <c r="N153" s="218">
        <v>1875597.1</v>
      </c>
      <c r="O153" s="217">
        <v>1575861.76</v>
      </c>
      <c r="P153" s="218">
        <v>1467697.69</v>
      </c>
      <c r="Q153" s="217">
        <v>912068</v>
      </c>
      <c r="R153" s="218">
        <v>364128</v>
      </c>
      <c r="S153" s="217">
        <v>210487</v>
      </c>
      <c r="T153" s="218">
        <v>187603</v>
      </c>
      <c r="U153" s="220">
        <v>221936</v>
      </c>
      <c r="V153" s="220">
        <v>433778</v>
      </c>
      <c r="W153" s="220">
        <v>732186</v>
      </c>
      <c r="X153" s="219">
        <v>1470971</v>
      </c>
      <c r="Y153" s="220">
        <v>2028407</v>
      </c>
      <c r="Z153" s="220">
        <v>2282413</v>
      </c>
      <c r="AA153" s="220">
        <v>1928154</v>
      </c>
      <c r="AB153" s="220">
        <v>1078163</v>
      </c>
      <c r="AC153" s="220">
        <v>660841</v>
      </c>
      <c r="AD153" s="220">
        <v>365557</v>
      </c>
      <c r="AE153" s="220">
        <v>276452</v>
      </c>
      <c r="AF153" s="220">
        <v>220809</v>
      </c>
      <c r="AG153" s="220">
        <v>262108</v>
      </c>
      <c r="AH153" s="220">
        <v>356310</v>
      </c>
      <c r="AI153" s="220">
        <v>806057</v>
      </c>
      <c r="AJ153" s="235">
        <v>2144925</v>
      </c>
      <c r="AK153" s="300">
        <v>2801773</v>
      </c>
      <c r="AL153" s="300">
        <v>2720528</v>
      </c>
      <c r="AM153" s="300">
        <v>2330160</v>
      </c>
      <c r="AN153" s="300">
        <v>1717900</v>
      </c>
      <c r="AO153" s="300">
        <v>1080212</v>
      </c>
      <c r="AP153" s="300">
        <v>572965</v>
      </c>
      <c r="AQ153" s="63">
        <v>413924</v>
      </c>
      <c r="AR153" s="300">
        <v>376732</v>
      </c>
      <c r="AS153" s="300">
        <v>500979</v>
      </c>
      <c r="AT153" s="300">
        <v>711011</v>
      </c>
      <c r="AU153" s="300">
        <v>1183204</v>
      </c>
      <c r="AV153" s="235">
        <v>2593461</v>
      </c>
      <c r="AW153" s="300">
        <v>2403212</v>
      </c>
      <c r="AX153" s="300">
        <v>2293503</v>
      </c>
      <c r="AY153" s="300">
        <v>2703542</v>
      </c>
      <c r="AZ153" s="63">
        <v>1478245</v>
      </c>
      <c r="BA153" s="300">
        <v>994587</v>
      </c>
      <c r="BB153" s="300">
        <v>619626</v>
      </c>
      <c r="BC153" s="63">
        <v>308927</v>
      </c>
      <c r="BD153" s="300">
        <v>326349</v>
      </c>
      <c r="BE153" s="300"/>
      <c r="BF153" s="300"/>
      <c r="BG153" s="300"/>
      <c r="BH153" s="235"/>
      <c r="BI153" s="226">
        <f t="shared" si="622"/>
        <v>-903973.32000000007</v>
      </c>
      <c r="BJ153" s="227">
        <f t="shared" si="622"/>
        <v>-138101.04000000004</v>
      </c>
      <c r="BK153" s="227">
        <f t="shared" si="622"/>
        <v>133439.55000000005</v>
      </c>
      <c r="BL153" s="227">
        <f t="shared" si="622"/>
        <v>-130801.37</v>
      </c>
      <c r="BM153" s="227">
        <f t="shared" si="622"/>
        <v>-191028.22999999998</v>
      </c>
      <c r="BN153" s="227">
        <f t="shared" si="622"/>
        <v>-107328.77000000002</v>
      </c>
      <c r="BO153" s="227">
        <f t="shared" si="622"/>
        <v>-46012.859999999986</v>
      </c>
      <c r="BP153" s="227">
        <f t="shared" si="622"/>
        <v>4009.0999999999767</v>
      </c>
      <c r="BQ153" s="227">
        <f t="shared" si="622"/>
        <v>-241226.31000000006</v>
      </c>
      <c r="BR153" s="416">
        <f t="shared" si="622"/>
        <v>-383887.66999999993</v>
      </c>
      <c r="BS153" s="227">
        <f t="shared" si="623"/>
        <v>214950.6399999999</v>
      </c>
      <c r="BT153" s="227">
        <f t="shared" si="623"/>
        <v>406815.89999999991</v>
      </c>
      <c r="BU153" s="227">
        <f t="shared" si="623"/>
        <v>352292.24</v>
      </c>
      <c r="BV153" s="227">
        <f t="shared" si="623"/>
        <v>-389534.68999999994</v>
      </c>
      <c r="BW153" s="227">
        <f t="shared" si="623"/>
        <v>-251227</v>
      </c>
      <c r="BX153" s="253">
        <f t="shared" si="623"/>
        <v>1429</v>
      </c>
      <c r="BY153" s="253">
        <f t="shared" si="623"/>
        <v>65965</v>
      </c>
      <c r="BZ153" s="253">
        <f t="shared" si="623"/>
        <v>33206</v>
      </c>
      <c r="CA153" s="253">
        <f t="shared" si="623"/>
        <v>40172</v>
      </c>
      <c r="CB153" s="253">
        <f t="shared" si="623"/>
        <v>-77468</v>
      </c>
      <c r="CC153" s="253">
        <f t="shared" si="624"/>
        <v>73871</v>
      </c>
      <c r="CD153" s="416">
        <f t="shared" si="624"/>
        <v>673954</v>
      </c>
      <c r="CE153" s="253">
        <f t="shared" si="624"/>
        <v>773366</v>
      </c>
      <c r="CF153" s="253">
        <f t="shared" si="624"/>
        <v>438115</v>
      </c>
      <c r="CG153" s="253">
        <f t="shared" si="624"/>
        <v>402006</v>
      </c>
      <c r="CH153" s="253">
        <f t="shared" si="624"/>
        <v>639737</v>
      </c>
      <c r="CI153" s="253">
        <f t="shared" si="624"/>
        <v>419371</v>
      </c>
      <c r="CJ153" s="253">
        <f t="shared" si="624"/>
        <v>207408</v>
      </c>
      <c r="CK153" s="253">
        <f t="shared" si="624"/>
        <v>137472</v>
      </c>
      <c r="CL153" s="253">
        <f t="shared" si="624"/>
        <v>155923</v>
      </c>
      <c r="CM153" s="253">
        <f t="shared" si="625"/>
        <v>238871</v>
      </c>
      <c r="CN153" s="253">
        <f t="shared" si="625"/>
        <v>354701</v>
      </c>
      <c r="CO153" s="253">
        <f t="shared" si="625"/>
        <v>377147</v>
      </c>
      <c r="CP153" s="416">
        <f t="shared" si="625"/>
        <v>448536</v>
      </c>
      <c r="CQ153" s="416">
        <f t="shared" si="625"/>
        <v>-398561</v>
      </c>
      <c r="CR153" s="416">
        <f t="shared" si="625"/>
        <v>-427025</v>
      </c>
      <c r="CS153" s="416">
        <f t="shared" si="625"/>
        <v>373382</v>
      </c>
      <c r="CT153" s="416">
        <f t="shared" si="625"/>
        <v>-239655</v>
      </c>
      <c r="CU153" s="416">
        <f t="shared" si="625"/>
        <v>-85625</v>
      </c>
      <c r="CV153" s="416">
        <f t="shared" si="625"/>
        <v>46661</v>
      </c>
      <c r="CW153" s="416">
        <f t="shared" si="625"/>
        <v>-104997</v>
      </c>
      <c r="CX153" s="416">
        <f t="shared" si="625"/>
        <v>-50383</v>
      </c>
      <c r="CY153" s="345"/>
      <c r="CZ153" s="63">
        <f>IF(ISERROR(GETPIVOTDATA("VALUE",'CRS WK pvt'!$I$2,"DT_FILE",CZ$8,"CD_CO",CZ$6,"TRIM_CAT",TRIM(B153),"TRIM_LINE",A149))=TRUE,0,GETPIVOTDATA("VALUE",'CRS WK pvt'!$I$2,"DT_FILE",CZ$8,"CD_CO",CZ$6,"TRIM_CAT",TRIM(B153),"TRIM_LINE",A149))</f>
        <v>326349</v>
      </c>
    </row>
    <row r="154" spans="1:104" s="58" customFormat="1" x14ac:dyDescent="0.3">
      <c r="A154" s="146"/>
      <c r="B154" s="59" t="s">
        <v>41</v>
      </c>
      <c r="C154" s="216">
        <v>1047926.89</v>
      </c>
      <c r="D154" s="217">
        <v>1175666.8899999999</v>
      </c>
      <c r="E154" s="217">
        <v>522417.19</v>
      </c>
      <c r="F154" s="218">
        <v>636364.76</v>
      </c>
      <c r="G154" s="217">
        <v>467572.43</v>
      </c>
      <c r="H154" s="218">
        <v>402655.95</v>
      </c>
      <c r="I154" s="217">
        <v>391042.6</v>
      </c>
      <c r="J154" s="218">
        <v>586406.43999999994</v>
      </c>
      <c r="K154" s="217">
        <v>582610.56000000006</v>
      </c>
      <c r="L154" s="219">
        <v>1109699.32</v>
      </c>
      <c r="M154" s="218">
        <v>1061131.2</v>
      </c>
      <c r="N154" s="218">
        <v>1004458.65</v>
      </c>
      <c r="O154" s="217">
        <v>1010557.19</v>
      </c>
      <c r="P154" s="218">
        <v>963518.65</v>
      </c>
      <c r="Q154" s="217">
        <v>840998</v>
      </c>
      <c r="R154" s="218">
        <v>442259</v>
      </c>
      <c r="S154" s="217">
        <v>166355</v>
      </c>
      <c r="T154" s="218">
        <v>332752</v>
      </c>
      <c r="U154" s="220">
        <v>403710</v>
      </c>
      <c r="V154" s="220">
        <v>405087</v>
      </c>
      <c r="W154" s="220">
        <v>712927</v>
      </c>
      <c r="X154" s="219">
        <v>964919</v>
      </c>
      <c r="Y154" s="220">
        <v>1075490</v>
      </c>
      <c r="Z154" s="220">
        <v>1188556</v>
      </c>
      <c r="AA154" s="220">
        <v>936365</v>
      </c>
      <c r="AB154" s="220">
        <v>558207</v>
      </c>
      <c r="AC154" s="220">
        <v>613928</v>
      </c>
      <c r="AD154" s="220">
        <v>540523</v>
      </c>
      <c r="AE154" s="220">
        <v>524700</v>
      </c>
      <c r="AF154" s="220">
        <v>405209</v>
      </c>
      <c r="AG154" s="220">
        <v>524870</v>
      </c>
      <c r="AH154" s="220">
        <v>514753</v>
      </c>
      <c r="AI154" s="220">
        <v>680184</v>
      </c>
      <c r="AJ154" s="235">
        <v>1461612</v>
      </c>
      <c r="AK154" s="300">
        <v>1497741</v>
      </c>
      <c r="AL154" s="300">
        <v>1377024</v>
      </c>
      <c r="AM154" s="300">
        <v>1057346</v>
      </c>
      <c r="AN154" s="300">
        <v>1156142</v>
      </c>
      <c r="AO154" s="300">
        <v>801677</v>
      </c>
      <c r="AP154" s="300">
        <v>1006272</v>
      </c>
      <c r="AQ154" s="63">
        <v>791211</v>
      </c>
      <c r="AR154" s="300">
        <v>600544</v>
      </c>
      <c r="AS154" s="300">
        <v>1015592</v>
      </c>
      <c r="AT154" s="300">
        <v>744060</v>
      </c>
      <c r="AU154" s="300">
        <v>1805614</v>
      </c>
      <c r="AV154" s="235">
        <v>1992620</v>
      </c>
      <c r="AW154" s="300">
        <v>1937441</v>
      </c>
      <c r="AX154" s="300">
        <v>2014091</v>
      </c>
      <c r="AY154" s="300">
        <v>1154094</v>
      </c>
      <c r="AZ154" s="63">
        <v>811560</v>
      </c>
      <c r="BA154" s="300">
        <v>1341216</v>
      </c>
      <c r="BB154" s="300">
        <v>896271</v>
      </c>
      <c r="BC154" s="63">
        <v>834984</v>
      </c>
      <c r="BD154" s="300">
        <v>399626</v>
      </c>
      <c r="BE154" s="300"/>
      <c r="BF154" s="300"/>
      <c r="BG154" s="300"/>
      <c r="BH154" s="235"/>
      <c r="BI154" s="226">
        <f t="shared" si="622"/>
        <v>-37369.70000000007</v>
      </c>
      <c r="BJ154" s="227">
        <f t="shared" si="622"/>
        <v>-212148.23999999987</v>
      </c>
      <c r="BK154" s="227">
        <f t="shared" si="622"/>
        <v>318580.81</v>
      </c>
      <c r="BL154" s="227">
        <f t="shared" si="622"/>
        <v>-194105.76</v>
      </c>
      <c r="BM154" s="227">
        <f t="shared" si="622"/>
        <v>-301217.43</v>
      </c>
      <c r="BN154" s="227">
        <f t="shared" si="622"/>
        <v>-69903.950000000012</v>
      </c>
      <c r="BO154" s="227">
        <f t="shared" si="622"/>
        <v>12667.400000000023</v>
      </c>
      <c r="BP154" s="227">
        <f t="shared" si="622"/>
        <v>-181319.43999999994</v>
      </c>
      <c r="BQ154" s="227">
        <f t="shared" si="622"/>
        <v>130316.43999999994</v>
      </c>
      <c r="BR154" s="416">
        <f t="shared" si="622"/>
        <v>-144780.32000000007</v>
      </c>
      <c r="BS154" s="227">
        <f t="shared" si="623"/>
        <v>14358.800000000047</v>
      </c>
      <c r="BT154" s="227">
        <f t="shared" si="623"/>
        <v>184097.34999999998</v>
      </c>
      <c r="BU154" s="227">
        <f t="shared" si="623"/>
        <v>-74192.189999999944</v>
      </c>
      <c r="BV154" s="227">
        <f t="shared" si="623"/>
        <v>-405311.65</v>
      </c>
      <c r="BW154" s="227">
        <f t="shared" si="623"/>
        <v>-227070</v>
      </c>
      <c r="BX154" s="253">
        <f t="shared" si="623"/>
        <v>98264</v>
      </c>
      <c r="BY154" s="253">
        <f t="shared" si="623"/>
        <v>358345</v>
      </c>
      <c r="BZ154" s="253">
        <f t="shared" si="623"/>
        <v>72457</v>
      </c>
      <c r="CA154" s="253">
        <f t="shared" si="623"/>
        <v>121160</v>
      </c>
      <c r="CB154" s="253">
        <f t="shared" si="623"/>
        <v>109666</v>
      </c>
      <c r="CC154" s="253">
        <f t="shared" si="624"/>
        <v>-32743</v>
      </c>
      <c r="CD154" s="416">
        <f t="shared" si="624"/>
        <v>496693</v>
      </c>
      <c r="CE154" s="253">
        <f t="shared" si="624"/>
        <v>422251</v>
      </c>
      <c r="CF154" s="253">
        <f t="shared" si="624"/>
        <v>188468</v>
      </c>
      <c r="CG154" s="253">
        <f t="shared" si="624"/>
        <v>120981</v>
      </c>
      <c r="CH154" s="253">
        <f t="shared" si="624"/>
        <v>597935</v>
      </c>
      <c r="CI154" s="253">
        <f t="shared" si="624"/>
        <v>187749</v>
      </c>
      <c r="CJ154" s="253">
        <f t="shared" si="624"/>
        <v>465749</v>
      </c>
      <c r="CK154" s="253">
        <f t="shared" si="624"/>
        <v>266511</v>
      </c>
      <c r="CL154" s="253">
        <f t="shared" si="624"/>
        <v>195335</v>
      </c>
      <c r="CM154" s="253">
        <f t="shared" si="625"/>
        <v>490722</v>
      </c>
      <c r="CN154" s="253">
        <f t="shared" si="625"/>
        <v>229307</v>
      </c>
      <c r="CO154" s="253">
        <f t="shared" si="625"/>
        <v>1125430</v>
      </c>
      <c r="CP154" s="416">
        <f t="shared" si="625"/>
        <v>531008</v>
      </c>
      <c r="CQ154" s="416">
        <f t="shared" si="625"/>
        <v>439700</v>
      </c>
      <c r="CR154" s="416">
        <f t="shared" si="625"/>
        <v>637067</v>
      </c>
      <c r="CS154" s="416">
        <f t="shared" si="625"/>
        <v>96748</v>
      </c>
      <c r="CT154" s="416">
        <f t="shared" si="625"/>
        <v>-344582</v>
      </c>
      <c r="CU154" s="416">
        <f t="shared" si="625"/>
        <v>539539</v>
      </c>
      <c r="CV154" s="416">
        <f t="shared" si="625"/>
        <v>-110001</v>
      </c>
      <c r="CW154" s="416">
        <f t="shared" si="625"/>
        <v>43773</v>
      </c>
      <c r="CX154" s="416">
        <f t="shared" si="625"/>
        <v>-200918</v>
      </c>
      <c r="CY154" s="345"/>
      <c r="CZ154" s="63">
        <f>IF(ISERROR(GETPIVOTDATA("VALUE",'CRS WK pvt'!$I$2,"DT_FILE",CZ$8,"CD_CO",CZ$6,"TRIM_CAT",TRIM(B154),"TRIM_LINE",A149))=TRUE,0,GETPIVOTDATA("VALUE",'CRS WK pvt'!$I$2,"DT_FILE",CZ$8,"CD_CO",CZ$6,"TRIM_CAT",TRIM(B154),"TRIM_LINE",A149))</f>
        <v>399626</v>
      </c>
    </row>
    <row r="155" spans="1:104" s="72" customFormat="1" x14ac:dyDescent="0.3">
      <c r="A155" s="147"/>
      <c r="B155" s="59" t="s">
        <v>42</v>
      </c>
      <c r="C155" s="221">
        <f t="shared" ref="C155:V155" si="626">SUM(C150:C154)</f>
        <v>24496359.759999998</v>
      </c>
      <c r="D155" s="222">
        <f t="shared" si="626"/>
        <v>17914230.84</v>
      </c>
      <c r="E155" s="222">
        <f t="shared" si="626"/>
        <v>9714805.6799999997</v>
      </c>
      <c r="F155" s="223">
        <f t="shared" si="626"/>
        <v>7572441.1299999999</v>
      </c>
      <c r="G155" s="222">
        <f t="shared" si="626"/>
        <v>6409376.5099999998</v>
      </c>
      <c r="H155" s="223">
        <f t="shared" si="626"/>
        <v>5340237.9400000004</v>
      </c>
      <c r="I155" s="222">
        <f t="shared" si="626"/>
        <v>5411729.2699999996</v>
      </c>
      <c r="J155" s="223">
        <f t="shared" si="626"/>
        <v>6700416.6600000001</v>
      </c>
      <c r="K155" s="222">
        <f t="shared" si="626"/>
        <v>9739791.5600000005</v>
      </c>
      <c r="L155" s="224">
        <f t="shared" si="626"/>
        <v>20824111.829999998</v>
      </c>
      <c r="M155" s="223">
        <f t="shared" si="626"/>
        <v>21155492.25</v>
      </c>
      <c r="N155" s="223">
        <f t="shared" si="626"/>
        <v>21971456.440000001</v>
      </c>
      <c r="O155" s="223">
        <f t="shared" si="626"/>
        <v>18255486.600000001</v>
      </c>
      <c r="P155" s="223">
        <f t="shared" si="626"/>
        <v>18287465.949999999</v>
      </c>
      <c r="Q155" s="223">
        <f t="shared" si="626"/>
        <v>11167297</v>
      </c>
      <c r="R155" s="223">
        <f t="shared" si="626"/>
        <v>6406881</v>
      </c>
      <c r="S155" s="223">
        <f t="shared" si="626"/>
        <v>4624501</v>
      </c>
      <c r="T155" s="223">
        <f t="shared" si="626"/>
        <v>4589332</v>
      </c>
      <c r="U155" s="223">
        <f t="shared" si="626"/>
        <v>5102182</v>
      </c>
      <c r="V155" s="223">
        <f t="shared" si="626"/>
        <v>5689001</v>
      </c>
      <c r="W155" s="225">
        <f>SUM(W150+W151+W152+W153+W154)</f>
        <v>9347502</v>
      </c>
      <c r="X155" s="224">
        <f>SUM(X150+X151+X152+X153+X154)</f>
        <v>18804082</v>
      </c>
      <c r="Y155" s="225">
        <v>24140615</v>
      </c>
      <c r="Z155" s="225">
        <v>27981790</v>
      </c>
      <c r="AA155" s="225">
        <v>23234189</v>
      </c>
      <c r="AB155" s="225">
        <v>14493229</v>
      </c>
      <c r="AC155" s="225">
        <v>8945409</v>
      </c>
      <c r="AD155" s="225">
        <v>6821698</v>
      </c>
      <c r="AE155" s="225">
        <v>5334015</v>
      </c>
      <c r="AF155" s="225">
        <v>5172616</v>
      </c>
      <c r="AG155" s="225">
        <v>5805976</v>
      </c>
      <c r="AH155" s="225">
        <v>5622610</v>
      </c>
      <c r="AI155" s="225">
        <v>10617127</v>
      </c>
      <c r="AJ155" s="234">
        <v>24410658</v>
      </c>
      <c r="AK155" s="301">
        <v>30681728</v>
      </c>
      <c r="AL155" s="301">
        <v>31853427</v>
      </c>
      <c r="AM155" s="301">
        <v>28691003</v>
      </c>
      <c r="AN155" s="301">
        <v>20681426</v>
      </c>
      <c r="AO155" s="301">
        <v>13837126</v>
      </c>
      <c r="AP155" s="301">
        <v>10279553</v>
      </c>
      <c r="AQ155" s="84">
        <v>8397153</v>
      </c>
      <c r="AR155" s="301">
        <v>7786555</v>
      </c>
      <c r="AS155" s="301">
        <v>8887910</v>
      </c>
      <c r="AT155" s="301">
        <v>9569718</v>
      </c>
      <c r="AU155" s="301">
        <v>14219140</v>
      </c>
      <c r="AV155" s="234">
        <v>32164108</v>
      </c>
      <c r="AW155" s="301">
        <v>33697043</v>
      </c>
      <c r="AX155" s="301">
        <v>31519012</v>
      </c>
      <c r="AY155" s="301">
        <v>9822824</v>
      </c>
      <c r="AZ155" s="84">
        <v>19369739</v>
      </c>
      <c r="BA155" s="301">
        <v>12626916</v>
      </c>
      <c r="BB155" s="301">
        <v>9159655</v>
      </c>
      <c r="BC155" s="84">
        <v>6670843</v>
      </c>
      <c r="BD155" s="301">
        <v>6400721</v>
      </c>
      <c r="BE155" s="301"/>
      <c r="BF155" s="301"/>
      <c r="BG155" s="301"/>
      <c r="BH155" s="234"/>
      <c r="BI155" s="228">
        <f t="shared" ref="BI155:BM155" si="627">SUM(BI150:BI154)</f>
        <v>-6240873.1600000011</v>
      </c>
      <c r="BJ155" s="229">
        <f t="shared" si="627"/>
        <v>373235.10999999964</v>
      </c>
      <c r="BK155" s="229">
        <f t="shared" si="627"/>
        <v>1452491.32</v>
      </c>
      <c r="BL155" s="229">
        <f t="shared" si="627"/>
        <v>-1165560.1299999999</v>
      </c>
      <c r="BM155" s="229">
        <f t="shared" si="627"/>
        <v>-1784875.5099999998</v>
      </c>
      <c r="BN155" s="229">
        <f t="shared" ref="BN155:BV155" si="628">SUM(BN150:BN154)</f>
        <v>-750905.94000000018</v>
      </c>
      <c r="BO155" s="229">
        <f t="shared" si="628"/>
        <v>-309547.26999999979</v>
      </c>
      <c r="BP155" s="229">
        <f t="shared" si="628"/>
        <v>-1011415.6599999999</v>
      </c>
      <c r="BQ155" s="229">
        <f t="shared" si="628"/>
        <v>-392289.56000000017</v>
      </c>
      <c r="BR155" s="417">
        <f t="shared" si="628"/>
        <v>-2020029.8300000003</v>
      </c>
      <c r="BS155" s="229">
        <f t="shared" si="628"/>
        <v>2985122.75</v>
      </c>
      <c r="BT155" s="229">
        <f t="shared" si="628"/>
        <v>6010333.5599999987</v>
      </c>
      <c r="BU155" s="229">
        <f t="shared" si="628"/>
        <v>4978702.4000000004</v>
      </c>
      <c r="BV155" s="229">
        <f t="shared" si="628"/>
        <v>-3794236.9499999997</v>
      </c>
      <c r="BW155" s="229">
        <f t="shared" ref="BW155:BX155" si="629">SUM(BW150:BW154)</f>
        <v>-2221888</v>
      </c>
      <c r="BX155" s="254">
        <f t="shared" si="629"/>
        <v>414817</v>
      </c>
      <c r="BY155" s="254">
        <f t="shared" ref="BY155:BZ155" si="630">SUM(BY150:BY154)</f>
        <v>709514</v>
      </c>
      <c r="BZ155" s="254">
        <f t="shared" si="630"/>
        <v>583284</v>
      </c>
      <c r="CA155" s="254">
        <f t="shared" ref="CA155" si="631">SUM(CA150:CA154)</f>
        <v>703794</v>
      </c>
      <c r="CB155" s="254">
        <f t="shared" ref="CB155:CC155" si="632">SUM(CB150:CB154)</f>
        <v>-66391</v>
      </c>
      <c r="CC155" s="254">
        <f t="shared" si="632"/>
        <v>1269625</v>
      </c>
      <c r="CD155" s="417">
        <f t="shared" ref="CD155:CE155" si="633">SUM(CD150:CD154)</f>
        <v>5606576</v>
      </c>
      <c r="CE155" s="254">
        <f t="shared" si="633"/>
        <v>6541113</v>
      </c>
      <c r="CF155" s="254">
        <f t="shared" ref="CF155" si="634">SUM(CF150:CF154)</f>
        <v>3871637</v>
      </c>
      <c r="CG155" s="254">
        <f t="shared" ref="CG155" si="635">SUM(CG150:CG154)</f>
        <v>5456814</v>
      </c>
      <c r="CH155" s="254">
        <f t="shared" ref="CH155" si="636">SUM(CH150:CH154)</f>
        <v>6188197</v>
      </c>
      <c r="CI155" s="254">
        <f t="shared" ref="CI155" si="637">SUM(CI150:CI154)</f>
        <v>4891717</v>
      </c>
      <c r="CJ155" s="254">
        <f t="shared" ref="CJ155" si="638">SUM(CJ150:CJ154)</f>
        <v>3457855</v>
      </c>
      <c r="CK155" s="254">
        <f t="shared" ref="CK155" si="639">SUM(CK150:CK154)</f>
        <v>3063138</v>
      </c>
      <c r="CL155" s="254">
        <f t="shared" ref="CL155" si="640">SUM(CL150:CL154)</f>
        <v>2613939</v>
      </c>
      <c r="CM155" s="254">
        <f t="shared" ref="CM155" si="641">SUM(CM150:CM154)</f>
        <v>3081934</v>
      </c>
      <c r="CN155" s="254">
        <f t="shared" ref="CN155" si="642">SUM(CN150:CN154)</f>
        <v>3947108</v>
      </c>
      <c r="CO155" s="254">
        <f t="shared" ref="CO155" si="643">SUM(CO150:CO154)</f>
        <v>3602013</v>
      </c>
      <c r="CP155" s="417">
        <f t="shared" ref="CP155" si="644">SUM(CP150:CP154)</f>
        <v>7753450</v>
      </c>
      <c r="CQ155" s="417">
        <f t="shared" ref="CQ155" si="645">SUM(CQ150:CQ154)</f>
        <v>3015315</v>
      </c>
      <c r="CR155" s="417">
        <f t="shared" ref="CR155" si="646">SUM(CR150:CR154)</f>
        <v>-334415</v>
      </c>
      <c r="CS155" s="417">
        <f t="shared" ref="CS155" si="647">SUM(CS150:CS154)</f>
        <v>-18868179</v>
      </c>
      <c r="CT155" s="417">
        <f t="shared" ref="CT155:CU155" si="648">SUM(CT150:CT154)</f>
        <v>-1311687</v>
      </c>
      <c r="CU155" s="417">
        <f t="shared" si="648"/>
        <v>-1210210</v>
      </c>
      <c r="CV155" s="417">
        <f t="shared" ref="CV155" si="649">SUM(CV150:CV154)</f>
        <v>-1119898</v>
      </c>
      <c r="CW155" s="417">
        <f t="shared" ref="CW155:CX155" si="650">SUM(CW150:CW154)</f>
        <v>-1726310</v>
      </c>
      <c r="CX155" s="417">
        <f t="shared" si="650"/>
        <v>-1385834</v>
      </c>
      <c r="CY155" s="346"/>
      <c r="CZ155" s="84">
        <f>SUM(CZ150:CZ154)</f>
        <v>6400721</v>
      </c>
    </row>
    <row r="156" spans="1:104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89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405"/>
      <c r="CE156" s="367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405"/>
      <c r="CQ156" s="405"/>
      <c r="CR156" s="405"/>
      <c r="CS156" s="405"/>
      <c r="CT156" s="405"/>
      <c r="CU156" s="405"/>
      <c r="CV156" s="405"/>
      <c r="CW156" s="405"/>
      <c r="CX156" s="405"/>
      <c r="CY156" s="345"/>
      <c r="CZ156" s="89"/>
    </row>
    <row r="157" spans="1:104" s="58" customFormat="1" x14ac:dyDescent="0.3">
      <c r="A157" s="146"/>
      <c r="B157" s="59" t="s">
        <v>37</v>
      </c>
      <c r="C157" s="111"/>
      <c r="D157" s="180">
        <f t="shared" ref="D157:AB157" si="651">(C66+C150+D94-D66-D150)/(C66+C150+D94-D150)</f>
        <v>0.60357559543553274</v>
      </c>
      <c r="E157" s="181">
        <f t="shared" si="651"/>
        <v>0.56188838895537507</v>
      </c>
      <c r="F157" s="181">
        <f t="shared" si="651"/>
        <v>0.42817828045150014</v>
      </c>
      <c r="G157" s="181">
        <f t="shared" si="651"/>
        <v>0.36334852014088931</v>
      </c>
      <c r="H157" s="182">
        <f t="shared" si="651"/>
        <v>0.39914850438071103</v>
      </c>
      <c r="I157" s="181">
        <f t="shared" si="651"/>
        <v>0.37377173038616135</v>
      </c>
      <c r="J157" s="182">
        <f t="shared" si="651"/>
        <v>0.43303613399555324</v>
      </c>
      <c r="K157" s="181">
        <f t="shared" si="651"/>
        <v>0.54910946743988587</v>
      </c>
      <c r="L157" s="183">
        <f t="shared" si="651"/>
        <v>0.68143778821808643</v>
      </c>
      <c r="M157" s="182">
        <f t="shared" si="651"/>
        <v>0.74676491235559073</v>
      </c>
      <c r="N157" s="182">
        <f t="shared" si="651"/>
        <v>0.68477967284155916</v>
      </c>
      <c r="O157" s="182">
        <f t="shared" si="651"/>
        <v>0.65939896446836366</v>
      </c>
      <c r="P157" s="182">
        <f t="shared" si="651"/>
        <v>0.58780681503457832</v>
      </c>
      <c r="Q157" s="182">
        <f t="shared" si="651"/>
        <v>0.56611028854638368</v>
      </c>
      <c r="R157" s="182">
        <f t="shared" si="651"/>
        <v>0.39197145928439486</v>
      </c>
      <c r="S157" s="182">
        <f t="shared" si="651"/>
        <v>0.35313914950685948</v>
      </c>
      <c r="T157" s="182">
        <f t="shared" si="651"/>
        <v>0.27080718276645127</v>
      </c>
      <c r="U157" s="182">
        <f t="shared" si="651"/>
        <v>0.2812655766754722</v>
      </c>
      <c r="V157" s="182">
        <f t="shared" si="651"/>
        <v>0.32014682836870256</v>
      </c>
      <c r="W157" s="182">
        <f t="shared" si="651"/>
        <v>0.41849963048474392</v>
      </c>
      <c r="X157" s="183">
        <f t="shared" si="651"/>
        <v>0.57136626222200737</v>
      </c>
      <c r="Y157" s="182">
        <f t="shared" si="651"/>
        <v>0.68672811631749286</v>
      </c>
      <c r="Z157" s="182">
        <f t="shared" si="651"/>
        <v>0.66531389247680839</v>
      </c>
      <c r="AA157" s="182">
        <f t="shared" si="651"/>
        <v>0.66292776222014882</v>
      </c>
      <c r="AB157" s="182">
        <f t="shared" si="651"/>
        <v>0.59002987320461786</v>
      </c>
      <c r="AC157" s="182">
        <f t="shared" ref="AC157:BD162" si="652">(AB66+AB150+AC94-AC66-AC150)/(AB66+AB150+AC94-AC150)</f>
        <v>0.46482401630173253</v>
      </c>
      <c r="AD157" s="182">
        <f t="shared" si="652"/>
        <v>0.34604323441493995</v>
      </c>
      <c r="AE157" s="182">
        <f t="shared" si="652"/>
        <v>0.37740545518017132</v>
      </c>
      <c r="AF157" s="182">
        <f t="shared" si="652"/>
        <v>0.32362841649044777</v>
      </c>
      <c r="AG157" s="182">
        <f t="shared" si="652"/>
        <v>0.32065379644164699</v>
      </c>
      <c r="AH157" s="182">
        <f t="shared" si="652"/>
        <v>0.37257539900543479</v>
      </c>
      <c r="AI157" s="182">
        <f t="shared" si="652"/>
        <v>0.4726172192609992</v>
      </c>
      <c r="AJ157" s="182">
        <f t="shared" si="652"/>
        <v>0.66829794369375539</v>
      </c>
      <c r="AK157" s="182">
        <f t="shared" si="652"/>
        <v>0.72211113410795447</v>
      </c>
      <c r="AL157" s="182">
        <f t="shared" si="652"/>
        <v>0.72934766405884865</v>
      </c>
      <c r="AM157" s="182">
        <f t="shared" si="652"/>
        <v>0.69662156618310922</v>
      </c>
      <c r="AN157" s="182">
        <f t="shared" si="652"/>
        <v>0.64392370975133384</v>
      </c>
      <c r="AO157" s="182">
        <f t="shared" si="652"/>
        <v>0.55599439246659188</v>
      </c>
      <c r="AP157" s="182">
        <f t="shared" si="652"/>
        <v>0.44795687418084762</v>
      </c>
      <c r="AQ157" s="182">
        <f t="shared" si="652"/>
        <v>0.42851750359346513</v>
      </c>
      <c r="AR157" s="182">
        <f t="shared" si="652"/>
        <v>0.37227926128861166</v>
      </c>
      <c r="AS157" s="182">
        <f t="shared" si="652"/>
        <v>0.36905097089495864</v>
      </c>
      <c r="AT157" s="182">
        <f t="shared" si="652"/>
        <v>0.45202796082262553</v>
      </c>
      <c r="AU157" s="182">
        <f t="shared" si="652"/>
        <v>0.51910417312644652</v>
      </c>
      <c r="AV157" s="182">
        <f t="shared" si="652"/>
        <v>0.63204345346612723</v>
      </c>
      <c r="AW157" s="182">
        <f t="shared" si="652"/>
        <v>0.74239134440955035</v>
      </c>
      <c r="AX157" s="182">
        <f t="shared" si="652"/>
        <v>0.71519833994423609</v>
      </c>
      <c r="AY157" s="182">
        <f t="shared" si="652"/>
        <v>0.76093705998846795</v>
      </c>
      <c r="AZ157" s="182">
        <f t="shared" si="652"/>
        <v>0.40951754684779135</v>
      </c>
      <c r="BA157" s="182">
        <f t="shared" si="652"/>
        <v>0.51546876341866443</v>
      </c>
      <c r="BB157" s="182">
        <f t="shared" si="652"/>
        <v>0.38563077200591556</v>
      </c>
      <c r="BC157" s="182">
        <f t="shared" si="652"/>
        <v>0.36549632006264132</v>
      </c>
      <c r="BD157" s="182">
        <f t="shared" si="652"/>
        <v>0.31669170803580637</v>
      </c>
      <c r="BE157" s="182"/>
      <c r="BF157" s="182"/>
      <c r="BG157" s="182"/>
      <c r="BH157" s="182"/>
      <c r="BI157" s="108"/>
      <c r="BJ157" s="182">
        <f t="shared" ref="BJ157:BS162" si="653">P157-D157</f>
        <v>-1.5768780400954419E-2</v>
      </c>
      <c r="BK157" s="182">
        <f t="shared" si="653"/>
        <v>4.2218995910086043E-3</v>
      </c>
      <c r="BL157" s="182">
        <f t="shared" si="653"/>
        <v>-3.6206821167105274E-2</v>
      </c>
      <c r="BM157" s="182">
        <f t="shared" si="653"/>
        <v>-1.0209370634029824E-2</v>
      </c>
      <c r="BN157" s="182">
        <f t="shared" si="653"/>
        <v>-0.12834132161425976</v>
      </c>
      <c r="BO157" s="182">
        <f t="shared" si="653"/>
        <v>-9.2506153710689154E-2</v>
      </c>
      <c r="BP157" s="182">
        <f t="shared" si="653"/>
        <v>-0.11288930562685068</v>
      </c>
      <c r="BQ157" s="182">
        <f t="shared" si="653"/>
        <v>-0.13060983695514194</v>
      </c>
      <c r="BR157" s="418">
        <f t="shared" si="653"/>
        <v>-0.11007152599607906</v>
      </c>
      <c r="BS157" s="182">
        <f t="shared" si="653"/>
        <v>-6.0036796038097862E-2</v>
      </c>
      <c r="BT157" s="182">
        <f t="shared" ref="BT157:CC162" si="654">Z157-N157</f>
        <v>-1.9465780364750773E-2</v>
      </c>
      <c r="BU157" s="182">
        <f t="shared" si="654"/>
        <v>3.5287977517851621E-3</v>
      </c>
      <c r="BV157" s="182">
        <f t="shared" si="654"/>
        <v>2.223058170039538E-3</v>
      </c>
      <c r="BW157" s="182">
        <f t="shared" si="654"/>
        <v>-0.10128627224465114</v>
      </c>
      <c r="BX157" s="255">
        <f t="shared" si="654"/>
        <v>-4.5928224869454914E-2</v>
      </c>
      <c r="BY157" s="255">
        <f t="shared" si="654"/>
        <v>2.4266305673311839E-2</v>
      </c>
      <c r="BZ157" s="255">
        <f t="shared" si="654"/>
        <v>5.2821233723996497E-2</v>
      </c>
      <c r="CA157" s="255">
        <f t="shared" si="654"/>
        <v>3.9388219766174792E-2</v>
      </c>
      <c r="CB157" s="255">
        <f t="shared" si="654"/>
        <v>5.242857063673223E-2</v>
      </c>
      <c r="CC157" s="255">
        <f t="shared" si="654"/>
        <v>5.4117588776255277E-2</v>
      </c>
      <c r="CD157" s="418">
        <f t="shared" ref="CD157:CM162" si="655">AJ157-X157</f>
        <v>9.6931681471748021E-2</v>
      </c>
      <c r="CE157" s="255">
        <f t="shared" si="655"/>
        <v>3.5383017790461602E-2</v>
      </c>
      <c r="CF157" s="255">
        <f t="shared" si="655"/>
        <v>6.4033771582040266E-2</v>
      </c>
      <c r="CG157" s="255">
        <f t="shared" si="655"/>
        <v>3.36938039629604E-2</v>
      </c>
      <c r="CH157" s="255">
        <f t="shared" si="655"/>
        <v>5.3893836546715979E-2</v>
      </c>
      <c r="CI157" s="255">
        <f t="shared" si="655"/>
        <v>9.1170376164859346E-2</v>
      </c>
      <c r="CJ157" s="255">
        <f t="shared" si="655"/>
        <v>0.10191363976590767</v>
      </c>
      <c r="CK157" s="255">
        <f t="shared" si="655"/>
        <v>5.1112048413293809E-2</v>
      </c>
      <c r="CL157" s="255">
        <f t="shared" si="655"/>
        <v>4.8650844798163895E-2</v>
      </c>
      <c r="CM157" s="255">
        <f t="shared" si="655"/>
        <v>4.8397174453311653E-2</v>
      </c>
      <c r="CN157" s="255">
        <f t="shared" ref="CN157:CX162" si="656">AT157-AH157</f>
        <v>7.9452561817190737E-2</v>
      </c>
      <c r="CO157" s="255">
        <f t="shared" si="656"/>
        <v>4.6486953865447322E-2</v>
      </c>
      <c r="CP157" s="418">
        <f t="shared" si="656"/>
        <v>-3.6254490227628167E-2</v>
      </c>
      <c r="CQ157" s="418">
        <f t="shared" si="656"/>
        <v>2.028021030159588E-2</v>
      </c>
      <c r="CR157" s="418">
        <f t="shared" si="656"/>
        <v>-1.414932411461256E-2</v>
      </c>
      <c r="CS157" s="418">
        <f t="shared" si="656"/>
        <v>6.4315493805358726E-2</v>
      </c>
      <c r="CT157" s="418">
        <f t="shared" si="656"/>
        <v>-0.23440616290354249</v>
      </c>
      <c r="CU157" s="418">
        <f t="shared" si="656"/>
        <v>-4.0525629047927447E-2</v>
      </c>
      <c r="CV157" s="418">
        <f t="shared" si="656"/>
        <v>-6.2326102174932063E-2</v>
      </c>
      <c r="CW157" s="418">
        <f t="shared" si="656"/>
        <v>-6.302118353082381E-2</v>
      </c>
      <c r="CX157" s="418">
        <f t="shared" si="656"/>
        <v>-5.5587553252805288E-2</v>
      </c>
      <c r="CY157" s="345"/>
      <c r="CZ157" s="63">
        <f>IF(ISERROR(GETPIVOTDATA("VALUE",'CRS WK pvt'!$I$2,"DT_FILE",CZ$8,"CD_CO",CZ$6,"TRIM_CAT",TRIM(B157),"TRIM_LINE",A156))=TRUE,0,GETPIVOTDATA("VALUE",'CRS WK pvt'!$I$2,"DT_FILE",CZ$8,"CD_CO",CZ$6,"TRIM_CAT",TRIM(B157),"TRIM_LINE",A156))</f>
        <v>0</v>
      </c>
    </row>
    <row r="158" spans="1:104" s="58" customFormat="1" x14ac:dyDescent="0.3">
      <c r="A158" s="146"/>
      <c r="B158" s="59" t="s">
        <v>38</v>
      </c>
      <c r="C158" s="111"/>
      <c r="D158" s="181">
        <f t="shared" ref="D158:AB158" si="657">(C67+C151+D95-D67-D151)/(C67+C151+D95-D151)</f>
        <v>0.25198492850648874</v>
      </c>
      <c r="E158" s="181">
        <f t="shared" si="657"/>
        <v>0.1944051622380982</v>
      </c>
      <c r="F158" s="181">
        <f t="shared" si="657"/>
        <v>0.15390071141686648</v>
      </c>
      <c r="G158" s="181">
        <f t="shared" si="657"/>
        <v>0.10486297795100803</v>
      </c>
      <c r="H158" s="182">
        <f t="shared" si="657"/>
        <v>0.10384992281241291</v>
      </c>
      <c r="I158" s="181">
        <f t="shared" si="657"/>
        <v>8.7552374604678102E-2</v>
      </c>
      <c r="J158" s="182">
        <f t="shared" si="657"/>
        <v>9.8079196545133862E-2</v>
      </c>
      <c r="K158" s="181">
        <f t="shared" si="657"/>
        <v>0.12067591630686358</v>
      </c>
      <c r="L158" s="183">
        <f t="shared" si="657"/>
        <v>0.22563800388576619</v>
      </c>
      <c r="M158" s="182">
        <f t="shared" si="657"/>
        <v>0.30612543188945424</v>
      </c>
      <c r="N158" s="182">
        <f t="shared" si="657"/>
        <v>0.25141630039156304</v>
      </c>
      <c r="O158" s="182">
        <f t="shared" si="657"/>
        <v>0.23658224645817741</v>
      </c>
      <c r="P158" s="182">
        <f t="shared" si="657"/>
        <v>0.22283518677338698</v>
      </c>
      <c r="Q158" s="182">
        <f t="shared" si="657"/>
        <v>0.16663192023406853</v>
      </c>
      <c r="R158" s="182">
        <f t="shared" si="657"/>
        <v>0.11487561485546779</v>
      </c>
      <c r="S158" s="182">
        <f t="shared" si="657"/>
        <v>4.5854767520445254E-2</v>
      </c>
      <c r="T158" s="182">
        <f t="shared" si="657"/>
        <v>5.7023044474858245E-2</v>
      </c>
      <c r="U158" s="182">
        <f t="shared" si="657"/>
        <v>4.4432671109306557E-2</v>
      </c>
      <c r="V158" s="182">
        <f t="shared" si="657"/>
        <v>6.8321923351566824E-2</v>
      </c>
      <c r="W158" s="182">
        <f t="shared" si="657"/>
        <v>7.9853838672955743E-2</v>
      </c>
      <c r="X158" s="183">
        <f t="shared" si="657"/>
        <v>0.19628371839891351</v>
      </c>
      <c r="Y158" s="182">
        <f t="shared" si="657"/>
        <v>0.26972036118917192</v>
      </c>
      <c r="Z158" s="182">
        <f t="shared" si="657"/>
        <v>0.25964815596098217</v>
      </c>
      <c r="AA158" s="182">
        <f t="shared" si="657"/>
        <v>0.25702027802786681</v>
      </c>
      <c r="AB158" s="182">
        <f t="shared" si="657"/>
        <v>0.20913195442600166</v>
      </c>
      <c r="AC158" s="182">
        <f t="shared" si="652"/>
        <v>0.14662398683769956</v>
      </c>
      <c r="AD158" s="182">
        <f t="shared" si="652"/>
        <v>0.10453836514134658</v>
      </c>
      <c r="AE158" s="182">
        <f t="shared" si="652"/>
        <v>0.14123565460701379</v>
      </c>
      <c r="AF158" s="182">
        <f t="shared" si="652"/>
        <v>9.4983173751260419E-2</v>
      </c>
      <c r="AG158" s="182">
        <f t="shared" si="652"/>
        <v>9.2711348094361698E-2</v>
      </c>
      <c r="AH158" s="182">
        <f t="shared" si="652"/>
        <v>0.10895438684915114</v>
      </c>
      <c r="AI158" s="182">
        <f t="shared" si="652"/>
        <v>0.17946022746682566</v>
      </c>
      <c r="AJ158" s="182">
        <f t="shared" si="652"/>
        <v>0.25248701334916296</v>
      </c>
      <c r="AK158" s="182">
        <f t="shared" si="652"/>
        <v>0.29217426840533667</v>
      </c>
      <c r="AL158" s="182">
        <f t="shared" si="652"/>
        <v>0.30563864278264319</v>
      </c>
      <c r="AM158" s="182">
        <f t="shared" si="652"/>
        <v>0.2904563096812266</v>
      </c>
      <c r="AN158" s="182">
        <f t="shared" si="652"/>
        <v>0.26095509455863147</v>
      </c>
      <c r="AO158" s="182">
        <f t="shared" si="652"/>
        <v>0.20830766416655019</v>
      </c>
      <c r="AP158" s="182">
        <f t="shared" si="652"/>
        <v>0.15314694893591163</v>
      </c>
      <c r="AQ158" s="182">
        <f t="shared" si="652"/>
        <v>0.15054530791742357</v>
      </c>
      <c r="AR158" s="182">
        <f t="shared" si="652"/>
        <v>9.1923386231222995E-2</v>
      </c>
      <c r="AS158" s="182">
        <f t="shared" si="652"/>
        <v>9.7207390552956949E-2</v>
      </c>
      <c r="AT158" s="182">
        <f t="shared" si="652"/>
        <v>0.14324215029219192</v>
      </c>
      <c r="AU158" s="182">
        <f t="shared" si="652"/>
        <v>0.13781469910086813</v>
      </c>
      <c r="AV158" s="182">
        <f t="shared" si="652"/>
        <v>0.23724074028477538</v>
      </c>
      <c r="AW158" s="182">
        <f t="shared" si="652"/>
        <v>0.30918771340994566</v>
      </c>
      <c r="AX158" s="182">
        <f t="shared" si="652"/>
        <v>0.34005163492756441</v>
      </c>
      <c r="AY158" s="182">
        <f t="shared" si="652"/>
        <v>0.39389560389691664</v>
      </c>
      <c r="AZ158" s="182">
        <f t="shared" si="652"/>
        <v>0.13102503866875054</v>
      </c>
      <c r="BA158" s="182">
        <f t="shared" si="652"/>
        <v>0.19397751154446152</v>
      </c>
      <c r="BB158" s="182">
        <f t="shared" si="652"/>
        <v>0.13265652186590804</v>
      </c>
      <c r="BC158" s="182">
        <f t="shared" si="652"/>
        <v>0.11395289946821981</v>
      </c>
      <c r="BD158" s="182">
        <f t="shared" si="652"/>
        <v>0.10413217344062416</v>
      </c>
      <c r="BE158" s="182"/>
      <c r="BF158" s="182"/>
      <c r="BG158" s="182"/>
      <c r="BH158" s="182"/>
      <c r="BI158" s="108"/>
      <c r="BJ158" s="182">
        <f t="shared" si="653"/>
        <v>-2.9149741733101753E-2</v>
      </c>
      <c r="BK158" s="182">
        <f t="shared" si="653"/>
        <v>-2.7773242004029669E-2</v>
      </c>
      <c r="BL158" s="182">
        <f t="shared" si="653"/>
        <v>-3.9025096561398687E-2</v>
      </c>
      <c r="BM158" s="182">
        <f t="shared" si="653"/>
        <v>-5.9008210430562778E-2</v>
      </c>
      <c r="BN158" s="182">
        <f t="shared" si="653"/>
        <v>-4.6826878337554667E-2</v>
      </c>
      <c r="BO158" s="182">
        <f t="shared" si="653"/>
        <v>-4.3119703495371545E-2</v>
      </c>
      <c r="BP158" s="182">
        <f t="shared" si="653"/>
        <v>-2.9757273193567038E-2</v>
      </c>
      <c r="BQ158" s="182">
        <f t="shared" si="653"/>
        <v>-4.0822077633907841E-2</v>
      </c>
      <c r="BR158" s="418">
        <f t="shared" si="653"/>
        <v>-2.9354285486852677E-2</v>
      </c>
      <c r="BS158" s="182">
        <f t="shared" si="653"/>
        <v>-3.6405070700282316E-2</v>
      </c>
      <c r="BT158" s="182">
        <f t="shared" si="654"/>
        <v>8.2318555694191331E-3</v>
      </c>
      <c r="BU158" s="182">
        <f t="shared" si="654"/>
        <v>2.0438031569689402E-2</v>
      </c>
      <c r="BV158" s="182">
        <f t="shared" si="654"/>
        <v>-1.3703232347385325E-2</v>
      </c>
      <c r="BW158" s="182">
        <f t="shared" si="654"/>
        <v>-2.0007933396368971E-2</v>
      </c>
      <c r="BX158" s="255">
        <f t="shared" si="654"/>
        <v>-1.0337249714121213E-2</v>
      </c>
      <c r="BY158" s="255">
        <f t="shared" si="654"/>
        <v>9.5380887086568528E-2</v>
      </c>
      <c r="BZ158" s="255">
        <f t="shared" si="654"/>
        <v>3.7960129276402174E-2</v>
      </c>
      <c r="CA158" s="255">
        <f t="shared" si="654"/>
        <v>4.8278676985055141E-2</v>
      </c>
      <c r="CB158" s="255">
        <f t="shared" si="654"/>
        <v>4.0632463497584315E-2</v>
      </c>
      <c r="CC158" s="255">
        <f t="shared" si="654"/>
        <v>9.9606388793869918E-2</v>
      </c>
      <c r="CD158" s="418">
        <f t="shared" si="655"/>
        <v>5.6203294950249449E-2</v>
      </c>
      <c r="CE158" s="255">
        <f t="shared" si="655"/>
        <v>2.2453907216164748E-2</v>
      </c>
      <c r="CF158" s="255">
        <f t="shared" si="655"/>
        <v>4.5990486821661014E-2</v>
      </c>
      <c r="CG158" s="255">
        <f t="shared" si="655"/>
        <v>3.3436031653359788E-2</v>
      </c>
      <c r="CH158" s="255">
        <f t="shared" si="655"/>
        <v>5.1823140132629814E-2</v>
      </c>
      <c r="CI158" s="255">
        <f t="shared" si="655"/>
        <v>6.1683677328850633E-2</v>
      </c>
      <c r="CJ158" s="255">
        <f t="shared" si="655"/>
        <v>4.860858379456505E-2</v>
      </c>
      <c r="CK158" s="255">
        <f t="shared" si="655"/>
        <v>9.3096533104097823E-3</v>
      </c>
      <c r="CL158" s="255">
        <f t="shared" si="655"/>
        <v>-3.0597875200374242E-3</v>
      </c>
      <c r="CM158" s="255">
        <f t="shared" si="655"/>
        <v>4.4960424585952508E-3</v>
      </c>
      <c r="CN158" s="255">
        <f t="shared" si="656"/>
        <v>3.4287763443040783E-2</v>
      </c>
      <c r="CO158" s="255">
        <f t="shared" si="656"/>
        <v>-4.1645528365957529E-2</v>
      </c>
      <c r="CP158" s="418">
        <f t="shared" si="656"/>
        <v>-1.5246273064387583E-2</v>
      </c>
      <c r="CQ158" s="418">
        <f t="shared" si="656"/>
        <v>1.7013445004608996E-2</v>
      </c>
      <c r="CR158" s="418">
        <f t="shared" si="656"/>
        <v>3.4412992144921217E-2</v>
      </c>
      <c r="CS158" s="418">
        <f t="shared" si="656"/>
        <v>0.10343929421569004</v>
      </c>
      <c r="CT158" s="418">
        <f t="shared" si="656"/>
        <v>-0.12993005588988094</v>
      </c>
      <c r="CU158" s="418">
        <f t="shared" si="656"/>
        <v>-1.4330152622088671E-2</v>
      </c>
      <c r="CV158" s="418">
        <f t="shared" si="656"/>
        <v>-2.0490427070003592E-2</v>
      </c>
      <c r="CW158" s="418">
        <f t="shared" si="656"/>
        <v>-3.6592408449203764E-2</v>
      </c>
      <c r="CX158" s="418">
        <f t="shared" si="656"/>
        <v>1.2208787209401162E-2</v>
      </c>
      <c r="CY158" s="279"/>
      <c r="CZ158" s="63">
        <f>IF(ISERROR(GETPIVOTDATA("VALUE",'CRS WK pvt'!$I$2,"DT_FILE",CZ$8,"CD_CO",CZ$6,"TRIM_CAT",TRIM(B158),"TRIM_LINE",A156))=TRUE,0,GETPIVOTDATA("VALUE",'CRS WK pvt'!$I$2,"DT_FILE",CZ$8,"CD_CO",CZ$6,"TRIM_CAT",TRIM(B158),"TRIM_LINE",A156))</f>
        <v>0</v>
      </c>
    </row>
    <row r="159" spans="1:104" s="58" customFormat="1" x14ac:dyDescent="0.3">
      <c r="A159" s="146"/>
      <c r="B159" s="59" t="s">
        <v>39</v>
      </c>
      <c r="C159" s="111"/>
      <c r="D159" s="181">
        <f t="shared" ref="D159:AB159" si="658">(C68+C152+D96-D68-D152)/(C68+C152+D96-D152)</f>
        <v>0.78354862185985752</v>
      </c>
      <c r="E159" s="181">
        <f t="shared" si="658"/>
        <v>0.78679169062576493</v>
      </c>
      <c r="F159" s="181">
        <f t="shared" si="658"/>
        <v>0.69702341292933878</v>
      </c>
      <c r="G159" s="181">
        <f t="shared" si="658"/>
        <v>0.70532853711834298</v>
      </c>
      <c r="H159" s="182">
        <f t="shared" si="658"/>
        <v>0.72820805261165367</v>
      </c>
      <c r="I159" s="181">
        <f t="shared" si="658"/>
        <v>0.71720203472723321</v>
      </c>
      <c r="J159" s="182">
        <f t="shared" si="658"/>
        <v>0.7770593539016426</v>
      </c>
      <c r="K159" s="181">
        <f t="shared" si="658"/>
        <v>0.77434177143225802</v>
      </c>
      <c r="L159" s="183">
        <f t="shared" si="658"/>
        <v>0.90822982518094619</v>
      </c>
      <c r="M159" s="182">
        <f t="shared" si="658"/>
        <v>0.88430141428523823</v>
      </c>
      <c r="N159" s="182">
        <f t="shared" si="658"/>
        <v>0.79379184741440467</v>
      </c>
      <c r="O159" s="182">
        <f t="shared" si="658"/>
        <v>0.7935223140706914</v>
      </c>
      <c r="P159" s="182">
        <f t="shared" si="658"/>
        <v>0.63389828515898039</v>
      </c>
      <c r="Q159" s="182">
        <f t="shared" si="658"/>
        <v>0.6965882038746386</v>
      </c>
      <c r="R159" s="182">
        <f t="shared" si="658"/>
        <v>0.57046598523894299</v>
      </c>
      <c r="S159" s="182">
        <f t="shared" si="658"/>
        <v>0.52500001963363585</v>
      </c>
      <c r="T159" s="182">
        <f t="shared" si="658"/>
        <v>0.44930691600868944</v>
      </c>
      <c r="U159" s="182">
        <f t="shared" si="658"/>
        <v>0.47819099485325117</v>
      </c>
      <c r="V159" s="182">
        <f t="shared" si="658"/>
        <v>0.50306558122795286</v>
      </c>
      <c r="W159" s="182">
        <f t="shared" si="658"/>
        <v>0.60904983469286089</v>
      </c>
      <c r="X159" s="183">
        <f t="shared" si="658"/>
        <v>0.72525022495653235</v>
      </c>
      <c r="Y159" s="182">
        <f t="shared" si="658"/>
        <v>0.76952133488132191</v>
      </c>
      <c r="Z159" s="182">
        <f t="shared" si="658"/>
        <v>0.78269878966879036</v>
      </c>
      <c r="AA159" s="182">
        <f t="shared" si="658"/>
        <v>0.83226800112336097</v>
      </c>
      <c r="AB159" s="182">
        <f t="shared" si="658"/>
        <v>0.7709827113123402</v>
      </c>
      <c r="AC159" s="182">
        <f t="shared" si="652"/>
        <v>0.69176585073942809</v>
      </c>
      <c r="AD159" s="182">
        <f t="shared" si="652"/>
        <v>0.5500004379114527</v>
      </c>
      <c r="AE159" s="182">
        <f t="shared" si="652"/>
        <v>0.53385721704655142</v>
      </c>
      <c r="AF159" s="182">
        <f t="shared" si="652"/>
        <v>0.532027381569668</v>
      </c>
      <c r="AG159" s="182">
        <f t="shared" si="652"/>
        <v>0.55065424063417212</v>
      </c>
      <c r="AH159" s="182">
        <f t="shared" si="652"/>
        <v>0.53363049795824669</v>
      </c>
      <c r="AI159" s="182">
        <f t="shared" si="652"/>
        <v>0.63925577203331374</v>
      </c>
      <c r="AJ159" s="182">
        <f t="shared" si="652"/>
        <v>0.75747594308280419</v>
      </c>
      <c r="AK159" s="182">
        <f t="shared" si="652"/>
        <v>0.70795080316213721</v>
      </c>
      <c r="AL159" s="182">
        <f t="shared" si="652"/>
        <v>0.78937041854182721</v>
      </c>
      <c r="AM159" s="182">
        <f t="shared" si="652"/>
        <v>0.760115694808292</v>
      </c>
      <c r="AN159" s="182">
        <f t="shared" si="652"/>
        <v>0.78622642824407973</v>
      </c>
      <c r="AO159" s="182">
        <f t="shared" si="652"/>
        <v>0.68864306353455795</v>
      </c>
      <c r="AP159" s="182">
        <f t="shared" si="652"/>
        <v>0.59869537374835058</v>
      </c>
      <c r="AQ159" s="182">
        <f t="shared" si="652"/>
        <v>0.61890632877968943</v>
      </c>
      <c r="AR159" s="182">
        <f t="shared" si="652"/>
        <v>0.63575166062547073</v>
      </c>
      <c r="AS159" s="182">
        <f t="shared" si="652"/>
        <v>0.57571043980189773</v>
      </c>
      <c r="AT159" s="182">
        <f t="shared" si="652"/>
        <v>0.63911337152210002</v>
      </c>
      <c r="AU159" s="182">
        <f t="shared" si="652"/>
        <v>0.71268807401506917</v>
      </c>
      <c r="AV159" s="182">
        <f t="shared" si="652"/>
        <v>0.71011947705772382</v>
      </c>
      <c r="AW159" s="182">
        <f t="shared" si="652"/>
        <v>0.84431650902156763</v>
      </c>
      <c r="AX159" s="182">
        <f t="shared" si="652"/>
        <v>0.83675934687311648</v>
      </c>
      <c r="AY159" s="182">
        <f t="shared" si="652"/>
        <v>0.77967510666403539</v>
      </c>
      <c r="AZ159" s="182">
        <f t="shared" si="652"/>
        <v>0.7879306772840623</v>
      </c>
      <c r="BA159" s="182">
        <f t="shared" si="652"/>
        <v>0.67683514480555851</v>
      </c>
      <c r="BB159" s="182">
        <f t="shared" si="652"/>
        <v>0.57483356994401569</v>
      </c>
      <c r="BC159" s="182">
        <f t="shared" si="652"/>
        <v>0.56814493214471806</v>
      </c>
      <c r="BD159" s="182">
        <f t="shared" si="652"/>
        <v>0.52521401994891903</v>
      </c>
      <c r="BE159" s="182"/>
      <c r="BF159" s="182"/>
      <c r="BG159" s="182"/>
      <c r="BH159" s="182"/>
      <c r="BI159" s="108"/>
      <c r="BJ159" s="182">
        <f t="shared" si="653"/>
        <v>-0.14965033670087713</v>
      </c>
      <c r="BK159" s="182">
        <f t="shared" si="653"/>
        <v>-9.0203486751126327E-2</v>
      </c>
      <c r="BL159" s="182">
        <f t="shared" si="653"/>
        <v>-0.1265574276903958</v>
      </c>
      <c r="BM159" s="182">
        <f t="shared" si="653"/>
        <v>-0.18032851748470713</v>
      </c>
      <c r="BN159" s="182">
        <f t="shared" si="653"/>
        <v>-0.27890113660296423</v>
      </c>
      <c r="BO159" s="182">
        <f t="shared" si="653"/>
        <v>-0.23901103987398203</v>
      </c>
      <c r="BP159" s="182">
        <f t="shared" si="653"/>
        <v>-0.27399377267368974</v>
      </c>
      <c r="BQ159" s="182">
        <f t="shared" si="653"/>
        <v>-0.16529193673939713</v>
      </c>
      <c r="BR159" s="418">
        <f t="shared" si="653"/>
        <v>-0.18297960022441384</v>
      </c>
      <c r="BS159" s="182">
        <f t="shared" si="653"/>
        <v>-0.11478007940391632</v>
      </c>
      <c r="BT159" s="182">
        <f t="shared" si="654"/>
        <v>-1.109305774561431E-2</v>
      </c>
      <c r="BU159" s="182">
        <f t="shared" si="654"/>
        <v>3.8745687052669564E-2</v>
      </c>
      <c r="BV159" s="182">
        <f t="shared" si="654"/>
        <v>0.13708442615335981</v>
      </c>
      <c r="BW159" s="182">
        <f t="shared" si="654"/>
        <v>-4.8223531352105109E-3</v>
      </c>
      <c r="BX159" s="255">
        <f t="shared" si="654"/>
        <v>-2.0465547327490285E-2</v>
      </c>
      <c r="BY159" s="255">
        <f t="shared" si="654"/>
        <v>8.8571974129155739E-3</v>
      </c>
      <c r="BZ159" s="255">
        <f t="shared" si="654"/>
        <v>8.2720465560978562E-2</v>
      </c>
      <c r="CA159" s="255">
        <f t="shared" si="654"/>
        <v>7.2463245780920948E-2</v>
      </c>
      <c r="CB159" s="255">
        <f t="shared" si="654"/>
        <v>3.0564916730293823E-2</v>
      </c>
      <c r="CC159" s="255">
        <f t="shared" si="654"/>
        <v>3.0205937340452849E-2</v>
      </c>
      <c r="CD159" s="418">
        <f t="shared" si="655"/>
        <v>3.2225718126271841E-2</v>
      </c>
      <c r="CE159" s="255">
        <f t="shared" si="655"/>
        <v>-6.1570531719184696E-2</v>
      </c>
      <c r="CF159" s="255">
        <f t="shared" si="655"/>
        <v>6.67162887303685E-3</v>
      </c>
      <c r="CG159" s="255">
        <f t="shared" si="655"/>
        <v>-7.215230631506897E-2</v>
      </c>
      <c r="CH159" s="255">
        <f t="shared" si="655"/>
        <v>1.5243716931739537E-2</v>
      </c>
      <c r="CI159" s="255">
        <f t="shared" si="655"/>
        <v>-3.1227872048701366E-3</v>
      </c>
      <c r="CJ159" s="255">
        <f t="shared" si="655"/>
        <v>4.8694935836897879E-2</v>
      </c>
      <c r="CK159" s="255">
        <f t="shared" si="655"/>
        <v>8.5049111733138005E-2</v>
      </c>
      <c r="CL159" s="255">
        <f t="shared" si="655"/>
        <v>0.10372427905580273</v>
      </c>
      <c r="CM159" s="255">
        <f t="shared" si="655"/>
        <v>2.5056199167725612E-2</v>
      </c>
      <c r="CN159" s="255">
        <f t="shared" si="656"/>
        <v>0.10548287356385333</v>
      </c>
      <c r="CO159" s="255">
        <f t="shared" si="656"/>
        <v>7.3432301981755432E-2</v>
      </c>
      <c r="CP159" s="418">
        <f t="shared" si="656"/>
        <v>-4.7356466025080368E-2</v>
      </c>
      <c r="CQ159" s="418">
        <f t="shared" si="656"/>
        <v>0.13636570585943042</v>
      </c>
      <c r="CR159" s="418">
        <f t="shared" si="656"/>
        <v>4.7388928331289271E-2</v>
      </c>
      <c r="CS159" s="418">
        <f t="shared" si="656"/>
        <v>1.9559411855743392E-2</v>
      </c>
      <c r="CT159" s="418">
        <f t="shared" si="656"/>
        <v>1.7042490399825638E-3</v>
      </c>
      <c r="CU159" s="418">
        <f t="shared" si="656"/>
        <v>-1.1807918728999445E-2</v>
      </c>
      <c r="CV159" s="418">
        <f t="shared" si="656"/>
        <v>-2.3861803804334891E-2</v>
      </c>
      <c r="CW159" s="418">
        <f t="shared" si="656"/>
        <v>-5.0761396634971367E-2</v>
      </c>
      <c r="CX159" s="418">
        <f t="shared" si="656"/>
        <v>-0.1105376406765517</v>
      </c>
      <c r="CY159" s="279"/>
      <c r="CZ159" s="63">
        <f>IF(ISERROR(GETPIVOTDATA("VALUE",'CRS WK pvt'!$I$2,"DT_FILE",CZ$8,"CD_CO",CZ$6,"TRIM_CAT",TRIM(B159),"TRIM_LINE",A156))=TRUE,0,GETPIVOTDATA("VALUE",'CRS WK pvt'!$I$2,"DT_FILE",CZ$8,"CD_CO",CZ$6,"TRIM_CAT",TRIM(B159),"TRIM_LINE",A156))</f>
        <v>0</v>
      </c>
    </row>
    <row r="160" spans="1:104" s="58" customFormat="1" x14ac:dyDescent="0.3">
      <c r="A160" s="146"/>
      <c r="B160" s="59" t="s">
        <v>40</v>
      </c>
      <c r="C160" s="111"/>
      <c r="D160" s="181">
        <f t="shared" ref="D160:AB160" si="659">(C69+C153+D97-D69-D153)/(C69+C153+D97-D153)</f>
        <v>0.75237096487029054</v>
      </c>
      <c r="E160" s="181">
        <f t="shared" si="659"/>
        <v>0.74632014816657055</v>
      </c>
      <c r="F160" s="181">
        <f t="shared" si="659"/>
        <v>0.69988562374264462</v>
      </c>
      <c r="G160" s="181">
        <f t="shared" si="659"/>
        <v>0.57956635703909232</v>
      </c>
      <c r="H160" s="182">
        <f t="shared" si="659"/>
        <v>0.48552635815650064</v>
      </c>
      <c r="I160" s="181">
        <f t="shared" si="659"/>
        <v>0.46634907135580689</v>
      </c>
      <c r="J160" s="182">
        <f t="shared" si="659"/>
        <v>0.5715065030498151</v>
      </c>
      <c r="K160" s="181">
        <f t="shared" si="659"/>
        <v>0.58870355233164928</v>
      </c>
      <c r="L160" s="183">
        <f t="shared" si="659"/>
        <v>0.64472015262855553</v>
      </c>
      <c r="M160" s="182">
        <f t="shared" si="659"/>
        <v>0.82221237366662947</v>
      </c>
      <c r="N160" s="182">
        <f t="shared" si="659"/>
        <v>0.76770886876332867</v>
      </c>
      <c r="O160" s="182">
        <f t="shared" si="659"/>
        <v>0.76101883519500668</v>
      </c>
      <c r="P160" s="182">
        <f t="shared" si="659"/>
        <v>0.64868608718043874</v>
      </c>
      <c r="Q160" s="182">
        <f t="shared" si="659"/>
        <v>0.6799815026601026</v>
      </c>
      <c r="R160" s="182">
        <f t="shared" si="659"/>
        <v>0.59199050565569022</v>
      </c>
      <c r="S160" s="182">
        <f t="shared" si="659"/>
        <v>0.58354116869700579</v>
      </c>
      <c r="T160" s="182">
        <f t="shared" si="659"/>
        <v>0.45964409853090188</v>
      </c>
      <c r="U160" s="182">
        <f t="shared" si="659"/>
        <v>0.48957106497341107</v>
      </c>
      <c r="V160" s="182">
        <f t="shared" si="659"/>
        <v>0.68972888966873047</v>
      </c>
      <c r="W160" s="182">
        <f t="shared" si="659"/>
        <v>0.58470893243845379</v>
      </c>
      <c r="X160" s="183">
        <f t="shared" si="659"/>
        <v>0.72971456246119737</v>
      </c>
      <c r="Y160" s="182">
        <f t="shared" si="659"/>
        <v>0.75152488410502771</v>
      </c>
      <c r="Z160" s="182">
        <f t="shared" si="659"/>
        <v>0.74862410283132719</v>
      </c>
      <c r="AA160" s="182">
        <f t="shared" si="659"/>
        <v>0.82110199855221599</v>
      </c>
      <c r="AB160" s="182">
        <f t="shared" si="659"/>
        <v>0.82484562796461802</v>
      </c>
      <c r="AC160" s="182">
        <f t="shared" si="652"/>
        <v>0.7201924517065611</v>
      </c>
      <c r="AD160" s="182">
        <f t="shared" si="652"/>
        <v>0.51523131136382527</v>
      </c>
      <c r="AE160" s="182">
        <f t="shared" si="652"/>
        <v>0.61264215811463341</v>
      </c>
      <c r="AF160" s="182">
        <f t="shared" si="652"/>
        <v>0.56634996927480408</v>
      </c>
      <c r="AG160" s="182">
        <f t="shared" si="652"/>
        <v>0.50542281750495077</v>
      </c>
      <c r="AH160" s="182">
        <f t="shared" si="652"/>
        <v>0.57953686067109822</v>
      </c>
      <c r="AI160" s="182">
        <f t="shared" si="652"/>
        <v>0.64012020745480103</v>
      </c>
      <c r="AJ160" s="182">
        <f t="shared" si="652"/>
        <v>0.65094807205347605</v>
      </c>
      <c r="AK160" s="182">
        <f t="shared" si="652"/>
        <v>0.66252442985879045</v>
      </c>
      <c r="AL160" s="182">
        <f t="shared" si="652"/>
        <v>0.7531542948037081</v>
      </c>
      <c r="AM160" s="182">
        <f t="shared" si="652"/>
        <v>0.7722505125241601</v>
      </c>
      <c r="AN160" s="182">
        <f t="shared" si="652"/>
        <v>0.80105678854610363</v>
      </c>
      <c r="AO160" s="182">
        <f t="shared" si="652"/>
        <v>0.71136373365643191</v>
      </c>
      <c r="AP160" s="182">
        <f t="shared" si="652"/>
        <v>0.68630379547039944</v>
      </c>
      <c r="AQ160" s="182">
        <f t="shared" si="652"/>
        <v>0.72648084572882843</v>
      </c>
      <c r="AR160" s="182">
        <f t="shared" si="652"/>
        <v>0.59277040569040729</v>
      </c>
      <c r="AS160" s="182">
        <f t="shared" si="652"/>
        <v>0.54624873791751016</v>
      </c>
      <c r="AT160" s="182">
        <f t="shared" si="652"/>
        <v>0.63375762642119549</v>
      </c>
      <c r="AU160" s="182">
        <f t="shared" si="652"/>
        <v>0.66746755701146532</v>
      </c>
      <c r="AV160" s="182">
        <f t="shared" si="652"/>
        <v>0.70341672192367943</v>
      </c>
      <c r="AW160" s="182">
        <f t="shared" si="652"/>
        <v>0.81880073279123133</v>
      </c>
      <c r="AX160" s="182">
        <f t="shared" si="652"/>
        <v>0.8480343974336404</v>
      </c>
      <c r="AY160" s="182">
        <f t="shared" si="652"/>
        <v>0.77089881787197101</v>
      </c>
      <c r="AZ160" s="182">
        <f t="shared" si="652"/>
        <v>0.80408479150516432</v>
      </c>
      <c r="BA160" s="182">
        <f t="shared" si="652"/>
        <v>0.71643317703134946</v>
      </c>
      <c r="BB160" s="182">
        <f t="shared" si="652"/>
        <v>0.63416151144321553</v>
      </c>
      <c r="BC160" s="182">
        <f t="shared" si="652"/>
        <v>0.63293207522086081</v>
      </c>
      <c r="BD160" s="182">
        <f t="shared" si="652"/>
        <v>0.49518023820824009</v>
      </c>
      <c r="BE160" s="182"/>
      <c r="BF160" s="182"/>
      <c r="BG160" s="182"/>
      <c r="BH160" s="182"/>
      <c r="BI160" s="108"/>
      <c r="BJ160" s="182">
        <f t="shared" si="653"/>
        <v>-0.1036848776898518</v>
      </c>
      <c r="BK160" s="182">
        <f t="shared" si="653"/>
        <v>-6.6338645506467953E-2</v>
      </c>
      <c r="BL160" s="182">
        <f t="shared" si="653"/>
        <v>-0.1078951180869544</v>
      </c>
      <c r="BM160" s="182">
        <f t="shared" si="653"/>
        <v>3.9748116579134685E-3</v>
      </c>
      <c r="BN160" s="182">
        <f t="shared" si="653"/>
        <v>-2.5882259625598758E-2</v>
      </c>
      <c r="BO160" s="182">
        <f t="shared" si="653"/>
        <v>2.3221993617604186E-2</v>
      </c>
      <c r="BP160" s="182">
        <f t="shared" si="653"/>
        <v>0.11822238661891538</v>
      </c>
      <c r="BQ160" s="182">
        <f t="shared" si="653"/>
        <v>-3.9946198931954946E-3</v>
      </c>
      <c r="BR160" s="418">
        <f t="shared" si="653"/>
        <v>8.4994409832641837E-2</v>
      </c>
      <c r="BS160" s="182">
        <f t="shared" si="653"/>
        <v>-7.0687489561601757E-2</v>
      </c>
      <c r="BT160" s="182">
        <f t="shared" si="654"/>
        <v>-1.908476593200148E-2</v>
      </c>
      <c r="BU160" s="182">
        <f t="shared" si="654"/>
        <v>6.0083163357209313E-2</v>
      </c>
      <c r="BV160" s="182">
        <f t="shared" si="654"/>
        <v>0.17615954078417928</v>
      </c>
      <c r="BW160" s="182">
        <f t="shared" si="654"/>
        <v>4.02109490464585E-2</v>
      </c>
      <c r="BX160" s="255">
        <f t="shared" si="654"/>
        <v>-7.6759194291864952E-2</v>
      </c>
      <c r="BY160" s="255">
        <f t="shared" si="654"/>
        <v>2.9100989417627621E-2</v>
      </c>
      <c r="BZ160" s="255">
        <f t="shared" si="654"/>
        <v>0.1067058707439022</v>
      </c>
      <c r="CA160" s="255">
        <f t="shared" si="654"/>
        <v>1.5851752531539698E-2</v>
      </c>
      <c r="CB160" s="255">
        <f t="shared" si="654"/>
        <v>-0.11019202899763225</v>
      </c>
      <c r="CC160" s="255">
        <f t="shared" si="654"/>
        <v>5.5411275016347239E-2</v>
      </c>
      <c r="CD160" s="418">
        <f t="shared" si="655"/>
        <v>-7.8766490407721323E-2</v>
      </c>
      <c r="CE160" s="255">
        <f t="shared" si="655"/>
        <v>-8.9000454246237259E-2</v>
      </c>
      <c r="CF160" s="255">
        <f t="shared" si="655"/>
        <v>4.5301919723809148E-3</v>
      </c>
      <c r="CG160" s="255">
        <f t="shared" si="655"/>
        <v>-4.885148602805589E-2</v>
      </c>
      <c r="CH160" s="255">
        <f t="shared" si="655"/>
        <v>-2.3788839418514396E-2</v>
      </c>
      <c r="CI160" s="255">
        <f t="shared" si="655"/>
        <v>-8.8287180501291918E-3</v>
      </c>
      <c r="CJ160" s="255">
        <f t="shared" si="655"/>
        <v>0.17107248410657416</v>
      </c>
      <c r="CK160" s="255">
        <f t="shared" si="655"/>
        <v>0.11383868761419502</v>
      </c>
      <c r="CL160" s="255">
        <f t="shared" si="655"/>
        <v>2.642043641560321E-2</v>
      </c>
      <c r="CM160" s="255">
        <f t="shared" si="655"/>
        <v>4.0825920412559391E-2</v>
      </c>
      <c r="CN160" s="255">
        <f t="shared" si="656"/>
        <v>5.4220765750097266E-2</v>
      </c>
      <c r="CO160" s="255">
        <f t="shared" si="656"/>
        <v>2.7347349556664291E-2</v>
      </c>
      <c r="CP160" s="418">
        <f t="shared" si="656"/>
        <v>5.2468649870203388E-2</v>
      </c>
      <c r="CQ160" s="418">
        <f t="shared" si="656"/>
        <v>0.15627630293244088</v>
      </c>
      <c r="CR160" s="418">
        <f t="shared" si="656"/>
        <v>9.4880102629932295E-2</v>
      </c>
      <c r="CS160" s="418">
        <f t="shared" si="656"/>
        <v>-1.3516946521890949E-3</v>
      </c>
      <c r="CT160" s="418">
        <f t="shared" si="656"/>
        <v>3.0280029590606938E-3</v>
      </c>
      <c r="CU160" s="418">
        <f t="shared" si="656"/>
        <v>5.0694433749175483E-3</v>
      </c>
      <c r="CV160" s="418">
        <f t="shared" si="656"/>
        <v>-5.2142284027183905E-2</v>
      </c>
      <c r="CW160" s="418">
        <f t="shared" si="656"/>
        <v>-9.3548770507967616E-2</v>
      </c>
      <c r="CX160" s="418">
        <f t="shared" si="656"/>
        <v>-9.75901674821672E-2</v>
      </c>
      <c r="CY160" s="279"/>
      <c r="CZ160" s="63">
        <f>IF(ISERROR(GETPIVOTDATA("VALUE",'CRS WK pvt'!$I$2,"DT_FILE",CZ$8,"CD_CO",CZ$6,"TRIM_CAT",TRIM(B160),"TRIM_LINE",A156))=TRUE,0,GETPIVOTDATA("VALUE",'CRS WK pvt'!$I$2,"DT_FILE",CZ$8,"CD_CO",CZ$6,"TRIM_CAT",TRIM(B160),"TRIM_LINE",A156))</f>
        <v>0</v>
      </c>
    </row>
    <row r="161" spans="1:104" s="58" customFormat="1" x14ac:dyDescent="0.3">
      <c r="A161" s="146"/>
      <c r="B161" s="59" t="s">
        <v>41</v>
      </c>
      <c r="C161" s="111"/>
      <c r="D161" s="181">
        <f t="shared" ref="D161:AB161" si="660">(C70+C154+D98-D70-D154)/(C70+C154+D98-D154)</f>
        <v>0.83693711794431502</v>
      </c>
      <c r="E161" s="181">
        <f t="shared" si="660"/>
        <v>0.78625377546100617</v>
      </c>
      <c r="F161" s="181">
        <f t="shared" si="660"/>
        <v>0.84728575660174998</v>
      </c>
      <c r="G161" s="181">
        <f t="shared" si="660"/>
        <v>0.76473608986946517</v>
      </c>
      <c r="H161" s="182">
        <f t="shared" si="660"/>
        <v>0.90992749052651289</v>
      </c>
      <c r="I161" s="181">
        <f t="shared" si="660"/>
        <v>0.89662824368739535</v>
      </c>
      <c r="J161" s="182">
        <f t="shared" si="660"/>
        <v>0.93304175188887162</v>
      </c>
      <c r="K161" s="181">
        <f t="shared" si="660"/>
        <v>0.8412005518120268</v>
      </c>
      <c r="L161" s="183">
        <f t="shared" si="660"/>
        <v>0.87346688178956444</v>
      </c>
      <c r="M161" s="182">
        <f t="shared" si="660"/>
        <v>0.931175263017196</v>
      </c>
      <c r="N161" s="182">
        <f t="shared" si="660"/>
        <v>0.88363987228937202</v>
      </c>
      <c r="O161" s="182">
        <f t="shared" si="660"/>
        <v>0.80526017830413477</v>
      </c>
      <c r="P161" s="182">
        <f t="shared" si="660"/>
        <v>0.77990162277396791</v>
      </c>
      <c r="Q161" s="182">
        <f t="shared" si="660"/>
        <v>0.8574533420807231</v>
      </c>
      <c r="R161" s="182">
        <f t="shared" si="660"/>
        <v>0.84465175166703355</v>
      </c>
      <c r="S161" s="182">
        <f t="shared" si="660"/>
        <v>0.80420675453910007</v>
      </c>
      <c r="T161" s="182">
        <f t="shared" si="660"/>
        <v>0.57868226252761645</v>
      </c>
      <c r="U161" s="182">
        <f t="shared" si="660"/>
        <v>0.74055072876245698</v>
      </c>
      <c r="V161" s="182">
        <f t="shared" si="660"/>
        <v>0.69155652493905151</v>
      </c>
      <c r="W161" s="182">
        <f t="shared" si="660"/>
        <v>0.7113363842250342</v>
      </c>
      <c r="X161" s="183">
        <f t="shared" si="660"/>
        <v>0.77880200538253219</v>
      </c>
      <c r="Y161" s="182">
        <f t="shared" si="660"/>
        <v>0.8224965748032651</v>
      </c>
      <c r="Z161" s="182">
        <f t="shared" si="660"/>
        <v>0.77368752917364547</v>
      </c>
      <c r="AA161" s="182">
        <f t="shared" si="660"/>
        <v>0.8247748233467197</v>
      </c>
      <c r="AB161" s="182">
        <f t="shared" si="660"/>
        <v>0.82137204478035353</v>
      </c>
      <c r="AC161" s="182">
        <f t="shared" si="652"/>
        <v>0.68433614348663951</v>
      </c>
      <c r="AD161" s="182">
        <f t="shared" si="652"/>
        <v>0.57571649358070986</v>
      </c>
      <c r="AE161" s="182">
        <f t="shared" si="652"/>
        <v>0.59335798663309081</v>
      </c>
      <c r="AF161" s="182">
        <f t="shared" si="652"/>
        <v>0.60661334702423453</v>
      </c>
      <c r="AG161" s="182">
        <f t="shared" si="652"/>
        <v>0.53870718680601437</v>
      </c>
      <c r="AH161" s="182">
        <f t="shared" si="652"/>
        <v>0.57951615402066081</v>
      </c>
      <c r="AI161" s="182">
        <f t="shared" si="652"/>
        <v>0.6576401257256077</v>
      </c>
      <c r="AJ161" s="182">
        <f t="shared" si="652"/>
        <v>0.63492255574679302</v>
      </c>
      <c r="AK161" s="182">
        <f t="shared" si="652"/>
        <v>0.68384299272033444</v>
      </c>
      <c r="AL161" s="182">
        <f t="shared" si="652"/>
        <v>0.78015414239800318</v>
      </c>
      <c r="AM161" s="182">
        <f t="shared" si="652"/>
        <v>0.65803163142116494</v>
      </c>
      <c r="AN161" s="182">
        <f t="shared" si="652"/>
        <v>0.76514508614992305</v>
      </c>
      <c r="AO161" s="182">
        <f t="shared" si="652"/>
        <v>0.708167240160264</v>
      </c>
      <c r="AP161" s="182">
        <f t="shared" si="652"/>
        <v>0.50926985817329362</v>
      </c>
      <c r="AQ161" s="182">
        <f t="shared" si="652"/>
        <v>0.72322993364344956</v>
      </c>
      <c r="AR161" s="182">
        <f t="shared" si="652"/>
        <v>0.76094847777256192</v>
      </c>
      <c r="AS161" s="182">
        <f t="shared" si="652"/>
        <v>0.70484591915008965</v>
      </c>
      <c r="AT161" s="182">
        <f t="shared" si="652"/>
        <v>0.88707757041800772</v>
      </c>
      <c r="AU161" s="182">
        <f t="shared" si="652"/>
        <v>0.49551547305714633</v>
      </c>
      <c r="AV161" s="182">
        <f t="shared" si="652"/>
        <v>0.66168998163176806</v>
      </c>
      <c r="AW161" s="182">
        <f t="shared" si="652"/>
        <v>0.83317562755255392</v>
      </c>
      <c r="AX161" s="182">
        <f t="shared" si="652"/>
        <v>0.85422133621374341</v>
      </c>
      <c r="AY161" s="182">
        <f t="shared" si="652"/>
        <v>0.8938933424208888</v>
      </c>
      <c r="AZ161" s="182">
        <f t="shared" si="652"/>
        <v>0.88873246411956353</v>
      </c>
      <c r="BA161" s="182">
        <f t="shared" si="652"/>
        <v>0.86933639908766314</v>
      </c>
      <c r="BB161" s="182">
        <f t="shared" si="652"/>
        <v>0.92813015177193703</v>
      </c>
      <c r="BC161" s="182">
        <f t="shared" si="652"/>
        <v>0.84576237956531486</v>
      </c>
      <c r="BD161" s="182">
        <f t="shared" si="652"/>
        <v>0.75882508065487686</v>
      </c>
      <c r="BE161" s="182"/>
      <c r="BF161" s="182"/>
      <c r="BG161" s="182"/>
      <c r="BH161" s="182"/>
      <c r="BI161" s="108"/>
      <c r="BJ161" s="182">
        <f t="shared" si="653"/>
        <v>-5.7035495170347117E-2</v>
      </c>
      <c r="BK161" s="182">
        <f t="shared" si="653"/>
        <v>7.1199566619716936E-2</v>
      </c>
      <c r="BL161" s="182">
        <f t="shared" si="653"/>
        <v>-2.6340049347164385E-3</v>
      </c>
      <c r="BM161" s="182">
        <f t="shared" si="653"/>
        <v>3.9470664669634892E-2</v>
      </c>
      <c r="BN161" s="182">
        <f t="shared" si="653"/>
        <v>-0.33124522799889644</v>
      </c>
      <c r="BO161" s="182">
        <f t="shared" si="653"/>
        <v>-0.15607751492493838</v>
      </c>
      <c r="BP161" s="182">
        <f t="shared" si="653"/>
        <v>-0.24148522694982011</v>
      </c>
      <c r="BQ161" s="182">
        <f t="shared" si="653"/>
        <v>-0.1298641675869926</v>
      </c>
      <c r="BR161" s="418">
        <f t="shared" si="653"/>
        <v>-9.466487640703225E-2</v>
      </c>
      <c r="BS161" s="182">
        <f t="shared" si="653"/>
        <v>-0.1086786882139309</v>
      </c>
      <c r="BT161" s="182">
        <f t="shared" si="654"/>
        <v>-0.10995234311572655</v>
      </c>
      <c r="BU161" s="182">
        <f t="shared" si="654"/>
        <v>1.9514645042584933E-2</v>
      </c>
      <c r="BV161" s="182">
        <f t="shared" si="654"/>
        <v>4.1470422006385621E-2</v>
      </c>
      <c r="BW161" s="182">
        <f t="shared" si="654"/>
        <v>-0.17311719859408359</v>
      </c>
      <c r="BX161" s="255">
        <f t="shared" si="654"/>
        <v>-0.26893525808632368</v>
      </c>
      <c r="BY161" s="255">
        <f t="shared" si="654"/>
        <v>-0.21084876790600926</v>
      </c>
      <c r="BZ161" s="255">
        <f t="shared" si="654"/>
        <v>2.7931084496618075E-2</v>
      </c>
      <c r="CA161" s="255">
        <f t="shared" si="654"/>
        <v>-0.20184354195644261</v>
      </c>
      <c r="CB161" s="255">
        <f t="shared" si="654"/>
        <v>-0.1120403709183907</v>
      </c>
      <c r="CC161" s="255">
        <f t="shared" si="654"/>
        <v>-5.3696258499426497E-2</v>
      </c>
      <c r="CD161" s="418">
        <f t="shared" si="655"/>
        <v>-0.14387944963573918</v>
      </c>
      <c r="CE161" s="255">
        <f t="shared" si="655"/>
        <v>-0.13865358208293066</v>
      </c>
      <c r="CF161" s="255">
        <f t="shared" si="655"/>
        <v>6.466613224357709E-3</v>
      </c>
      <c r="CG161" s="255">
        <f t="shared" si="655"/>
        <v>-0.16674319192555476</v>
      </c>
      <c r="CH161" s="255">
        <f t="shared" si="655"/>
        <v>-5.6226958630430479E-2</v>
      </c>
      <c r="CI161" s="255">
        <f t="shared" si="655"/>
        <v>2.3831096673624486E-2</v>
      </c>
      <c r="CJ161" s="255">
        <f t="shared" si="655"/>
        <v>-6.6446635407416244E-2</v>
      </c>
      <c r="CK161" s="255">
        <f t="shared" si="655"/>
        <v>0.12987194701035876</v>
      </c>
      <c r="CL161" s="255">
        <f t="shared" si="655"/>
        <v>0.15433513074832739</v>
      </c>
      <c r="CM161" s="255">
        <f t="shared" si="655"/>
        <v>0.16613873234407528</v>
      </c>
      <c r="CN161" s="255">
        <f t="shared" si="656"/>
        <v>0.30756141639734691</v>
      </c>
      <c r="CO161" s="255">
        <f t="shared" si="656"/>
        <v>-0.16212465266846138</v>
      </c>
      <c r="CP161" s="418">
        <f t="shared" si="656"/>
        <v>2.6767425884975049E-2</v>
      </c>
      <c r="CQ161" s="418">
        <f t="shared" si="656"/>
        <v>0.14933263483221948</v>
      </c>
      <c r="CR161" s="418">
        <f t="shared" si="656"/>
        <v>7.4067193815740229E-2</v>
      </c>
      <c r="CS161" s="418">
        <f t="shared" si="656"/>
        <v>0.23586171099972386</v>
      </c>
      <c r="CT161" s="418">
        <f t="shared" si="656"/>
        <v>0.12358737796964048</v>
      </c>
      <c r="CU161" s="418">
        <f t="shared" si="656"/>
        <v>0.16116915892739914</v>
      </c>
      <c r="CV161" s="418">
        <f t="shared" si="656"/>
        <v>0.41886029359864341</v>
      </c>
      <c r="CW161" s="418">
        <f t="shared" si="656"/>
        <v>0.1225324459218653</v>
      </c>
      <c r="CX161" s="418">
        <f t="shared" si="656"/>
        <v>-2.1233971176850552E-3</v>
      </c>
      <c r="CY161" s="279"/>
      <c r="CZ161" s="63">
        <f>IF(ISERROR(GETPIVOTDATA("VALUE",'CRS WK pvt'!$I$2,"DT_FILE",CZ$8,"CD_CO",CZ$6,"TRIM_CAT",TRIM(B161),"TRIM_LINE",A156))=TRUE,0,GETPIVOTDATA("VALUE",'CRS WK pvt'!$I$2,"DT_FILE",CZ$8,"CD_CO",CZ$6,"TRIM_CAT",TRIM(B161),"TRIM_LINE",A156))</f>
        <v>0</v>
      </c>
    </row>
    <row r="162" spans="1:104" s="72" customFormat="1" ht="15" thickBot="1" x14ac:dyDescent="0.35">
      <c r="A162" s="147"/>
      <c r="B162" s="112" t="s">
        <v>42</v>
      </c>
      <c r="C162" s="113"/>
      <c r="D162" s="184">
        <f t="shared" ref="D162:AB162" si="661">(C71+C155+D99-D71-D155)/(C71+C155+D99-D155)</f>
        <v>0.60490017993053757</v>
      </c>
      <c r="E162" s="184">
        <f t="shared" si="661"/>
        <v>0.56465523032221965</v>
      </c>
      <c r="F162" s="184">
        <f t="shared" si="661"/>
        <v>0.44476043113614078</v>
      </c>
      <c r="G162" s="184">
        <f t="shared" si="661"/>
        <v>0.37261640417226799</v>
      </c>
      <c r="H162" s="185">
        <f t="shared" si="661"/>
        <v>0.39634825275027019</v>
      </c>
      <c r="I162" s="184">
        <f t="shared" si="661"/>
        <v>0.36518514923469492</v>
      </c>
      <c r="J162" s="185">
        <f t="shared" si="661"/>
        <v>0.41946773675488486</v>
      </c>
      <c r="K162" s="184">
        <f t="shared" si="661"/>
        <v>0.5040581570764171</v>
      </c>
      <c r="L162" s="186">
        <f t="shared" si="661"/>
        <v>0.6670018844886576</v>
      </c>
      <c r="M162" s="185">
        <f t="shared" si="661"/>
        <v>0.72713110652429291</v>
      </c>
      <c r="N162" s="185">
        <f t="shared" si="661"/>
        <v>0.66005111530406846</v>
      </c>
      <c r="O162" s="185">
        <f t="shared" si="661"/>
        <v>0.63942570911029617</v>
      </c>
      <c r="P162" s="185">
        <f t="shared" si="661"/>
        <v>0.55533844038506652</v>
      </c>
      <c r="Q162" s="185">
        <f t="shared" si="661"/>
        <v>0.54925738965891635</v>
      </c>
      <c r="R162" s="185">
        <f t="shared" si="661"/>
        <v>0.39595731815837931</v>
      </c>
      <c r="S162" s="185">
        <f t="shared" si="661"/>
        <v>0.34171599114318757</v>
      </c>
      <c r="T162" s="185">
        <f t="shared" si="661"/>
        <v>0.25614609323496551</v>
      </c>
      <c r="U162" s="185">
        <f t="shared" si="661"/>
        <v>0.27181379811486567</v>
      </c>
      <c r="V162" s="185">
        <f t="shared" si="661"/>
        <v>0.30763262375853517</v>
      </c>
      <c r="W162" s="185">
        <f t="shared" si="661"/>
        <v>0.38476722328311846</v>
      </c>
      <c r="X162" s="186">
        <f t="shared" si="661"/>
        <v>0.53925406408711007</v>
      </c>
      <c r="Y162" s="185">
        <f t="shared" si="661"/>
        <v>0.65066411673763347</v>
      </c>
      <c r="Z162" s="185">
        <f t="shared" si="661"/>
        <v>0.63796241664153508</v>
      </c>
      <c r="AA162" s="185">
        <f t="shared" si="661"/>
        <v>0.65421303593088387</v>
      </c>
      <c r="AB162" s="185">
        <f t="shared" si="661"/>
        <v>0.58196952355471632</v>
      </c>
      <c r="AC162" s="185">
        <f t="shared" si="652"/>
        <v>0.45619449061165263</v>
      </c>
      <c r="AD162" s="185">
        <f t="shared" si="652"/>
        <v>0.33194395906370117</v>
      </c>
      <c r="AE162" s="185">
        <f t="shared" si="652"/>
        <v>0.35699965645134829</v>
      </c>
      <c r="AF162" s="185">
        <f t="shared" si="652"/>
        <v>0.31073648278528287</v>
      </c>
      <c r="AG162" s="185">
        <f t="shared" si="652"/>
        <v>0.30143679800551976</v>
      </c>
      <c r="AH162" s="185">
        <f t="shared" si="652"/>
        <v>0.3425398288453772</v>
      </c>
      <c r="AI162" s="185">
        <f t="shared" si="652"/>
        <v>0.44182238222644249</v>
      </c>
      <c r="AJ162" s="185">
        <f t="shared" si="652"/>
        <v>0.61321693946022926</v>
      </c>
      <c r="AK162" s="185">
        <f t="shared" si="652"/>
        <v>0.66513011807761602</v>
      </c>
      <c r="AL162" s="185">
        <f t="shared" si="652"/>
        <v>0.69555882532849178</v>
      </c>
      <c r="AM162" s="185">
        <f t="shared" si="652"/>
        <v>0.66216013988784783</v>
      </c>
      <c r="AN162" s="185">
        <f t="shared" si="652"/>
        <v>0.62958865718539325</v>
      </c>
      <c r="AO162" s="185">
        <f t="shared" si="652"/>
        <v>0.53300674293562078</v>
      </c>
      <c r="AP162" s="185">
        <f t="shared" si="652"/>
        <v>0.42414209372808642</v>
      </c>
      <c r="AQ162" s="185">
        <f t="shared" si="652"/>
        <v>0.42271213312197486</v>
      </c>
      <c r="AR162" s="185">
        <f t="shared" si="652"/>
        <v>0.37745300239991292</v>
      </c>
      <c r="AS162" s="185">
        <f t="shared" si="652"/>
        <v>0.35086745498287392</v>
      </c>
      <c r="AT162" s="185">
        <f t="shared" si="652"/>
        <v>0.43528580919388971</v>
      </c>
      <c r="AU162" s="185">
        <f t="shared" si="652"/>
        <v>0.47020635525602766</v>
      </c>
      <c r="AV162" s="185">
        <f t="shared" si="652"/>
        <v>0.58078383215756146</v>
      </c>
      <c r="AW162" s="185">
        <f t="shared" si="652"/>
        <v>0.71252760595924591</v>
      </c>
      <c r="AX162" s="185">
        <f t="shared" si="652"/>
        <v>0.69588198874437024</v>
      </c>
      <c r="AY162" s="185">
        <f t="shared" si="652"/>
        <v>0.72252565695716831</v>
      </c>
      <c r="AZ162" s="185">
        <f t="shared" si="652"/>
        <v>0.48358874048595291</v>
      </c>
      <c r="BA162" s="185">
        <f t="shared" si="652"/>
        <v>0.49880032203191654</v>
      </c>
      <c r="BB162" s="185">
        <f t="shared" si="652"/>
        <v>0.38699551547181515</v>
      </c>
      <c r="BC162" s="185">
        <f t="shared" si="652"/>
        <v>0.35714205341601363</v>
      </c>
      <c r="BD162" s="185">
        <f t="shared" si="652"/>
        <v>0.31273820519746737</v>
      </c>
      <c r="BE162" s="185"/>
      <c r="BF162" s="185"/>
      <c r="BG162" s="185"/>
      <c r="BH162" s="185"/>
      <c r="BI162" s="115"/>
      <c r="BJ162" s="185">
        <f t="shared" si="653"/>
        <v>-4.9561739545471051E-2</v>
      </c>
      <c r="BK162" s="185">
        <f t="shared" si="653"/>
        <v>-1.5397840663303297E-2</v>
      </c>
      <c r="BL162" s="185">
        <f t="shared" si="653"/>
        <v>-4.8803112977761465E-2</v>
      </c>
      <c r="BM162" s="185">
        <f t="shared" si="653"/>
        <v>-3.090041302908042E-2</v>
      </c>
      <c r="BN162" s="185">
        <f t="shared" si="653"/>
        <v>-0.14020215951530468</v>
      </c>
      <c r="BO162" s="185">
        <f t="shared" si="653"/>
        <v>-9.3371351119829249E-2</v>
      </c>
      <c r="BP162" s="185">
        <f t="shared" si="653"/>
        <v>-0.11183511299634968</v>
      </c>
      <c r="BQ162" s="185">
        <f t="shared" si="653"/>
        <v>-0.11929093379329864</v>
      </c>
      <c r="BR162" s="419">
        <f t="shared" si="653"/>
        <v>-0.12774782040154753</v>
      </c>
      <c r="BS162" s="185">
        <f t="shared" si="653"/>
        <v>-7.6466989786659445E-2</v>
      </c>
      <c r="BT162" s="185">
        <f t="shared" si="654"/>
        <v>-2.2088698662533379E-2</v>
      </c>
      <c r="BU162" s="185">
        <f t="shared" si="654"/>
        <v>1.4787326820587698E-2</v>
      </c>
      <c r="BV162" s="185">
        <f t="shared" si="654"/>
        <v>2.6631083169649794E-2</v>
      </c>
      <c r="BW162" s="185">
        <f t="shared" si="654"/>
        <v>-9.3062899047263725E-2</v>
      </c>
      <c r="BX162" s="256">
        <f t="shared" si="654"/>
        <v>-6.4013359094678146E-2</v>
      </c>
      <c r="BY162" s="256">
        <f t="shared" si="654"/>
        <v>1.5283665308160721E-2</v>
      </c>
      <c r="BZ162" s="256">
        <f t="shared" si="654"/>
        <v>5.4590389550317364E-2</v>
      </c>
      <c r="CA162" s="256">
        <f t="shared" si="654"/>
        <v>2.9622999890654089E-2</v>
      </c>
      <c r="CB162" s="256">
        <f t="shared" si="654"/>
        <v>3.490720508684203E-2</v>
      </c>
      <c r="CC162" s="256">
        <f t="shared" si="654"/>
        <v>5.7055158943324025E-2</v>
      </c>
      <c r="CD162" s="419">
        <f t="shared" si="655"/>
        <v>7.3962875373119186E-2</v>
      </c>
      <c r="CE162" s="256">
        <f t="shared" si="655"/>
        <v>1.4466001339982548E-2</v>
      </c>
      <c r="CF162" s="256">
        <f t="shared" si="655"/>
        <v>5.7596408686956702E-2</v>
      </c>
      <c r="CG162" s="256">
        <f t="shared" si="655"/>
        <v>7.9471039569639634E-3</v>
      </c>
      <c r="CH162" s="256">
        <f t="shared" si="655"/>
        <v>4.7619133630676935E-2</v>
      </c>
      <c r="CI162" s="256">
        <f t="shared" si="655"/>
        <v>7.6812252323968155E-2</v>
      </c>
      <c r="CJ162" s="256">
        <f t="shared" si="655"/>
        <v>9.2198134664385256E-2</v>
      </c>
      <c r="CK162" s="256">
        <f t="shared" si="655"/>
        <v>6.5712476670626574E-2</v>
      </c>
      <c r="CL162" s="256">
        <f t="shared" si="655"/>
        <v>6.6716519614630043E-2</v>
      </c>
      <c r="CM162" s="256">
        <f t="shared" si="655"/>
        <v>4.9430656977354159E-2</v>
      </c>
      <c r="CN162" s="256">
        <f t="shared" si="656"/>
        <v>9.2745980348512502E-2</v>
      </c>
      <c r="CO162" s="256">
        <f t="shared" si="656"/>
        <v>2.8383973029585174E-2</v>
      </c>
      <c r="CP162" s="419">
        <f t="shared" si="656"/>
        <v>-3.2433107302667796E-2</v>
      </c>
      <c r="CQ162" s="419">
        <f t="shared" si="656"/>
        <v>4.7397487881629896E-2</v>
      </c>
      <c r="CR162" s="419">
        <f t="shared" si="656"/>
        <v>3.2316341587845798E-4</v>
      </c>
      <c r="CS162" s="419">
        <f t="shared" si="656"/>
        <v>6.0365517069320473E-2</v>
      </c>
      <c r="CT162" s="419">
        <f t="shared" si="656"/>
        <v>-0.14599991669944035</v>
      </c>
      <c r="CU162" s="419">
        <f t="shared" si="656"/>
        <v>-3.4206420903704238E-2</v>
      </c>
      <c r="CV162" s="419">
        <f t="shared" si="656"/>
        <v>-3.7146578256271268E-2</v>
      </c>
      <c r="CW162" s="419">
        <f t="shared" si="656"/>
        <v>-6.5570079705961237E-2</v>
      </c>
      <c r="CX162" s="419">
        <f t="shared" si="656"/>
        <v>-6.4714797202445551E-2</v>
      </c>
      <c r="CY162" s="280"/>
      <c r="CZ162" s="115">
        <f t="shared" ref="CZ162" si="662">SUM(CZ157:CZ161)</f>
        <v>0</v>
      </c>
    </row>
    <row r="163" spans="1:104" ht="15" thickTop="1" x14ac:dyDescent="0.3">
      <c r="A163" s="146"/>
    </row>
    <row r="164" spans="1:104" x14ac:dyDescent="0.3">
      <c r="B164" s="1" t="s">
        <v>24</v>
      </c>
    </row>
    <row r="165" spans="1:104" x14ac:dyDescent="0.3">
      <c r="B165" s="30" t="s">
        <v>317</v>
      </c>
    </row>
    <row r="166" spans="1:104" x14ac:dyDescent="0.3">
      <c r="B166" s="2" t="s">
        <v>318</v>
      </c>
    </row>
    <row r="168" spans="1:104" x14ac:dyDescent="0.3">
      <c r="B168" s="31" t="s">
        <v>23</v>
      </c>
    </row>
    <row r="169" spans="1:104" x14ac:dyDescent="0.3">
      <c r="B169" s="2" t="s">
        <v>25</v>
      </c>
    </row>
    <row r="170" spans="1:104" x14ac:dyDescent="0.3">
      <c r="B170" s="2" t="s">
        <v>26</v>
      </c>
    </row>
    <row r="171" spans="1:104" x14ac:dyDescent="0.3">
      <c r="B171" s="2" t="s">
        <v>27</v>
      </c>
    </row>
    <row r="172" spans="1:104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X7"/>
    <mergeCell ref="AW7:BH7"/>
    <mergeCell ref="CE6:CP6"/>
    <mergeCell ref="BS6:CD6"/>
    <mergeCell ref="BI6:BR6"/>
    <mergeCell ref="CQ6:CX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3"/>
  <sheetViews>
    <sheetView workbookViewId="0">
      <pane ySplit="1" topLeftCell="A2" activePane="bottomLeft" state="frozen"/>
      <selection activeCell="I48" sqref="I48"/>
      <selection pane="bottomLeft" activeCell="L7" sqref="L7"/>
    </sheetView>
  </sheetViews>
  <sheetFormatPr defaultRowHeight="14.4" x14ac:dyDescent="0.3"/>
  <cols>
    <col min="2" max="2" width="11.5546875" style="149" customWidth="1"/>
    <col min="4" max="4" width="22.44140625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45164</v>
      </c>
      <c r="C2">
        <v>4</v>
      </c>
      <c r="D2" t="s">
        <v>98</v>
      </c>
      <c r="E2">
        <v>12166</v>
      </c>
      <c r="F2" t="str">
        <f t="shared" ref="F2:F13" si="0">TRIM(MID(D2,3,50))</f>
        <v>Residential</v>
      </c>
      <c r="G2">
        <f t="shared" ref="G2:G1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45164</v>
      </c>
      <c r="C3">
        <v>5</v>
      </c>
      <c r="D3" t="s">
        <v>98</v>
      </c>
      <c r="E3">
        <v>1000049</v>
      </c>
      <c r="F3" t="str">
        <f t="shared" si="0"/>
        <v>Residential</v>
      </c>
      <c r="G3">
        <f t="shared" si="1"/>
        <v>1</v>
      </c>
      <c r="J3" s="149">
        <v>45164</v>
      </c>
    </row>
    <row r="4" spans="1:11" x14ac:dyDescent="0.3">
      <c r="A4" t="s">
        <v>69</v>
      </c>
      <c r="B4" s="149">
        <v>45164</v>
      </c>
      <c r="C4">
        <v>4</v>
      </c>
      <c r="D4" t="s">
        <v>99</v>
      </c>
      <c r="E4">
        <v>161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45164</v>
      </c>
      <c r="C5">
        <v>5</v>
      </c>
      <c r="D5" t="s">
        <v>99</v>
      </c>
      <c r="E5">
        <v>155290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45164</v>
      </c>
      <c r="C6">
        <v>4</v>
      </c>
      <c r="D6" t="s">
        <v>53</v>
      </c>
      <c r="E6">
        <v>1606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2972</v>
      </c>
    </row>
    <row r="7" spans="1:11" x14ac:dyDescent="0.3">
      <c r="A7" t="s">
        <v>69</v>
      </c>
      <c r="B7" s="149">
        <v>45164</v>
      </c>
      <c r="C7">
        <v>5</v>
      </c>
      <c r="D7" t="s">
        <v>53</v>
      </c>
      <c r="E7">
        <v>155180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161</v>
      </c>
      <c r="K7" s="152">
        <v>155290</v>
      </c>
    </row>
    <row r="8" spans="1:11" x14ac:dyDescent="0.3">
      <c r="A8" t="s">
        <v>69</v>
      </c>
      <c r="B8" s="149">
        <v>45164</v>
      </c>
      <c r="C8">
        <v>4</v>
      </c>
      <c r="D8" t="s">
        <v>54</v>
      </c>
      <c r="E8">
        <v>76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76</v>
      </c>
      <c r="K8" s="152">
        <v>11356</v>
      </c>
    </row>
    <row r="9" spans="1:11" x14ac:dyDescent="0.3">
      <c r="A9" t="s">
        <v>69</v>
      </c>
      <c r="B9" s="149">
        <v>45164</v>
      </c>
      <c r="C9">
        <v>5</v>
      </c>
      <c r="D9" t="s">
        <v>54</v>
      </c>
      <c r="E9">
        <v>11356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12166</v>
      </c>
      <c r="K9" s="152">
        <v>1000049</v>
      </c>
    </row>
    <row r="10" spans="1:11" x14ac:dyDescent="0.3">
      <c r="A10" t="s">
        <v>69</v>
      </c>
      <c r="B10" s="149">
        <v>45164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1606</v>
      </c>
      <c r="K10" s="152">
        <v>155180</v>
      </c>
    </row>
    <row r="11" spans="1:11" x14ac:dyDescent="0.3">
      <c r="A11" t="s">
        <v>69</v>
      </c>
      <c r="B11" s="149">
        <v>45164</v>
      </c>
      <c r="C11">
        <v>5</v>
      </c>
      <c r="D11" t="s">
        <v>55</v>
      </c>
      <c r="E11">
        <v>2972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45164</v>
      </c>
      <c r="C12">
        <v>4</v>
      </c>
      <c r="D12" t="s">
        <v>56</v>
      </c>
      <c r="E12">
        <v>187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5</v>
      </c>
      <c r="K12" s="152">
        <v>446</v>
      </c>
    </row>
    <row r="13" spans="1:11" x14ac:dyDescent="0.3">
      <c r="A13" t="s">
        <v>69</v>
      </c>
      <c r="B13" s="149">
        <v>45164</v>
      </c>
      <c r="C13">
        <v>5</v>
      </c>
      <c r="D13" t="s">
        <v>56</v>
      </c>
      <c r="E13">
        <v>26129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33</v>
      </c>
      <c r="K13" s="152">
        <v>62647</v>
      </c>
    </row>
    <row r="14" spans="1:11" x14ac:dyDescent="0.3">
      <c r="A14" t="s">
        <v>71</v>
      </c>
      <c r="B14" s="149">
        <v>45164</v>
      </c>
      <c r="C14">
        <v>4</v>
      </c>
      <c r="D14" t="s">
        <v>99</v>
      </c>
      <c r="E14">
        <v>33</v>
      </c>
      <c r="F14" t="str">
        <f t="shared" ref="F14:F33" si="2">TRIM(MID(D14,3,50))</f>
        <v>Low Income Residential</v>
      </c>
      <c r="G14">
        <f t="shared" ref="G14:G45" si="3">VALUE(TRIM(MID(A14,6,2)))</f>
        <v>2</v>
      </c>
      <c r="I14" s="153" t="s">
        <v>40</v>
      </c>
      <c r="J14" s="152">
        <v>11</v>
      </c>
      <c r="K14" s="152">
        <v>1651</v>
      </c>
    </row>
    <row r="15" spans="1:11" x14ac:dyDescent="0.3">
      <c r="A15" t="s">
        <v>71</v>
      </c>
      <c r="B15" s="149">
        <v>45164</v>
      </c>
      <c r="C15">
        <v>4</v>
      </c>
      <c r="D15" t="s">
        <v>54</v>
      </c>
      <c r="E15">
        <v>11</v>
      </c>
      <c r="F15" t="str">
        <f t="shared" si="2"/>
        <v>Medium C&amp;I</v>
      </c>
      <c r="G15">
        <f t="shared" si="3"/>
        <v>2</v>
      </c>
      <c r="I15" s="153" t="s">
        <v>37</v>
      </c>
      <c r="J15" s="152">
        <v>985</v>
      </c>
      <c r="K15" s="152">
        <v>172741</v>
      </c>
    </row>
    <row r="16" spans="1:11" x14ac:dyDescent="0.3">
      <c r="A16" t="s">
        <v>71</v>
      </c>
      <c r="B16" s="149">
        <v>45164</v>
      </c>
      <c r="C16">
        <v>4</v>
      </c>
      <c r="D16" t="s">
        <v>55</v>
      </c>
      <c r="E16">
        <v>5</v>
      </c>
      <c r="F16" t="str">
        <f t="shared" si="2"/>
        <v>Large C&amp;I</v>
      </c>
      <c r="G16">
        <f t="shared" si="3"/>
        <v>2</v>
      </c>
      <c r="I16" s="153" t="s">
        <v>39</v>
      </c>
      <c r="J16" s="152">
        <v>217</v>
      </c>
      <c r="K16" s="152">
        <v>28578</v>
      </c>
    </row>
    <row r="17" spans="1:11" x14ac:dyDescent="0.3">
      <c r="A17" t="s">
        <v>71</v>
      </c>
      <c r="B17" s="149">
        <v>45164</v>
      </c>
      <c r="C17">
        <v>4</v>
      </c>
      <c r="D17" t="s">
        <v>56</v>
      </c>
      <c r="E17">
        <v>5</v>
      </c>
      <c r="F17" t="str">
        <f t="shared" si="2"/>
        <v>OTHER</v>
      </c>
      <c r="G17">
        <f t="shared" si="3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45164</v>
      </c>
      <c r="C18">
        <v>4</v>
      </c>
      <c r="D18" t="s">
        <v>53</v>
      </c>
      <c r="E18">
        <v>217</v>
      </c>
      <c r="F18" t="str">
        <f t="shared" si="2"/>
        <v>Small C&amp;I</v>
      </c>
      <c r="G18">
        <f t="shared" si="3"/>
        <v>2</v>
      </c>
      <c r="I18" s="153" t="s">
        <v>41</v>
      </c>
      <c r="J18" s="152">
        <v>3</v>
      </c>
      <c r="K18" s="152">
        <v>222</v>
      </c>
    </row>
    <row r="19" spans="1:11" x14ac:dyDescent="0.3">
      <c r="A19" t="s">
        <v>71</v>
      </c>
      <c r="B19" s="149">
        <v>45164</v>
      </c>
      <c r="C19">
        <v>5</v>
      </c>
      <c r="D19" t="s">
        <v>55</v>
      </c>
      <c r="E19">
        <v>446</v>
      </c>
      <c r="F19" t="str">
        <f t="shared" si="2"/>
        <v>Large C&amp;I</v>
      </c>
      <c r="G19">
        <f t="shared" si="3"/>
        <v>2</v>
      </c>
      <c r="I19" s="153" t="s">
        <v>38</v>
      </c>
      <c r="J19" s="152">
        <v>8</v>
      </c>
      <c r="K19" s="152">
        <v>12063</v>
      </c>
    </row>
    <row r="20" spans="1:11" x14ac:dyDescent="0.3">
      <c r="A20" t="s">
        <v>71</v>
      </c>
      <c r="B20" s="149">
        <v>45164</v>
      </c>
      <c r="C20">
        <v>4</v>
      </c>
      <c r="D20" t="s">
        <v>98</v>
      </c>
      <c r="E20">
        <v>985</v>
      </c>
      <c r="F20" t="str">
        <f t="shared" si="2"/>
        <v>Residential</v>
      </c>
      <c r="G20">
        <f t="shared" si="3"/>
        <v>2</v>
      </c>
      <c r="I20" s="153" t="s">
        <v>40</v>
      </c>
      <c r="J20" s="152">
        <v>7</v>
      </c>
      <c r="K20" s="152">
        <v>932</v>
      </c>
    </row>
    <row r="21" spans="1:11" x14ac:dyDescent="0.3">
      <c r="A21" t="s">
        <v>71</v>
      </c>
      <c r="B21" s="149">
        <v>45164</v>
      </c>
      <c r="C21">
        <v>5</v>
      </c>
      <c r="D21" t="s">
        <v>54</v>
      </c>
      <c r="E21">
        <v>1651</v>
      </c>
      <c r="F21" t="str">
        <f t="shared" si="2"/>
        <v>Medium C&amp;I</v>
      </c>
      <c r="G21">
        <f t="shared" si="3"/>
        <v>2</v>
      </c>
      <c r="I21" s="153" t="s">
        <v>37</v>
      </c>
      <c r="J21" s="152">
        <v>593</v>
      </c>
      <c r="K21" s="152">
        <v>71274</v>
      </c>
    </row>
    <row r="22" spans="1:11" x14ac:dyDescent="0.3">
      <c r="A22" t="s">
        <v>71</v>
      </c>
      <c r="B22" s="149">
        <v>45164</v>
      </c>
      <c r="C22">
        <v>5</v>
      </c>
      <c r="D22" t="s">
        <v>56</v>
      </c>
      <c r="E22">
        <v>2695</v>
      </c>
      <c r="F22" t="str">
        <f t="shared" si="2"/>
        <v>OTHER</v>
      </c>
      <c r="G22">
        <f t="shared" si="3"/>
        <v>2</v>
      </c>
      <c r="I22" s="153" t="s">
        <v>39</v>
      </c>
      <c r="J22" s="152">
        <v>164</v>
      </c>
      <c r="K22" s="152">
        <v>13798</v>
      </c>
    </row>
    <row r="23" spans="1:11" x14ac:dyDescent="0.3">
      <c r="A23" t="s">
        <v>71</v>
      </c>
      <c r="B23" s="149">
        <v>45164</v>
      </c>
      <c r="C23">
        <v>5</v>
      </c>
      <c r="D23" t="s">
        <v>53</v>
      </c>
      <c r="E23">
        <v>28578</v>
      </c>
      <c r="F23" t="str">
        <f t="shared" si="2"/>
        <v>Small C&amp;I</v>
      </c>
      <c r="G23">
        <f t="shared" si="3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45164</v>
      </c>
      <c r="C24">
        <v>5</v>
      </c>
      <c r="D24" t="s">
        <v>99</v>
      </c>
      <c r="E24">
        <v>62647</v>
      </c>
      <c r="F24" t="str">
        <f t="shared" si="2"/>
        <v>Low Income Residential</v>
      </c>
      <c r="G24">
        <f t="shared" si="3"/>
        <v>2</v>
      </c>
      <c r="I24" s="153" t="s">
        <v>41</v>
      </c>
      <c r="J24" s="152"/>
      <c r="K24" s="152">
        <v>77</v>
      </c>
    </row>
    <row r="25" spans="1:11" x14ac:dyDescent="0.3">
      <c r="A25" t="s">
        <v>71</v>
      </c>
      <c r="B25" s="149">
        <v>45164</v>
      </c>
      <c r="C25">
        <v>5</v>
      </c>
      <c r="D25" t="s">
        <v>98</v>
      </c>
      <c r="E25">
        <v>172741</v>
      </c>
      <c r="F25" t="str">
        <f t="shared" si="2"/>
        <v>Residential</v>
      </c>
      <c r="G25">
        <f t="shared" si="3"/>
        <v>2</v>
      </c>
      <c r="I25" s="153" t="s">
        <v>38</v>
      </c>
      <c r="J25" s="152">
        <v>2</v>
      </c>
      <c r="K25" s="152">
        <v>5445</v>
      </c>
    </row>
    <row r="26" spans="1:11" x14ac:dyDescent="0.3">
      <c r="A26" t="s">
        <v>65</v>
      </c>
      <c r="B26" s="149">
        <v>45164</v>
      </c>
      <c r="C26">
        <v>4</v>
      </c>
      <c r="D26" t="s">
        <v>99</v>
      </c>
      <c r="E26">
        <v>8</v>
      </c>
      <c r="F26" t="str">
        <f t="shared" si="2"/>
        <v>Low Income Residential</v>
      </c>
      <c r="G26">
        <f t="shared" si="3"/>
        <v>3</v>
      </c>
      <c r="I26" s="153" t="s">
        <v>40</v>
      </c>
      <c r="J26" s="152">
        <v>2</v>
      </c>
      <c r="K26" s="152">
        <v>266</v>
      </c>
    </row>
    <row r="27" spans="1:11" x14ac:dyDescent="0.3">
      <c r="A27" t="s">
        <v>65</v>
      </c>
      <c r="B27" s="149">
        <v>45164</v>
      </c>
      <c r="C27">
        <v>4</v>
      </c>
      <c r="D27" t="s">
        <v>54</v>
      </c>
      <c r="E27">
        <v>7</v>
      </c>
      <c r="F27" t="str">
        <f t="shared" si="2"/>
        <v>Medium C&amp;I</v>
      </c>
      <c r="G27">
        <f t="shared" si="3"/>
        <v>3</v>
      </c>
      <c r="I27" s="153" t="s">
        <v>37</v>
      </c>
      <c r="J27" s="152">
        <v>169</v>
      </c>
      <c r="K27" s="152">
        <v>24001</v>
      </c>
    </row>
    <row r="28" spans="1:11" x14ac:dyDescent="0.3">
      <c r="A28" t="s">
        <v>65</v>
      </c>
      <c r="B28" s="149">
        <v>45164</v>
      </c>
      <c r="C28">
        <v>4</v>
      </c>
      <c r="D28" t="s">
        <v>55</v>
      </c>
      <c r="E28">
        <v>3</v>
      </c>
      <c r="F28" t="str">
        <f t="shared" si="2"/>
        <v>Large C&amp;I</v>
      </c>
      <c r="G28">
        <f t="shared" si="3"/>
        <v>3</v>
      </c>
      <c r="I28" s="153" t="s">
        <v>39</v>
      </c>
      <c r="J28" s="152">
        <v>20</v>
      </c>
      <c r="K28" s="152">
        <v>4808</v>
      </c>
    </row>
    <row r="29" spans="1:11" x14ac:dyDescent="0.3">
      <c r="A29" t="s">
        <v>65</v>
      </c>
      <c r="B29" s="149">
        <v>45164</v>
      </c>
      <c r="C29">
        <v>4</v>
      </c>
      <c r="D29" t="s">
        <v>56</v>
      </c>
      <c r="E29">
        <v>4</v>
      </c>
      <c r="F29" t="str">
        <f t="shared" si="2"/>
        <v>OTHER</v>
      </c>
      <c r="G29">
        <f t="shared" si="3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45164</v>
      </c>
      <c r="C30">
        <v>4</v>
      </c>
      <c r="D30" t="s">
        <v>98</v>
      </c>
      <c r="E30">
        <v>593</v>
      </c>
      <c r="F30" t="str">
        <f t="shared" si="2"/>
        <v>Residential</v>
      </c>
      <c r="G30">
        <f t="shared" si="3"/>
        <v>3</v>
      </c>
      <c r="I30" s="153" t="s">
        <v>41</v>
      </c>
      <c r="J30" s="152">
        <v>2</v>
      </c>
      <c r="K30" s="152">
        <v>147</v>
      </c>
    </row>
    <row r="31" spans="1:11" x14ac:dyDescent="0.3">
      <c r="A31" t="s">
        <v>65</v>
      </c>
      <c r="B31" s="149">
        <v>45164</v>
      </c>
      <c r="C31">
        <v>5</v>
      </c>
      <c r="D31" t="s">
        <v>54</v>
      </c>
      <c r="E31">
        <v>932</v>
      </c>
      <c r="F31" t="str">
        <f t="shared" si="2"/>
        <v>Medium C&amp;I</v>
      </c>
      <c r="G31">
        <f t="shared" si="3"/>
        <v>3</v>
      </c>
      <c r="I31" s="153" t="s">
        <v>38</v>
      </c>
      <c r="J31" s="152">
        <v>23</v>
      </c>
      <c r="K31" s="152">
        <v>45139</v>
      </c>
    </row>
    <row r="32" spans="1:11" x14ac:dyDescent="0.3">
      <c r="A32" t="s">
        <v>65</v>
      </c>
      <c r="B32" s="149">
        <v>45164</v>
      </c>
      <c r="C32">
        <v>5</v>
      </c>
      <c r="D32" t="s">
        <v>56</v>
      </c>
      <c r="E32">
        <v>794</v>
      </c>
      <c r="F32" t="str">
        <f t="shared" si="2"/>
        <v>OTHER</v>
      </c>
      <c r="G32">
        <f t="shared" si="3"/>
        <v>3</v>
      </c>
      <c r="I32" s="153" t="s">
        <v>40</v>
      </c>
      <c r="J32" s="152">
        <v>2</v>
      </c>
      <c r="K32" s="152">
        <v>453</v>
      </c>
    </row>
    <row r="33" spans="1:11" x14ac:dyDescent="0.3">
      <c r="A33" t="s">
        <v>65</v>
      </c>
      <c r="B33" s="149">
        <v>45164</v>
      </c>
      <c r="C33">
        <v>4</v>
      </c>
      <c r="D33" t="s">
        <v>53</v>
      </c>
      <c r="E33">
        <v>164</v>
      </c>
      <c r="F33" t="str">
        <f t="shared" si="2"/>
        <v>Small C&amp;I</v>
      </c>
      <c r="G33">
        <f t="shared" si="3"/>
        <v>3</v>
      </c>
      <c r="I33" s="153" t="s">
        <v>37</v>
      </c>
      <c r="J33" s="152">
        <v>223</v>
      </c>
      <c r="K33" s="152">
        <v>77466</v>
      </c>
    </row>
    <row r="34" spans="1:11" x14ac:dyDescent="0.3">
      <c r="A34" t="s">
        <v>65</v>
      </c>
      <c r="B34" s="149">
        <v>45164</v>
      </c>
      <c r="C34">
        <v>5</v>
      </c>
      <c r="D34" t="s">
        <v>55</v>
      </c>
      <c r="E34">
        <v>222</v>
      </c>
      <c r="F34" t="str">
        <f t="shared" ref="F34:F65" si="4">TRIM(MID(D34,3,50))</f>
        <v>Large C&amp;I</v>
      </c>
      <c r="G34">
        <f t="shared" si="3"/>
        <v>3</v>
      </c>
      <c r="I34" s="153" t="s">
        <v>39</v>
      </c>
      <c r="J34" s="152">
        <v>33</v>
      </c>
      <c r="K34" s="152">
        <v>9972</v>
      </c>
    </row>
    <row r="35" spans="1:11" x14ac:dyDescent="0.3">
      <c r="A35" t="s">
        <v>65</v>
      </c>
      <c r="B35" s="149">
        <v>45164</v>
      </c>
      <c r="C35">
        <v>5</v>
      </c>
      <c r="D35" t="s">
        <v>99</v>
      </c>
      <c r="E35">
        <v>12063</v>
      </c>
      <c r="F35" t="str">
        <f t="shared" si="4"/>
        <v>Low Income Residential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45164</v>
      </c>
      <c r="C36">
        <v>5</v>
      </c>
      <c r="D36" t="s">
        <v>53</v>
      </c>
      <c r="E36">
        <v>13798</v>
      </c>
      <c r="F36" t="str">
        <f t="shared" si="4"/>
        <v>Small C&amp;I</v>
      </c>
      <c r="G36">
        <f t="shared" si="3"/>
        <v>3</v>
      </c>
      <c r="I36" s="153" t="s">
        <v>41</v>
      </c>
      <c r="J36" s="152">
        <v>31829</v>
      </c>
      <c r="K36" s="152">
        <v>9562975</v>
      </c>
    </row>
    <row r="37" spans="1:11" x14ac:dyDescent="0.3">
      <c r="A37" t="s">
        <v>65</v>
      </c>
      <c r="B37" s="149">
        <v>45164</v>
      </c>
      <c r="C37">
        <v>5</v>
      </c>
      <c r="D37" t="s">
        <v>98</v>
      </c>
      <c r="E37">
        <v>71274</v>
      </c>
      <c r="F37" t="str">
        <f t="shared" si="4"/>
        <v>Residential</v>
      </c>
      <c r="G37">
        <f t="shared" si="3"/>
        <v>3</v>
      </c>
      <c r="I37" s="153" t="s">
        <v>38</v>
      </c>
      <c r="J37" s="152">
        <v>4852</v>
      </c>
      <c r="K37" s="152">
        <v>9229416</v>
      </c>
    </row>
    <row r="38" spans="1:11" x14ac:dyDescent="0.3">
      <c r="A38" t="s">
        <v>50</v>
      </c>
      <c r="B38" s="149">
        <v>45164</v>
      </c>
      <c r="C38">
        <v>4</v>
      </c>
      <c r="D38" t="s">
        <v>54</v>
      </c>
      <c r="E38">
        <v>2</v>
      </c>
      <c r="F38" t="str">
        <f t="shared" si="4"/>
        <v>Medium C&amp;I</v>
      </c>
      <c r="G38">
        <f t="shared" si="3"/>
        <v>4</v>
      </c>
      <c r="I38" s="153" t="s">
        <v>40</v>
      </c>
      <c r="J38" s="152">
        <v>23771</v>
      </c>
      <c r="K38" s="152">
        <v>5884892</v>
      </c>
    </row>
    <row r="39" spans="1:11" x14ac:dyDescent="0.3">
      <c r="A39" t="s">
        <v>50</v>
      </c>
      <c r="B39" s="149">
        <v>45164</v>
      </c>
      <c r="C39">
        <v>4</v>
      </c>
      <c r="D39" t="s">
        <v>98</v>
      </c>
      <c r="E39">
        <v>169</v>
      </c>
      <c r="F39" t="str">
        <f t="shared" si="4"/>
        <v>Residential</v>
      </c>
      <c r="G39">
        <f t="shared" si="3"/>
        <v>4</v>
      </c>
      <c r="I39" s="153" t="s">
        <v>37</v>
      </c>
      <c r="J39" s="152">
        <v>274503</v>
      </c>
      <c r="K39" s="152">
        <v>33996400</v>
      </c>
    </row>
    <row r="40" spans="1:11" x14ac:dyDescent="0.3">
      <c r="A40" t="s">
        <v>50</v>
      </c>
      <c r="B40" s="149">
        <v>45164</v>
      </c>
      <c r="C40">
        <v>4</v>
      </c>
      <c r="D40" t="s">
        <v>53</v>
      </c>
      <c r="E40">
        <v>20</v>
      </c>
      <c r="F40" t="str">
        <f t="shared" si="4"/>
        <v>Small C&amp;I</v>
      </c>
      <c r="G40">
        <f t="shared" si="3"/>
        <v>4</v>
      </c>
      <c r="I40" s="153" t="s">
        <v>39</v>
      </c>
      <c r="J40" s="152">
        <v>29393</v>
      </c>
      <c r="K40" s="152">
        <v>6702337</v>
      </c>
    </row>
    <row r="41" spans="1:11" x14ac:dyDescent="0.3">
      <c r="A41" t="s">
        <v>50</v>
      </c>
      <c r="B41" s="149">
        <v>45164</v>
      </c>
      <c r="C41">
        <v>5</v>
      </c>
      <c r="D41" t="s">
        <v>55</v>
      </c>
      <c r="E41">
        <v>77</v>
      </c>
      <c r="F41" t="str">
        <f t="shared" si="4"/>
        <v>Large C&amp;I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45164</v>
      </c>
      <c r="C42">
        <v>5</v>
      </c>
      <c r="D42" t="s">
        <v>54</v>
      </c>
      <c r="E42">
        <v>266</v>
      </c>
      <c r="F42" t="str">
        <f t="shared" si="4"/>
        <v>Medium C&amp;I</v>
      </c>
      <c r="G42">
        <f t="shared" si="3"/>
        <v>4</v>
      </c>
      <c r="I42" s="153" t="s">
        <v>41</v>
      </c>
      <c r="J42" s="152">
        <v>6928</v>
      </c>
      <c r="K42" s="152">
        <v>4234341</v>
      </c>
    </row>
    <row r="43" spans="1:11" x14ac:dyDescent="0.3">
      <c r="A43" t="s">
        <v>50</v>
      </c>
      <c r="B43" s="149">
        <v>45164</v>
      </c>
      <c r="C43">
        <v>5</v>
      </c>
      <c r="D43" t="s">
        <v>56</v>
      </c>
      <c r="E43">
        <v>205</v>
      </c>
      <c r="F43" t="str">
        <f t="shared" si="4"/>
        <v>OTHER</v>
      </c>
      <c r="G43">
        <f t="shared" si="3"/>
        <v>4</v>
      </c>
      <c r="I43" s="153" t="s">
        <v>38</v>
      </c>
      <c r="J43" s="152">
        <v>2843</v>
      </c>
      <c r="K43" s="152">
        <v>6164797</v>
      </c>
    </row>
    <row r="44" spans="1:11" x14ac:dyDescent="0.3">
      <c r="A44" t="s">
        <v>50</v>
      </c>
      <c r="B44" s="149">
        <v>45164</v>
      </c>
      <c r="C44">
        <v>4</v>
      </c>
      <c r="D44" t="s">
        <v>99</v>
      </c>
      <c r="E44">
        <v>2</v>
      </c>
      <c r="F44" t="str">
        <f t="shared" si="4"/>
        <v>Low Income Residential</v>
      </c>
      <c r="G44">
        <f t="shared" si="3"/>
        <v>4</v>
      </c>
      <c r="I44" s="153" t="s">
        <v>40</v>
      </c>
      <c r="J44" s="152">
        <v>439</v>
      </c>
      <c r="K44" s="152">
        <v>2282609</v>
      </c>
    </row>
    <row r="45" spans="1:11" x14ac:dyDescent="0.3">
      <c r="A45" t="s">
        <v>50</v>
      </c>
      <c r="B45" s="149">
        <v>45164</v>
      </c>
      <c r="C45">
        <v>5</v>
      </c>
      <c r="D45" t="s">
        <v>53</v>
      </c>
      <c r="E45">
        <v>4808</v>
      </c>
      <c r="F45" t="str">
        <f t="shared" si="4"/>
        <v>Small C&amp;I</v>
      </c>
      <c r="G45">
        <f t="shared" si="3"/>
        <v>4</v>
      </c>
      <c r="I45" s="153" t="s">
        <v>37</v>
      </c>
      <c r="J45" s="152">
        <v>72722</v>
      </c>
      <c r="K45" s="152">
        <v>14717138</v>
      </c>
    </row>
    <row r="46" spans="1:11" x14ac:dyDescent="0.3">
      <c r="A46" t="s">
        <v>50</v>
      </c>
      <c r="B46" s="149">
        <v>45164</v>
      </c>
      <c r="C46">
        <v>5</v>
      </c>
      <c r="D46" t="s">
        <v>99</v>
      </c>
      <c r="E46">
        <v>5445</v>
      </c>
      <c r="F46" t="str">
        <f t="shared" si="4"/>
        <v>Low Income Residential</v>
      </c>
      <c r="G46">
        <f t="shared" ref="G46:G77" si="5">VALUE(TRIM(MID(A46,6,2)))</f>
        <v>4</v>
      </c>
      <c r="I46" s="153" t="s">
        <v>39</v>
      </c>
      <c r="J46" s="152">
        <v>6061</v>
      </c>
      <c r="K46" s="152">
        <v>2613002</v>
      </c>
    </row>
    <row r="47" spans="1:11" x14ac:dyDescent="0.3">
      <c r="A47" t="s">
        <v>50</v>
      </c>
      <c r="B47" s="149">
        <v>45164</v>
      </c>
      <c r="C47">
        <v>5</v>
      </c>
      <c r="D47" t="s">
        <v>98</v>
      </c>
      <c r="E47">
        <v>24001</v>
      </c>
      <c r="F47" t="str">
        <f t="shared" si="4"/>
        <v>Residential</v>
      </c>
      <c r="G47">
        <f t="shared" si="5"/>
        <v>4</v>
      </c>
      <c r="I47" s="151">
        <v>8</v>
      </c>
      <c r="J47" s="152"/>
      <c r="K47" s="152"/>
    </row>
    <row r="48" spans="1:11" x14ac:dyDescent="0.3">
      <c r="A48" t="s">
        <v>59</v>
      </c>
      <c r="B48" s="149">
        <v>45164</v>
      </c>
      <c r="C48">
        <v>4</v>
      </c>
      <c r="D48" t="s">
        <v>54</v>
      </c>
      <c r="E48">
        <v>2</v>
      </c>
      <c r="F48" t="str">
        <f t="shared" si="4"/>
        <v>Medium C&amp;I</v>
      </c>
      <c r="G48">
        <f t="shared" si="5"/>
        <v>5</v>
      </c>
      <c r="I48" s="153" t="s">
        <v>41</v>
      </c>
      <c r="J48" s="152">
        <v>11676</v>
      </c>
      <c r="K48" s="152">
        <v>16032087</v>
      </c>
    </row>
    <row r="49" spans="1:11" x14ac:dyDescent="0.3">
      <c r="A49" t="s">
        <v>59</v>
      </c>
      <c r="B49" s="149">
        <v>45164</v>
      </c>
      <c r="C49">
        <v>4</v>
      </c>
      <c r="D49" t="s">
        <v>55</v>
      </c>
      <c r="E49">
        <v>2</v>
      </c>
      <c r="F49" t="str">
        <f t="shared" si="4"/>
        <v>Large C&amp;I</v>
      </c>
      <c r="G49">
        <f t="shared" si="5"/>
        <v>5</v>
      </c>
      <c r="I49" s="153" t="s">
        <v>38</v>
      </c>
      <c r="J49" s="152">
        <v>45179</v>
      </c>
      <c r="K49" s="152">
        <v>96621077</v>
      </c>
    </row>
    <row r="50" spans="1:11" x14ac:dyDescent="0.3">
      <c r="A50" t="s">
        <v>59</v>
      </c>
      <c r="B50" s="149">
        <v>45164</v>
      </c>
      <c r="C50">
        <v>4</v>
      </c>
      <c r="D50" t="s">
        <v>56</v>
      </c>
      <c r="E50">
        <v>1</v>
      </c>
      <c r="F50" t="str">
        <f t="shared" si="4"/>
        <v>OTHER</v>
      </c>
      <c r="G50">
        <f t="shared" si="5"/>
        <v>5</v>
      </c>
      <c r="I50" s="153" t="s">
        <v>40</v>
      </c>
      <c r="J50" s="152">
        <v>3503</v>
      </c>
      <c r="K50" s="152">
        <v>10269510</v>
      </c>
    </row>
    <row r="51" spans="1:11" x14ac:dyDescent="0.3">
      <c r="A51" t="s">
        <v>59</v>
      </c>
      <c r="B51" s="149">
        <v>45164</v>
      </c>
      <c r="C51">
        <v>4</v>
      </c>
      <c r="D51" t="s">
        <v>98</v>
      </c>
      <c r="E51">
        <v>223</v>
      </c>
      <c r="F51" t="str">
        <f t="shared" si="4"/>
        <v>Residential</v>
      </c>
      <c r="G51">
        <f t="shared" si="5"/>
        <v>5</v>
      </c>
      <c r="I51" s="153" t="s">
        <v>37</v>
      </c>
      <c r="J51" s="152">
        <v>451156</v>
      </c>
      <c r="K51" s="152">
        <v>161064959</v>
      </c>
    </row>
    <row r="52" spans="1:11" x14ac:dyDescent="0.3">
      <c r="A52" t="s">
        <v>59</v>
      </c>
      <c r="B52" s="149">
        <v>45164</v>
      </c>
      <c r="C52">
        <v>4</v>
      </c>
      <c r="D52" t="s">
        <v>99</v>
      </c>
      <c r="E52">
        <v>23</v>
      </c>
      <c r="F52" t="str">
        <f t="shared" si="4"/>
        <v>Low Income Residential</v>
      </c>
      <c r="G52">
        <f t="shared" si="5"/>
        <v>5</v>
      </c>
      <c r="I52" s="153" t="s">
        <v>39</v>
      </c>
      <c r="J52" s="152">
        <v>11172</v>
      </c>
      <c r="K52" s="152">
        <v>12237803</v>
      </c>
    </row>
    <row r="53" spans="1:11" x14ac:dyDescent="0.3">
      <c r="A53" t="s">
        <v>59</v>
      </c>
      <c r="B53" s="149">
        <v>45164</v>
      </c>
      <c r="C53">
        <v>4</v>
      </c>
      <c r="D53" t="s">
        <v>53</v>
      </c>
      <c r="E53">
        <v>33</v>
      </c>
      <c r="F53" t="str">
        <f t="shared" si="4"/>
        <v>Small C&amp;I</v>
      </c>
      <c r="G53">
        <f t="shared" si="5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45164</v>
      </c>
      <c r="C54">
        <v>5</v>
      </c>
      <c r="D54" t="s">
        <v>55</v>
      </c>
      <c r="E54">
        <v>147</v>
      </c>
      <c r="F54" t="str">
        <f t="shared" si="4"/>
        <v>Large C&amp;I</v>
      </c>
      <c r="G54">
        <f t="shared" si="5"/>
        <v>5</v>
      </c>
      <c r="I54" s="153" t="s">
        <v>41</v>
      </c>
      <c r="J54" s="152">
        <v>50434</v>
      </c>
      <c r="K54" s="152">
        <v>29829402</v>
      </c>
    </row>
    <row r="55" spans="1:11" x14ac:dyDescent="0.3">
      <c r="A55" t="s">
        <v>59</v>
      </c>
      <c r="B55" s="149">
        <v>45164</v>
      </c>
      <c r="C55">
        <v>5</v>
      </c>
      <c r="D55" t="s">
        <v>54</v>
      </c>
      <c r="E55">
        <v>453</v>
      </c>
      <c r="F55" t="str">
        <f t="shared" si="4"/>
        <v>Medium C&amp;I</v>
      </c>
      <c r="G55">
        <f t="shared" si="5"/>
        <v>5</v>
      </c>
      <c r="I55" s="153" t="s">
        <v>38</v>
      </c>
      <c r="J55" s="152">
        <v>52874</v>
      </c>
      <c r="K55" s="152">
        <v>112015290</v>
      </c>
    </row>
    <row r="56" spans="1:11" x14ac:dyDescent="0.3">
      <c r="A56" t="s">
        <v>59</v>
      </c>
      <c r="B56" s="149">
        <v>45164</v>
      </c>
      <c r="C56">
        <v>5</v>
      </c>
      <c r="D56" t="s">
        <v>56</v>
      </c>
      <c r="E56">
        <v>1696</v>
      </c>
      <c r="F56" t="str">
        <f t="shared" si="4"/>
        <v>OTHER</v>
      </c>
      <c r="G56">
        <f t="shared" si="5"/>
        <v>5</v>
      </c>
      <c r="I56" s="153" t="s">
        <v>40</v>
      </c>
      <c r="J56" s="152">
        <v>27712</v>
      </c>
      <c r="K56" s="152">
        <v>18437011</v>
      </c>
    </row>
    <row r="57" spans="1:11" x14ac:dyDescent="0.3">
      <c r="A57" t="s">
        <v>59</v>
      </c>
      <c r="B57" s="149">
        <v>45164</v>
      </c>
      <c r="C57">
        <v>5</v>
      </c>
      <c r="D57" t="s">
        <v>53</v>
      </c>
      <c r="E57">
        <v>9972</v>
      </c>
      <c r="F57" t="str">
        <f t="shared" si="4"/>
        <v>Small C&amp;I</v>
      </c>
      <c r="G57">
        <f t="shared" si="5"/>
        <v>5</v>
      </c>
      <c r="I57" s="153" t="s">
        <v>37</v>
      </c>
      <c r="J57" s="152">
        <v>798382</v>
      </c>
      <c r="K57" s="152">
        <v>209778497</v>
      </c>
    </row>
    <row r="58" spans="1:11" x14ac:dyDescent="0.3">
      <c r="A58" t="s">
        <v>59</v>
      </c>
      <c r="B58" s="149">
        <v>45164</v>
      </c>
      <c r="C58">
        <v>5</v>
      </c>
      <c r="D58" t="s">
        <v>99</v>
      </c>
      <c r="E58">
        <v>45139</v>
      </c>
      <c r="F58" t="str">
        <f t="shared" si="4"/>
        <v>Low Income Residential</v>
      </c>
      <c r="G58">
        <f t="shared" si="5"/>
        <v>5</v>
      </c>
      <c r="I58" s="153" t="s">
        <v>39</v>
      </c>
      <c r="J58" s="152">
        <v>46626</v>
      </c>
      <c r="K58" s="152">
        <v>21553142</v>
      </c>
    </row>
    <row r="59" spans="1:11" x14ac:dyDescent="0.3">
      <c r="A59" t="s">
        <v>59</v>
      </c>
      <c r="B59" s="149">
        <v>45164</v>
      </c>
      <c r="C59">
        <v>5</v>
      </c>
      <c r="D59" t="s">
        <v>98</v>
      </c>
      <c r="E59">
        <v>77466</v>
      </c>
      <c r="F59" t="str">
        <f t="shared" si="4"/>
        <v>Residential</v>
      </c>
      <c r="G59">
        <f t="shared" si="5"/>
        <v>5</v>
      </c>
      <c r="I59" s="151">
        <v>13</v>
      </c>
      <c r="J59" s="152"/>
      <c r="K59" s="152"/>
    </row>
    <row r="60" spans="1:11" x14ac:dyDescent="0.3">
      <c r="A60" t="s">
        <v>60</v>
      </c>
      <c r="B60" s="149">
        <v>45164</v>
      </c>
      <c r="C60">
        <v>4</v>
      </c>
      <c r="D60" t="s">
        <v>99</v>
      </c>
      <c r="E60">
        <v>4852</v>
      </c>
      <c r="F60" t="str">
        <f t="shared" si="4"/>
        <v>Low Income Residential</v>
      </c>
      <c r="G60">
        <f t="shared" si="5"/>
        <v>6</v>
      </c>
      <c r="I60" s="153" t="s">
        <v>41</v>
      </c>
      <c r="J60" s="152">
        <v>340200</v>
      </c>
      <c r="K60" s="152">
        <v>73690231</v>
      </c>
    </row>
    <row r="61" spans="1:11" x14ac:dyDescent="0.3">
      <c r="A61" t="s">
        <v>60</v>
      </c>
      <c r="B61" s="149">
        <v>45164</v>
      </c>
      <c r="C61">
        <v>4</v>
      </c>
      <c r="D61" t="s">
        <v>53</v>
      </c>
      <c r="E61">
        <v>29393</v>
      </c>
      <c r="F61" t="str">
        <f t="shared" si="4"/>
        <v>Small C&amp;I</v>
      </c>
      <c r="G61">
        <f t="shared" si="5"/>
        <v>6</v>
      </c>
      <c r="I61" s="153" t="s">
        <v>38</v>
      </c>
      <c r="J61" s="152">
        <v>20852</v>
      </c>
      <c r="K61" s="152">
        <v>20903297</v>
      </c>
    </row>
    <row r="62" spans="1:11" x14ac:dyDescent="0.3">
      <c r="A62" t="s">
        <v>60</v>
      </c>
      <c r="B62" s="149">
        <v>45164</v>
      </c>
      <c r="C62">
        <v>5</v>
      </c>
      <c r="D62" t="s">
        <v>55</v>
      </c>
      <c r="E62">
        <v>9562975</v>
      </c>
      <c r="F62" t="str">
        <f t="shared" si="4"/>
        <v>Large C&amp;I</v>
      </c>
      <c r="G62">
        <f t="shared" si="5"/>
        <v>6</v>
      </c>
      <c r="I62" s="153" t="s">
        <v>40</v>
      </c>
      <c r="J62" s="152">
        <v>756250</v>
      </c>
      <c r="K62" s="152">
        <v>48894431</v>
      </c>
    </row>
    <row r="63" spans="1:11" x14ac:dyDescent="0.3">
      <c r="A63" t="s">
        <v>60</v>
      </c>
      <c r="B63" s="149">
        <v>45164</v>
      </c>
      <c r="C63">
        <v>4</v>
      </c>
      <c r="D63" t="s">
        <v>54</v>
      </c>
      <c r="E63">
        <v>23771</v>
      </c>
      <c r="F63" t="str">
        <f t="shared" si="4"/>
        <v>Medium C&amp;I</v>
      </c>
      <c r="G63">
        <f t="shared" si="5"/>
        <v>6</v>
      </c>
      <c r="I63" s="153" t="s">
        <v>37</v>
      </c>
      <c r="J63" s="152">
        <v>5134049</v>
      </c>
      <c r="K63" s="152">
        <v>222669466</v>
      </c>
    </row>
    <row r="64" spans="1:11" x14ac:dyDescent="0.3">
      <c r="A64" t="s">
        <v>60</v>
      </c>
      <c r="B64" s="149">
        <v>45164</v>
      </c>
      <c r="C64">
        <v>4</v>
      </c>
      <c r="D64" t="s">
        <v>55</v>
      </c>
      <c r="E64">
        <v>31829</v>
      </c>
      <c r="F64" t="str">
        <f t="shared" si="4"/>
        <v>Large C&amp;I</v>
      </c>
      <c r="G64">
        <f t="shared" si="5"/>
        <v>6</v>
      </c>
      <c r="I64" s="153" t="s">
        <v>39</v>
      </c>
      <c r="J64" s="152">
        <v>1016793</v>
      </c>
      <c r="K64" s="152">
        <v>54242456</v>
      </c>
    </row>
    <row r="65" spans="1:11" x14ac:dyDescent="0.3">
      <c r="A65" t="s">
        <v>60</v>
      </c>
      <c r="B65" s="149">
        <v>45164</v>
      </c>
      <c r="C65">
        <v>4</v>
      </c>
      <c r="D65" t="s">
        <v>56</v>
      </c>
      <c r="E65">
        <v>1054</v>
      </c>
      <c r="F65" t="str">
        <f t="shared" si="4"/>
        <v>OTHER</v>
      </c>
      <c r="G65">
        <f t="shared" si="5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45164</v>
      </c>
      <c r="C66">
        <v>4</v>
      </c>
      <c r="D66" t="s">
        <v>98</v>
      </c>
      <c r="E66">
        <v>274503</v>
      </c>
      <c r="F66" t="str">
        <f t="shared" ref="F66:F77" si="6">TRIM(MID(D66,3,50))</f>
        <v>Residential</v>
      </c>
      <c r="G66">
        <f t="shared" si="5"/>
        <v>6</v>
      </c>
      <c r="I66" s="153" t="s">
        <v>41</v>
      </c>
      <c r="J66" s="152">
        <v>185448</v>
      </c>
      <c r="K66" s="152">
        <v>65918022</v>
      </c>
    </row>
    <row r="67" spans="1:11" x14ac:dyDescent="0.3">
      <c r="A67" t="s">
        <v>60</v>
      </c>
      <c r="B67" s="149">
        <v>45164</v>
      </c>
      <c r="C67">
        <v>5</v>
      </c>
      <c r="D67" t="s">
        <v>54</v>
      </c>
      <c r="E67">
        <v>5884892</v>
      </c>
      <c r="F67" t="str">
        <f t="shared" si="6"/>
        <v>Medium C&amp;I</v>
      </c>
      <c r="G67">
        <f t="shared" si="5"/>
        <v>6</v>
      </c>
      <c r="I67" s="153" t="s">
        <v>38</v>
      </c>
      <c r="J67" s="152">
        <v>20164</v>
      </c>
      <c r="K67" s="152">
        <v>24309449</v>
      </c>
    </row>
    <row r="68" spans="1:11" x14ac:dyDescent="0.3">
      <c r="A68" t="s">
        <v>60</v>
      </c>
      <c r="B68" s="149">
        <v>45164</v>
      </c>
      <c r="C68">
        <v>5</v>
      </c>
      <c r="D68" t="s">
        <v>56</v>
      </c>
      <c r="E68">
        <v>663251</v>
      </c>
      <c r="F68" t="str">
        <f t="shared" si="6"/>
        <v>OTHER</v>
      </c>
      <c r="G68">
        <f t="shared" si="5"/>
        <v>6</v>
      </c>
      <c r="I68" s="153" t="s">
        <v>40</v>
      </c>
      <c r="J68" s="152">
        <v>367567</v>
      </c>
      <c r="K68" s="152">
        <v>42355247</v>
      </c>
    </row>
    <row r="69" spans="1:11" x14ac:dyDescent="0.3">
      <c r="A69" t="s">
        <v>60</v>
      </c>
      <c r="B69" s="149">
        <v>45164</v>
      </c>
      <c r="C69">
        <v>5</v>
      </c>
      <c r="D69" t="s">
        <v>53</v>
      </c>
      <c r="E69">
        <v>6702337</v>
      </c>
      <c r="F69" t="str">
        <f t="shared" si="6"/>
        <v>Small C&amp;I</v>
      </c>
      <c r="G69">
        <f t="shared" si="5"/>
        <v>6</v>
      </c>
      <c r="I69" s="153" t="s">
        <v>37</v>
      </c>
      <c r="J69" s="152">
        <v>4401684</v>
      </c>
      <c r="K69" s="152">
        <v>208668334</v>
      </c>
    </row>
    <row r="70" spans="1:11" x14ac:dyDescent="0.3">
      <c r="A70" t="s">
        <v>60</v>
      </c>
      <c r="B70" s="149">
        <v>45164</v>
      </c>
      <c r="C70">
        <v>5</v>
      </c>
      <c r="D70" t="s">
        <v>99</v>
      </c>
      <c r="E70">
        <v>9229416</v>
      </c>
      <c r="F70" t="str">
        <f t="shared" si="6"/>
        <v>Low Income Residential</v>
      </c>
      <c r="G70">
        <f t="shared" si="5"/>
        <v>6</v>
      </c>
      <c r="I70" s="153" t="s">
        <v>39</v>
      </c>
      <c r="J70" s="152">
        <v>772952</v>
      </c>
      <c r="K70" s="152">
        <v>48608478</v>
      </c>
    </row>
    <row r="71" spans="1:11" x14ac:dyDescent="0.3">
      <c r="A71" t="s">
        <v>60</v>
      </c>
      <c r="B71" s="149">
        <v>45164</v>
      </c>
      <c r="C71">
        <v>5</v>
      </c>
      <c r="D71" t="s">
        <v>98</v>
      </c>
      <c r="E71">
        <v>33996400</v>
      </c>
      <c r="F71" t="str">
        <f t="shared" si="6"/>
        <v>Residential</v>
      </c>
      <c r="G71">
        <f t="shared" si="5"/>
        <v>6</v>
      </c>
      <c r="I71" s="151">
        <v>15</v>
      </c>
      <c r="J71" s="152"/>
      <c r="K71" s="152"/>
    </row>
    <row r="72" spans="1:11" x14ac:dyDescent="0.3">
      <c r="A72" t="s">
        <v>61</v>
      </c>
      <c r="B72" s="149">
        <v>45164</v>
      </c>
      <c r="C72">
        <v>4</v>
      </c>
      <c r="D72" t="s">
        <v>99</v>
      </c>
      <c r="E72">
        <v>2843</v>
      </c>
      <c r="F72" t="str">
        <f t="shared" si="6"/>
        <v>Low Income Residential</v>
      </c>
      <c r="G72">
        <f t="shared" si="5"/>
        <v>7</v>
      </c>
      <c r="I72" s="153" t="s">
        <v>41</v>
      </c>
      <c r="J72" s="152">
        <v>10</v>
      </c>
      <c r="K72" s="152">
        <v>8651</v>
      </c>
    </row>
    <row r="73" spans="1:11" x14ac:dyDescent="0.3">
      <c r="A73" t="s">
        <v>61</v>
      </c>
      <c r="B73" s="149">
        <v>45164</v>
      </c>
      <c r="C73">
        <v>4</v>
      </c>
      <c r="D73" t="s">
        <v>54</v>
      </c>
      <c r="E73">
        <v>439</v>
      </c>
      <c r="F73" t="str">
        <f t="shared" si="6"/>
        <v>Medium C&amp;I</v>
      </c>
      <c r="G73">
        <f t="shared" si="5"/>
        <v>7</v>
      </c>
      <c r="I73" s="153" t="s">
        <v>38</v>
      </c>
      <c r="J73" s="152">
        <v>163</v>
      </c>
      <c r="K73" s="152">
        <v>178095</v>
      </c>
    </row>
    <row r="74" spans="1:11" x14ac:dyDescent="0.3">
      <c r="A74" t="s">
        <v>61</v>
      </c>
      <c r="B74" s="149">
        <v>45164</v>
      </c>
      <c r="C74">
        <v>4</v>
      </c>
      <c r="D74" t="s">
        <v>55</v>
      </c>
      <c r="E74">
        <v>6928</v>
      </c>
      <c r="F74" t="str">
        <f t="shared" si="6"/>
        <v>Large C&amp;I</v>
      </c>
      <c r="G74">
        <f t="shared" si="5"/>
        <v>7</v>
      </c>
      <c r="I74" s="153" t="s">
        <v>40</v>
      </c>
      <c r="J74" s="152">
        <v>179</v>
      </c>
      <c r="K74" s="152">
        <v>22408</v>
      </c>
    </row>
    <row r="75" spans="1:11" x14ac:dyDescent="0.3">
      <c r="A75" t="s">
        <v>61</v>
      </c>
      <c r="B75" s="149">
        <v>45164</v>
      </c>
      <c r="C75">
        <v>4</v>
      </c>
      <c r="D75" t="s">
        <v>56</v>
      </c>
      <c r="E75">
        <v>0</v>
      </c>
      <c r="F75" t="str">
        <f t="shared" si="6"/>
        <v>OTHER</v>
      </c>
      <c r="G75">
        <f t="shared" si="5"/>
        <v>7</v>
      </c>
      <c r="I75" s="153" t="s">
        <v>37</v>
      </c>
      <c r="J75" s="152">
        <v>12875</v>
      </c>
      <c r="K75" s="152">
        <v>1024531</v>
      </c>
    </row>
    <row r="76" spans="1:11" x14ac:dyDescent="0.3">
      <c r="A76" t="s">
        <v>61</v>
      </c>
      <c r="B76" s="149">
        <v>45164</v>
      </c>
      <c r="C76">
        <v>4</v>
      </c>
      <c r="D76" t="s">
        <v>53</v>
      </c>
      <c r="E76">
        <v>6061</v>
      </c>
      <c r="F76" t="str">
        <f t="shared" si="6"/>
        <v>Small C&amp;I</v>
      </c>
      <c r="G76">
        <f t="shared" si="5"/>
        <v>7</v>
      </c>
      <c r="I76" s="153" t="s">
        <v>39</v>
      </c>
      <c r="J76" s="152">
        <v>1992</v>
      </c>
      <c r="K76" s="152">
        <v>178039</v>
      </c>
    </row>
    <row r="77" spans="1:11" x14ac:dyDescent="0.3">
      <c r="A77" t="s">
        <v>61</v>
      </c>
      <c r="B77" s="149">
        <v>45164</v>
      </c>
      <c r="C77">
        <v>5</v>
      </c>
      <c r="D77" t="s">
        <v>55</v>
      </c>
      <c r="E77">
        <v>4234341</v>
      </c>
      <c r="F77" t="str">
        <f t="shared" si="6"/>
        <v>Large C&amp;I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45164</v>
      </c>
      <c r="C78">
        <v>4</v>
      </c>
      <c r="D78" t="s">
        <v>98</v>
      </c>
      <c r="E78">
        <v>72722</v>
      </c>
      <c r="F78" t="str">
        <f t="shared" ref="F78:F97" si="7">TRIM(MID(D78,3,50))</f>
        <v>Residential</v>
      </c>
      <c r="G78">
        <f t="shared" ref="G78:G97" si="8">VALUE(TRIM(MID(A78,6,2)))</f>
        <v>7</v>
      </c>
      <c r="I78" s="153" t="s">
        <v>38</v>
      </c>
      <c r="J78" s="152">
        <v>8</v>
      </c>
      <c r="K78" s="152">
        <v>19074</v>
      </c>
    </row>
    <row r="79" spans="1:11" x14ac:dyDescent="0.3">
      <c r="A79" t="s">
        <v>61</v>
      </c>
      <c r="B79" s="149">
        <v>45164</v>
      </c>
      <c r="C79">
        <v>5</v>
      </c>
      <c r="D79" t="s">
        <v>54</v>
      </c>
      <c r="E79">
        <v>2282609</v>
      </c>
      <c r="F79" t="str">
        <f t="shared" si="7"/>
        <v>Medium C&amp;I</v>
      </c>
      <c r="G79">
        <f t="shared" si="8"/>
        <v>7</v>
      </c>
      <c r="I79" s="153" t="s">
        <v>37</v>
      </c>
      <c r="J79" s="152">
        <v>2</v>
      </c>
      <c r="K79" s="152">
        <v>1754</v>
      </c>
    </row>
    <row r="80" spans="1:11" x14ac:dyDescent="0.3">
      <c r="A80" t="s">
        <v>61</v>
      </c>
      <c r="B80" s="149">
        <v>45164</v>
      </c>
      <c r="C80">
        <v>5</v>
      </c>
      <c r="D80" t="s">
        <v>56</v>
      </c>
      <c r="E80">
        <v>366498</v>
      </c>
      <c r="F80" t="str">
        <f t="shared" si="7"/>
        <v>OTHER</v>
      </c>
      <c r="G80">
        <f t="shared" si="8"/>
        <v>7</v>
      </c>
      <c r="I80" s="151">
        <v>19</v>
      </c>
      <c r="J80" s="152"/>
      <c r="K80" s="152"/>
    </row>
    <row r="81" spans="1:11" x14ac:dyDescent="0.3">
      <c r="A81" t="s">
        <v>61</v>
      </c>
      <c r="B81" s="149">
        <v>45164</v>
      </c>
      <c r="C81">
        <v>5</v>
      </c>
      <c r="D81" t="s">
        <v>53</v>
      </c>
      <c r="E81">
        <v>2613002</v>
      </c>
      <c r="F81" t="str">
        <f t="shared" si="7"/>
        <v>Small C&amp;I</v>
      </c>
      <c r="G81">
        <f t="shared" si="8"/>
        <v>7</v>
      </c>
      <c r="I81" s="153" t="s">
        <v>41</v>
      </c>
      <c r="J81" s="152"/>
      <c r="K81" s="152">
        <v>19</v>
      </c>
    </row>
    <row r="82" spans="1:11" x14ac:dyDescent="0.3">
      <c r="A82" t="s">
        <v>61</v>
      </c>
      <c r="B82" s="149">
        <v>45164</v>
      </c>
      <c r="C82">
        <v>5</v>
      </c>
      <c r="D82" t="s">
        <v>99</v>
      </c>
      <c r="E82">
        <v>6164797</v>
      </c>
      <c r="F82" t="str">
        <f t="shared" si="7"/>
        <v>Low Income Residential</v>
      </c>
      <c r="G82">
        <f t="shared" si="8"/>
        <v>7</v>
      </c>
      <c r="I82" s="153" t="s">
        <v>38</v>
      </c>
      <c r="J82" s="152">
        <v>6</v>
      </c>
      <c r="K82" s="152">
        <v>12119</v>
      </c>
    </row>
    <row r="83" spans="1:11" x14ac:dyDescent="0.3">
      <c r="A83" t="s">
        <v>61</v>
      </c>
      <c r="B83" s="149">
        <v>45164</v>
      </c>
      <c r="C83">
        <v>5</v>
      </c>
      <c r="D83" t="s">
        <v>98</v>
      </c>
      <c r="E83">
        <v>14717138</v>
      </c>
      <c r="F83" t="str">
        <f t="shared" si="7"/>
        <v>Residential</v>
      </c>
      <c r="G83">
        <f t="shared" si="8"/>
        <v>7</v>
      </c>
      <c r="I83" s="153" t="s">
        <v>40</v>
      </c>
      <c r="J83" s="152"/>
      <c r="K83" s="152">
        <v>96</v>
      </c>
    </row>
    <row r="84" spans="1:11" x14ac:dyDescent="0.3">
      <c r="A84" t="s">
        <v>62</v>
      </c>
      <c r="B84" s="149">
        <v>45164</v>
      </c>
      <c r="C84">
        <v>4</v>
      </c>
      <c r="D84" t="s">
        <v>54</v>
      </c>
      <c r="E84">
        <v>3503</v>
      </c>
      <c r="F84" t="str">
        <f t="shared" si="7"/>
        <v>Medium C&amp;I</v>
      </c>
      <c r="G84">
        <f t="shared" si="8"/>
        <v>8</v>
      </c>
      <c r="I84" s="153" t="s">
        <v>37</v>
      </c>
      <c r="J84" s="152">
        <v>52</v>
      </c>
      <c r="K84" s="152">
        <v>29409</v>
      </c>
    </row>
    <row r="85" spans="1:11" x14ac:dyDescent="0.3">
      <c r="A85" t="s">
        <v>62</v>
      </c>
      <c r="B85" s="149">
        <v>45164</v>
      </c>
      <c r="C85">
        <v>4</v>
      </c>
      <c r="D85" t="s">
        <v>55</v>
      </c>
      <c r="E85">
        <v>11676</v>
      </c>
      <c r="F85" t="str">
        <f t="shared" si="7"/>
        <v>Large C&amp;I</v>
      </c>
      <c r="G85">
        <f t="shared" si="8"/>
        <v>8</v>
      </c>
      <c r="I85" s="153" t="s">
        <v>39</v>
      </c>
      <c r="J85" s="152">
        <v>2</v>
      </c>
      <c r="K85" s="152">
        <v>915</v>
      </c>
    </row>
    <row r="86" spans="1:11" x14ac:dyDescent="0.3">
      <c r="A86" t="s">
        <v>62</v>
      </c>
      <c r="B86" s="149">
        <v>45164</v>
      </c>
      <c r="C86">
        <v>4</v>
      </c>
      <c r="D86" t="s">
        <v>56</v>
      </c>
      <c r="E86">
        <v>57</v>
      </c>
      <c r="F86" t="str">
        <f t="shared" si="7"/>
        <v>OTHER</v>
      </c>
      <c r="G86">
        <f t="shared" si="8"/>
        <v>8</v>
      </c>
      <c r="I86" s="151">
        <v>20</v>
      </c>
      <c r="J86" s="152"/>
      <c r="K86" s="152"/>
    </row>
    <row r="87" spans="1:11" x14ac:dyDescent="0.3">
      <c r="A87" t="s">
        <v>62</v>
      </c>
      <c r="B87" s="149">
        <v>45164</v>
      </c>
      <c r="C87">
        <v>4</v>
      </c>
      <c r="D87" t="s">
        <v>99</v>
      </c>
      <c r="E87">
        <v>45179</v>
      </c>
      <c r="F87" t="str">
        <f t="shared" si="7"/>
        <v>Low Income Residential</v>
      </c>
      <c r="G87">
        <f t="shared" si="8"/>
        <v>8</v>
      </c>
      <c r="I87" s="153" t="s">
        <v>41</v>
      </c>
      <c r="J87" s="152">
        <v>227202</v>
      </c>
      <c r="K87" s="152">
        <v>45114766</v>
      </c>
    </row>
    <row r="88" spans="1:11" x14ac:dyDescent="0.3">
      <c r="A88" t="s">
        <v>62</v>
      </c>
      <c r="B88" s="149">
        <v>45164</v>
      </c>
      <c r="C88">
        <v>4</v>
      </c>
      <c r="D88" t="s">
        <v>53</v>
      </c>
      <c r="E88">
        <v>11172</v>
      </c>
      <c r="F88" t="str">
        <f t="shared" si="7"/>
        <v>Small C&amp;I</v>
      </c>
      <c r="G88">
        <f t="shared" si="8"/>
        <v>8</v>
      </c>
      <c r="I88" s="153" t="s">
        <v>38</v>
      </c>
      <c r="J88" s="152">
        <v>15017</v>
      </c>
      <c r="K88" s="152">
        <v>14987767</v>
      </c>
    </row>
    <row r="89" spans="1:11" x14ac:dyDescent="0.3">
      <c r="A89" t="s">
        <v>62</v>
      </c>
      <c r="B89" s="149">
        <v>45164</v>
      </c>
      <c r="C89">
        <v>5</v>
      </c>
      <c r="D89" t="s">
        <v>55</v>
      </c>
      <c r="E89">
        <v>16032087</v>
      </c>
      <c r="F89" t="str">
        <f t="shared" si="7"/>
        <v>Large C&amp;I</v>
      </c>
      <c r="G89">
        <f t="shared" si="8"/>
        <v>8</v>
      </c>
      <c r="I89" s="153" t="s">
        <v>40</v>
      </c>
      <c r="J89" s="152">
        <v>246351</v>
      </c>
      <c r="K89" s="152">
        <v>29975493</v>
      </c>
    </row>
    <row r="90" spans="1:11" x14ac:dyDescent="0.3">
      <c r="A90" t="s">
        <v>62</v>
      </c>
      <c r="B90" s="149">
        <v>45164</v>
      </c>
      <c r="C90">
        <v>4</v>
      </c>
      <c r="D90" t="s">
        <v>98</v>
      </c>
      <c r="E90">
        <v>451156</v>
      </c>
      <c r="F90" t="str">
        <f t="shared" si="7"/>
        <v>Residential</v>
      </c>
      <c r="G90">
        <f t="shared" si="8"/>
        <v>8</v>
      </c>
      <c r="I90" s="153" t="s">
        <v>37</v>
      </c>
      <c r="J90" s="152">
        <v>2193787</v>
      </c>
      <c r="K90" s="152">
        <v>144115579</v>
      </c>
    </row>
    <row r="91" spans="1:11" x14ac:dyDescent="0.3">
      <c r="A91" t="s">
        <v>62</v>
      </c>
      <c r="B91" s="149">
        <v>45164</v>
      </c>
      <c r="C91">
        <v>5</v>
      </c>
      <c r="D91" t="s">
        <v>54</v>
      </c>
      <c r="E91">
        <v>10269510</v>
      </c>
      <c r="F91" t="str">
        <f t="shared" si="7"/>
        <v>Medium C&amp;I</v>
      </c>
      <c r="G91">
        <f t="shared" si="8"/>
        <v>8</v>
      </c>
      <c r="I91" s="153" t="s">
        <v>39</v>
      </c>
      <c r="J91" s="152">
        <v>353788</v>
      </c>
      <c r="K91" s="152">
        <v>32676128</v>
      </c>
    </row>
    <row r="92" spans="1:11" x14ac:dyDescent="0.3">
      <c r="A92" t="s">
        <v>62</v>
      </c>
      <c r="B92" s="149">
        <v>45164</v>
      </c>
      <c r="C92">
        <v>5</v>
      </c>
      <c r="D92" t="s">
        <v>56</v>
      </c>
      <c r="E92">
        <v>2895340</v>
      </c>
      <c r="F92" t="str">
        <f t="shared" si="7"/>
        <v>OTHER</v>
      </c>
      <c r="G92">
        <f t="shared" si="8"/>
        <v>8</v>
      </c>
      <c r="I92" s="151">
        <v>18</v>
      </c>
      <c r="J92" s="152"/>
      <c r="K92" s="152"/>
    </row>
    <row r="93" spans="1:11" x14ac:dyDescent="0.3">
      <c r="A93" t="s">
        <v>62</v>
      </c>
      <c r="B93" s="149">
        <v>45164</v>
      </c>
      <c r="C93">
        <v>5</v>
      </c>
      <c r="D93" t="s">
        <v>53</v>
      </c>
      <c r="E93">
        <v>12237803</v>
      </c>
      <c r="F93" t="str">
        <f t="shared" si="7"/>
        <v>Small C&amp;I</v>
      </c>
      <c r="G93">
        <f t="shared" si="8"/>
        <v>8</v>
      </c>
      <c r="I93" s="153" t="s">
        <v>38</v>
      </c>
      <c r="J93" s="152">
        <v>1</v>
      </c>
      <c r="K93" s="152">
        <v>916</v>
      </c>
    </row>
    <row r="94" spans="1:11" x14ac:dyDescent="0.3">
      <c r="A94" t="s">
        <v>62</v>
      </c>
      <c r="B94" s="149">
        <v>45164</v>
      </c>
      <c r="C94">
        <v>5</v>
      </c>
      <c r="D94" t="s">
        <v>99</v>
      </c>
      <c r="E94">
        <v>96621077</v>
      </c>
      <c r="F94" t="str">
        <f t="shared" si="7"/>
        <v>Low Income Residential</v>
      </c>
      <c r="G94">
        <f t="shared" si="8"/>
        <v>8</v>
      </c>
      <c r="I94" s="153" t="s">
        <v>40</v>
      </c>
      <c r="J94" s="152"/>
      <c r="K94" s="152">
        <v>3</v>
      </c>
    </row>
    <row r="95" spans="1:11" x14ac:dyDescent="0.3">
      <c r="A95" t="s">
        <v>62</v>
      </c>
      <c r="B95" s="149">
        <v>45164</v>
      </c>
      <c r="C95">
        <v>5</v>
      </c>
      <c r="D95" t="s">
        <v>98</v>
      </c>
      <c r="E95">
        <v>161064959</v>
      </c>
      <c r="F95" t="str">
        <f t="shared" si="7"/>
        <v>Residential</v>
      </c>
      <c r="G95">
        <f t="shared" si="8"/>
        <v>8</v>
      </c>
      <c r="I95" s="153" t="s">
        <v>37</v>
      </c>
      <c r="J95" s="152">
        <v>2</v>
      </c>
      <c r="K95" s="152">
        <v>1934</v>
      </c>
    </row>
    <row r="96" spans="1:11" x14ac:dyDescent="0.3">
      <c r="A96" t="s">
        <v>68</v>
      </c>
      <c r="B96" s="149">
        <v>45164</v>
      </c>
      <c r="C96">
        <v>4</v>
      </c>
      <c r="D96" t="s">
        <v>99</v>
      </c>
      <c r="E96">
        <v>52874</v>
      </c>
      <c r="F96" t="str">
        <f t="shared" si="7"/>
        <v>Low Income Residential</v>
      </c>
      <c r="G96">
        <f t="shared" si="8"/>
        <v>9</v>
      </c>
      <c r="I96" s="153" t="s">
        <v>39</v>
      </c>
      <c r="J96" s="152"/>
      <c r="K96" s="152">
        <v>119</v>
      </c>
    </row>
    <row r="97" spans="1:11" x14ac:dyDescent="0.3">
      <c r="A97" t="s">
        <v>68</v>
      </c>
      <c r="B97" s="149">
        <v>45164</v>
      </c>
      <c r="C97">
        <v>4</v>
      </c>
      <c r="D97" t="s">
        <v>54</v>
      </c>
      <c r="E97">
        <v>27712</v>
      </c>
      <c r="F97" t="str">
        <f t="shared" si="7"/>
        <v>Medium C&amp;I</v>
      </c>
      <c r="G97">
        <f t="shared" si="8"/>
        <v>9</v>
      </c>
      <c r="I97" s="151">
        <v>99</v>
      </c>
      <c r="J97" s="152"/>
      <c r="K97" s="152"/>
    </row>
    <row r="98" spans="1:11" x14ac:dyDescent="0.3">
      <c r="A98" t="s">
        <v>68</v>
      </c>
      <c r="B98" s="149">
        <v>45164</v>
      </c>
      <c r="C98">
        <v>4</v>
      </c>
      <c r="D98" t="s">
        <v>55</v>
      </c>
      <c r="E98">
        <v>50434</v>
      </c>
      <c r="F98" t="str">
        <f t="shared" ref="F98:F129" si="9">TRIM(MID(D98,3,50))</f>
        <v>Large C&amp;I</v>
      </c>
      <c r="G98">
        <f t="shared" ref="G98:G123" si="10">VALUE(TRIM(MID(A98,6,2)))</f>
        <v>9</v>
      </c>
      <c r="I98" s="153" t="s">
        <v>38</v>
      </c>
      <c r="J98" s="152">
        <v>1</v>
      </c>
      <c r="K98" s="152">
        <v>1155</v>
      </c>
    </row>
    <row r="99" spans="1:11" x14ac:dyDescent="0.3">
      <c r="A99" t="s">
        <v>68</v>
      </c>
      <c r="B99" s="149">
        <v>45164</v>
      </c>
      <c r="C99">
        <v>4</v>
      </c>
      <c r="D99" t="s">
        <v>56</v>
      </c>
      <c r="E99">
        <v>1112</v>
      </c>
      <c r="F99" t="str">
        <f t="shared" si="9"/>
        <v>OTHER</v>
      </c>
      <c r="G99">
        <f t="shared" si="10"/>
        <v>9</v>
      </c>
      <c r="I99" s="153" t="s">
        <v>40</v>
      </c>
      <c r="J99" s="152"/>
      <c r="K99" s="152">
        <v>2</v>
      </c>
    </row>
    <row r="100" spans="1:11" x14ac:dyDescent="0.3">
      <c r="A100" t="s">
        <v>68</v>
      </c>
      <c r="B100" s="149">
        <v>45164</v>
      </c>
      <c r="C100">
        <v>4</v>
      </c>
      <c r="D100" t="s">
        <v>53</v>
      </c>
      <c r="E100">
        <v>46626</v>
      </c>
      <c r="F100" t="str">
        <f t="shared" si="9"/>
        <v>Small C&amp;I</v>
      </c>
      <c r="G100">
        <f t="shared" si="10"/>
        <v>9</v>
      </c>
      <c r="I100" s="153" t="s">
        <v>37</v>
      </c>
      <c r="J100" s="152">
        <v>2</v>
      </c>
      <c r="K100" s="152">
        <v>2221</v>
      </c>
    </row>
    <row r="101" spans="1:11" x14ac:dyDescent="0.3">
      <c r="A101" t="s">
        <v>68</v>
      </c>
      <c r="B101" s="149">
        <v>45164</v>
      </c>
      <c r="C101">
        <v>5</v>
      </c>
      <c r="D101" t="s">
        <v>55</v>
      </c>
      <c r="E101">
        <v>29829402</v>
      </c>
      <c r="F101" t="str">
        <f t="shared" si="9"/>
        <v>Large C&amp;I</v>
      </c>
      <c r="G101">
        <f t="shared" si="10"/>
        <v>9</v>
      </c>
      <c r="I101" s="153" t="s">
        <v>39</v>
      </c>
      <c r="J101" s="152"/>
      <c r="K101" s="152">
        <v>93</v>
      </c>
    </row>
    <row r="102" spans="1:11" x14ac:dyDescent="0.3">
      <c r="A102" t="s">
        <v>68</v>
      </c>
      <c r="B102" s="149">
        <v>45164</v>
      </c>
      <c r="C102">
        <v>4</v>
      </c>
      <c r="D102" t="s">
        <v>98</v>
      </c>
      <c r="E102">
        <v>798382</v>
      </c>
      <c r="F102" t="str">
        <f t="shared" si="9"/>
        <v>Residential</v>
      </c>
      <c r="G102">
        <f t="shared" si="10"/>
        <v>9</v>
      </c>
    </row>
    <row r="103" spans="1:11" x14ac:dyDescent="0.3">
      <c r="A103" t="s">
        <v>68</v>
      </c>
      <c r="B103" s="149">
        <v>45164</v>
      </c>
      <c r="C103">
        <v>5</v>
      </c>
      <c r="D103" t="s">
        <v>54</v>
      </c>
      <c r="E103">
        <v>18437011</v>
      </c>
      <c r="F103" t="str">
        <f t="shared" si="9"/>
        <v>Medium C&amp;I</v>
      </c>
      <c r="G103">
        <f t="shared" si="10"/>
        <v>9</v>
      </c>
    </row>
    <row r="104" spans="1:11" x14ac:dyDescent="0.3">
      <c r="A104" t="s">
        <v>68</v>
      </c>
      <c r="B104" s="149">
        <v>45164</v>
      </c>
      <c r="C104">
        <v>5</v>
      </c>
      <c r="D104" t="s">
        <v>56</v>
      </c>
      <c r="E104">
        <v>3925090</v>
      </c>
      <c r="F104" t="str">
        <f t="shared" si="9"/>
        <v>OTHER</v>
      </c>
      <c r="G104">
        <f t="shared" si="10"/>
        <v>9</v>
      </c>
    </row>
    <row r="105" spans="1:11" x14ac:dyDescent="0.3">
      <c r="A105" t="s">
        <v>68</v>
      </c>
      <c r="B105" s="149">
        <v>45164</v>
      </c>
      <c r="C105">
        <v>5</v>
      </c>
      <c r="D105" t="s">
        <v>53</v>
      </c>
      <c r="E105">
        <v>21553142</v>
      </c>
      <c r="F105" t="str">
        <f t="shared" si="9"/>
        <v>Small C&amp;I</v>
      </c>
      <c r="G105">
        <f t="shared" si="10"/>
        <v>9</v>
      </c>
    </row>
    <row r="106" spans="1:11" x14ac:dyDescent="0.3">
      <c r="A106" t="s">
        <v>68</v>
      </c>
      <c r="B106" s="149">
        <v>45164</v>
      </c>
      <c r="C106">
        <v>5</v>
      </c>
      <c r="D106" t="s">
        <v>99</v>
      </c>
      <c r="E106">
        <v>112015290</v>
      </c>
      <c r="F106" t="str">
        <f t="shared" si="9"/>
        <v>Low Income Residential</v>
      </c>
      <c r="G106">
        <f t="shared" si="10"/>
        <v>9</v>
      </c>
    </row>
    <row r="107" spans="1:11" x14ac:dyDescent="0.3">
      <c r="A107" t="s">
        <v>68</v>
      </c>
      <c r="B107" s="149">
        <v>45164</v>
      </c>
      <c r="C107">
        <v>5</v>
      </c>
      <c r="D107" t="s">
        <v>98</v>
      </c>
      <c r="E107">
        <v>209778497</v>
      </c>
      <c r="F107" t="str">
        <f t="shared" si="9"/>
        <v>Residential</v>
      </c>
      <c r="G107">
        <f t="shared" si="10"/>
        <v>9</v>
      </c>
    </row>
    <row r="108" spans="1:11" x14ac:dyDescent="0.3">
      <c r="A108" t="s">
        <v>72</v>
      </c>
      <c r="B108" s="149">
        <v>45164</v>
      </c>
      <c r="C108">
        <v>4</v>
      </c>
      <c r="D108" t="s">
        <v>98</v>
      </c>
      <c r="E108">
        <v>5134049</v>
      </c>
      <c r="F108" t="str">
        <f t="shared" si="9"/>
        <v>Residential</v>
      </c>
      <c r="G108">
        <f t="shared" si="10"/>
        <v>13</v>
      </c>
    </row>
    <row r="109" spans="1:11" x14ac:dyDescent="0.3">
      <c r="A109" t="s">
        <v>72</v>
      </c>
      <c r="B109" s="149">
        <v>45164</v>
      </c>
      <c r="C109">
        <v>5</v>
      </c>
      <c r="D109" t="s">
        <v>98</v>
      </c>
      <c r="E109">
        <v>222669466</v>
      </c>
      <c r="F109" t="str">
        <f t="shared" si="9"/>
        <v>Residential</v>
      </c>
      <c r="G109">
        <f t="shared" si="10"/>
        <v>13</v>
      </c>
    </row>
    <row r="110" spans="1:11" x14ac:dyDescent="0.3">
      <c r="A110" t="s">
        <v>72</v>
      </c>
      <c r="B110" s="149">
        <v>45164</v>
      </c>
      <c r="C110">
        <v>4</v>
      </c>
      <c r="D110" t="s">
        <v>99</v>
      </c>
      <c r="E110">
        <v>20852</v>
      </c>
      <c r="F110" t="str">
        <f t="shared" si="9"/>
        <v>Low Income Residential</v>
      </c>
      <c r="G110">
        <f t="shared" si="10"/>
        <v>13</v>
      </c>
    </row>
    <row r="111" spans="1:11" x14ac:dyDescent="0.3">
      <c r="A111" t="s">
        <v>72</v>
      </c>
      <c r="B111" s="149">
        <v>45164</v>
      </c>
      <c r="C111">
        <v>5</v>
      </c>
      <c r="D111" t="s">
        <v>99</v>
      </c>
      <c r="E111">
        <v>20903297</v>
      </c>
      <c r="F111" t="str">
        <f t="shared" si="9"/>
        <v>Low Income Residential</v>
      </c>
      <c r="G111">
        <f t="shared" si="10"/>
        <v>13</v>
      </c>
    </row>
    <row r="112" spans="1:11" x14ac:dyDescent="0.3">
      <c r="A112" t="s">
        <v>72</v>
      </c>
      <c r="B112" s="149">
        <v>45164</v>
      </c>
      <c r="C112">
        <v>4</v>
      </c>
      <c r="D112" t="s">
        <v>53</v>
      </c>
      <c r="E112">
        <v>1016793</v>
      </c>
      <c r="F112" t="str">
        <f t="shared" si="9"/>
        <v>Small C&amp;I</v>
      </c>
      <c r="G112">
        <f t="shared" si="10"/>
        <v>13</v>
      </c>
    </row>
    <row r="113" spans="1:7" x14ac:dyDescent="0.3">
      <c r="A113" t="s">
        <v>72</v>
      </c>
      <c r="B113" s="149">
        <v>45164</v>
      </c>
      <c r="C113">
        <v>5</v>
      </c>
      <c r="D113" t="s">
        <v>53</v>
      </c>
      <c r="E113">
        <v>54242456</v>
      </c>
      <c r="F113" t="str">
        <f t="shared" si="9"/>
        <v>Small C&amp;I</v>
      </c>
      <c r="G113">
        <f t="shared" si="10"/>
        <v>13</v>
      </c>
    </row>
    <row r="114" spans="1:7" x14ac:dyDescent="0.3">
      <c r="A114" t="s">
        <v>72</v>
      </c>
      <c r="B114" s="149">
        <v>45164</v>
      </c>
      <c r="C114">
        <v>4</v>
      </c>
      <c r="D114" t="s">
        <v>54</v>
      </c>
      <c r="E114">
        <v>756250</v>
      </c>
      <c r="F114" t="str">
        <f t="shared" si="9"/>
        <v>Medium C&amp;I</v>
      </c>
      <c r="G114">
        <f t="shared" si="10"/>
        <v>13</v>
      </c>
    </row>
    <row r="115" spans="1:7" x14ac:dyDescent="0.3">
      <c r="A115" t="s">
        <v>72</v>
      </c>
      <c r="B115" s="149">
        <v>45164</v>
      </c>
      <c r="C115">
        <v>5</v>
      </c>
      <c r="D115" t="s">
        <v>54</v>
      </c>
      <c r="E115">
        <v>48894431</v>
      </c>
      <c r="F115" t="str">
        <f t="shared" si="9"/>
        <v>Medium C&amp;I</v>
      </c>
      <c r="G115">
        <f t="shared" si="10"/>
        <v>13</v>
      </c>
    </row>
    <row r="116" spans="1:7" x14ac:dyDescent="0.3">
      <c r="A116" t="s">
        <v>72</v>
      </c>
      <c r="B116" s="149">
        <v>45164</v>
      </c>
      <c r="C116">
        <v>4</v>
      </c>
      <c r="D116" t="s">
        <v>55</v>
      </c>
      <c r="E116">
        <v>340200</v>
      </c>
      <c r="F116" t="str">
        <f t="shared" si="9"/>
        <v>Large C&amp;I</v>
      </c>
      <c r="G116">
        <f t="shared" si="10"/>
        <v>13</v>
      </c>
    </row>
    <row r="117" spans="1:7" x14ac:dyDescent="0.3">
      <c r="A117" t="s">
        <v>72</v>
      </c>
      <c r="B117" s="149">
        <v>45164</v>
      </c>
      <c r="C117">
        <v>5</v>
      </c>
      <c r="D117" t="s">
        <v>55</v>
      </c>
      <c r="E117">
        <v>73690231</v>
      </c>
      <c r="F117" t="str">
        <f t="shared" si="9"/>
        <v>Large C&amp;I</v>
      </c>
      <c r="G117">
        <f t="shared" si="10"/>
        <v>13</v>
      </c>
    </row>
    <row r="118" spans="1:7" x14ac:dyDescent="0.3">
      <c r="A118" t="s">
        <v>72</v>
      </c>
      <c r="B118" s="149">
        <v>45164</v>
      </c>
      <c r="C118">
        <v>4</v>
      </c>
      <c r="D118" t="s">
        <v>56</v>
      </c>
      <c r="E118">
        <v>24104</v>
      </c>
      <c r="F118" t="str">
        <f t="shared" si="9"/>
        <v>OTHER</v>
      </c>
      <c r="G118">
        <f t="shared" si="10"/>
        <v>13</v>
      </c>
    </row>
    <row r="119" spans="1:7" x14ac:dyDescent="0.3">
      <c r="A119" t="s">
        <v>72</v>
      </c>
      <c r="B119" s="149">
        <v>45164</v>
      </c>
      <c r="C119">
        <v>5</v>
      </c>
      <c r="D119" t="s">
        <v>56</v>
      </c>
      <c r="E119">
        <v>3301198</v>
      </c>
      <c r="F119" t="str">
        <f t="shared" si="9"/>
        <v>OTHER</v>
      </c>
      <c r="G119">
        <f t="shared" si="10"/>
        <v>13</v>
      </c>
    </row>
    <row r="120" spans="1:7" x14ac:dyDescent="0.3">
      <c r="A120" t="s">
        <v>73</v>
      </c>
      <c r="B120" s="149">
        <v>45164</v>
      </c>
      <c r="C120">
        <v>4</v>
      </c>
      <c r="D120" t="s">
        <v>98</v>
      </c>
      <c r="E120">
        <v>4401684</v>
      </c>
      <c r="F120" t="str">
        <f t="shared" si="9"/>
        <v>Residential</v>
      </c>
      <c r="G120">
        <f t="shared" si="10"/>
        <v>14</v>
      </c>
    </row>
    <row r="121" spans="1:7" x14ac:dyDescent="0.3">
      <c r="A121" t="s">
        <v>73</v>
      </c>
      <c r="B121" s="149">
        <v>45164</v>
      </c>
      <c r="C121">
        <v>5</v>
      </c>
      <c r="D121" t="s">
        <v>98</v>
      </c>
      <c r="E121">
        <v>208668334</v>
      </c>
      <c r="F121" t="str">
        <f t="shared" si="9"/>
        <v>Residential</v>
      </c>
      <c r="G121">
        <f t="shared" si="10"/>
        <v>14</v>
      </c>
    </row>
    <row r="122" spans="1:7" x14ac:dyDescent="0.3">
      <c r="A122" t="s">
        <v>73</v>
      </c>
      <c r="B122" s="149">
        <v>45164</v>
      </c>
      <c r="C122">
        <v>4</v>
      </c>
      <c r="D122" t="s">
        <v>99</v>
      </c>
      <c r="E122">
        <v>20164</v>
      </c>
      <c r="F122" t="str">
        <f t="shared" si="9"/>
        <v>Low Income Residential</v>
      </c>
      <c r="G122">
        <f t="shared" si="10"/>
        <v>14</v>
      </c>
    </row>
    <row r="123" spans="1:7" x14ac:dyDescent="0.3">
      <c r="A123" t="s">
        <v>73</v>
      </c>
      <c r="B123" s="149">
        <v>45164</v>
      </c>
      <c r="C123">
        <v>5</v>
      </c>
      <c r="D123" t="s">
        <v>99</v>
      </c>
      <c r="E123">
        <v>24309449</v>
      </c>
      <c r="F123" t="str">
        <f t="shared" si="9"/>
        <v>Low Income Residential</v>
      </c>
      <c r="G123">
        <f t="shared" si="10"/>
        <v>14</v>
      </c>
    </row>
    <row r="124" spans="1:7" x14ac:dyDescent="0.3">
      <c r="A124" t="s">
        <v>73</v>
      </c>
      <c r="B124" s="149">
        <v>45164</v>
      </c>
      <c r="C124">
        <v>4</v>
      </c>
      <c r="D124" t="s">
        <v>53</v>
      </c>
      <c r="E124">
        <v>772952</v>
      </c>
      <c r="F124" t="str">
        <f t="shared" si="9"/>
        <v>Small C&amp;I</v>
      </c>
      <c r="G124">
        <f t="shared" ref="G124:G155" si="11">VALUE(TRIM(MID(A124,6,2)))</f>
        <v>14</v>
      </c>
    </row>
    <row r="125" spans="1:7" x14ac:dyDescent="0.3">
      <c r="A125" t="s">
        <v>73</v>
      </c>
      <c r="B125" s="149">
        <v>45164</v>
      </c>
      <c r="C125">
        <v>5</v>
      </c>
      <c r="D125" t="s">
        <v>53</v>
      </c>
      <c r="E125">
        <v>48608478</v>
      </c>
      <c r="F125" t="str">
        <f t="shared" si="9"/>
        <v>Small C&amp;I</v>
      </c>
      <c r="G125">
        <f t="shared" si="11"/>
        <v>14</v>
      </c>
    </row>
    <row r="126" spans="1:7" x14ac:dyDescent="0.3">
      <c r="A126" t="s">
        <v>73</v>
      </c>
      <c r="B126" s="149">
        <v>45164</v>
      </c>
      <c r="C126">
        <v>4</v>
      </c>
      <c r="D126" t="s">
        <v>54</v>
      </c>
      <c r="E126">
        <v>367567</v>
      </c>
      <c r="F126" t="str">
        <f t="shared" si="9"/>
        <v>Medium C&amp;I</v>
      </c>
      <c r="G126">
        <f t="shared" si="11"/>
        <v>14</v>
      </c>
    </row>
    <row r="127" spans="1:7" x14ac:dyDescent="0.3">
      <c r="A127" t="s">
        <v>73</v>
      </c>
      <c r="B127" s="149">
        <v>45164</v>
      </c>
      <c r="C127">
        <v>5</v>
      </c>
      <c r="D127" t="s">
        <v>54</v>
      </c>
      <c r="E127">
        <v>42355247</v>
      </c>
      <c r="F127" t="str">
        <f t="shared" si="9"/>
        <v>Medium C&amp;I</v>
      </c>
      <c r="G127">
        <f t="shared" si="11"/>
        <v>14</v>
      </c>
    </row>
    <row r="128" spans="1:7" x14ac:dyDescent="0.3">
      <c r="A128" t="s">
        <v>73</v>
      </c>
      <c r="B128" s="149">
        <v>45164</v>
      </c>
      <c r="C128">
        <v>4</v>
      </c>
      <c r="D128" t="s">
        <v>55</v>
      </c>
      <c r="E128">
        <v>185448</v>
      </c>
      <c r="F128" t="str">
        <f t="shared" si="9"/>
        <v>Large C&amp;I</v>
      </c>
      <c r="G128">
        <f t="shared" si="11"/>
        <v>14</v>
      </c>
    </row>
    <row r="129" spans="1:7" x14ac:dyDescent="0.3">
      <c r="A129" t="s">
        <v>73</v>
      </c>
      <c r="B129" s="149">
        <v>45164</v>
      </c>
      <c r="C129">
        <v>5</v>
      </c>
      <c r="D129" t="s">
        <v>55</v>
      </c>
      <c r="E129">
        <v>65918022</v>
      </c>
      <c r="F129" t="str">
        <f t="shared" si="9"/>
        <v>Large C&amp;I</v>
      </c>
      <c r="G129">
        <f t="shared" si="11"/>
        <v>14</v>
      </c>
    </row>
    <row r="130" spans="1:7" x14ac:dyDescent="0.3">
      <c r="A130" t="s">
        <v>73</v>
      </c>
      <c r="B130" s="149">
        <v>45164</v>
      </c>
      <c r="C130">
        <v>4</v>
      </c>
      <c r="D130" t="s">
        <v>56</v>
      </c>
      <c r="E130">
        <v>30232</v>
      </c>
      <c r="F130" t="str">
        <f t="shared" ref="F130:F137" si="12">TRIM(MID(D130,3,50))</f>
        <v>OTHER</v>
      </c>
      <c r="G130">
        <f t="shared" si="11"/>
        <v>14</v>
      </c>
    </row>
    <row r="131" spans="1:7" x14ac:dyDescent="0.3">
      <c r="A131" t="s">
        <v>73</v>
      </c>
      <c r="B131" s="149">
        <v>45164</v>
      </c>
      <c r="C131">
        <v>5</v>
      </c>
      <c r="D131" t="s">
        <v>56</v>
      </c>
      <c r="E131">
        <v>2330494</v>
      </c>
      <c r="F131" t="str">
        <f t="shared" si="12"/>
        <v>OTHER</v>
      </c>
      <c r="G131">
        <f t="shared" si="11"/>
        <v>14</v>
      </c>
    </row>
    <row r="132" spans="1:7" x14ac:dyDescent="0.3">
      <c r="A132" t="s">
        <v>74</v>
      </c>
      <c r="B132" s="149">
        <v>45164</v>
      </c>
      <c r="C132">
        <v>4</v>
      </c>
      <c r="D132" t="s">
        <v>98</v>
      </c>
      <c r="E132">
        <v>12875</v>
      </c>
      <c r="F132" t="str">
        <f t="shared" si="12"/>
        <v>Residential</v>
      </c>
      <c r="G132">
        <f t="shared" si="11"/>
        <v>15</v>
      </c>
    </row>
    <row r="133" spans="1:7" x14ac:dyDescent="0.3">
      <c r="A133" t="s">
        <v>74</v>
      </c>
      <c r="B133" s="149">
        <v>45164</v>
      </c>
      <c r="C133">
        <v>5</v>
      </c>
      <c r="D133" t="s">
        <v>98</v>
      </c>
      <c r="E133">
        <v>1024531</v>
      </c>
      <c r="F133" t="str">
        <f t="shared" si="12"/>
        <v>Residential</v>
      </c>
      <c r="G133">
        <f t="shared" si="11"/>
        <v>15</v>
      </c>
    </row>
    <row r="134" spans="1:7" x14ac:dyDescent="0.3">
      <c r="A134" t="s">
        <v>74</v>
      </c>
      <c r="B134" s="149">
        <v>45164</v>
      </c>
      <c r="C134">
        <v>4</v>
      </c>
      <c r="D134" t="s">
        <v>99</v>
      </c>
      <c r="E134">
        <v>163</v>
      </c>
      <c r="F134" t="str">
        <f t="shared" si="12"/>
        <v>Low Income Residential</v>
      </c>
      <c r="G134">
        <f t="shared" si="11"/>
        <v>15</v>
      </c>
    </row>
    <row r="135" spans="1:7" x14ac:dyDescent="0.3">
      <c r="A135" t="s">
        <v>74</v>
      </c>
      <c r="B135" s="149">
        <v>45164</v>
      </c>
      <c r="C135">
        <v>5</v>
      </c>
      <c r="D135" t="s">
        <v>99</v>
      </c>
      <c r="E135">
        <v>178095</v>
      </c>
      <c r="F135" t="str">
        <f t="shared" si="12"/>
        <v>Low Income Residential</v>
      </c>
      <c r="G135">
        <f t="shared" si="11"/>
        <v>15</v>
      </c>
    </row>
    <row r="136" spans="1:7" x14ac:dyDescent="0.3">
      <c r="A136" t="s">
        <v>74</v>
      </c>
      <c r="B136" s="149">
        <v>45164</v>
      </c>
      <c r="C136">
        <v>4</v>
      </c>
      <c r="D136" t="s">
        <v>53</v>
      </c>
      <c r="E136">
        <v>1992</v>
      </c>
      <c r="F136" t="str">
        <f t="shared" si="12"/>
        <v>Small C&amp;I</v>
      </c>
      <c r="G136">
        <f t="shared" si="11"/>
        <v>15</v>
      </c>
    </row>
    <row r="137" spans="1:7" x14ac:dyDescent="0.3">
      <c r="A137" t="s">
        <v>74</v>
      </c>
      <c r="B137" s="149">
        <v>45164</v>
      </c>
      <c r="C137">
        <v>5</v>
      </c>
      <c r="D137" t="s">
        <v>53</v>
      </c>
      <c r="E137">
        <v>178039</v>
      </c>
      <c r="F137" t="str">
        <f t="shared" si="12"/>
        <v>Small C&amp;I</v>
      </c>
      <c r="G137">
        <f t="shared" si="11"/>
        <v>15</v>
      </c>
    </row>
    <row r="138" spans="1:7" x14ac:dyDescent="0.3">
      <c r="A138" t="s">
        <v>74</v>
      </c>
      <c r="B138" s="149">
        <v>45164</v>
      </c>
      <c r="C138">
        <v>4</v>
      </c>
      <c r="D138" t="s">
        <v>54</v>
      </c>
      <c r="E138">
        <v>179</v>
      </c>
      <c r="F138" t="str">
        <f t="shared" ref="F138:F148" si="13">TRIM(MID(D138,3,50))</f>
        <v>Medium C&amp;I</v>
      </c>
      <c r="G138">
        <f t="shared" si="11"/>
        <v>15</v>
      </c>
    </row>
    <row r="139" spans="1:7" x14ac:dyDescent="0.3">
      <c r="A139" t="s">
        <v>74</v>
      </c>
      <c r="B139" s="149">
        <v>45164</v>
      </c>
      <c r="C139">
        <v>5</v>
      </c>
      <c r="D139" t="s">
        <v>54</v>
      </c>
      <c r="E139">
        <v>22408</v>
      </c>
      <c r="F139" t="str">
        <f t="shared" si="13"/>
        <v>Medium C&amp;I</v>
      </c>
      <c r="G139">
        <f t="shared" si="11"/>
        <v>15</v>
      </c>
    </row>
    <row r="140" spans="1:7" x14ac:dyDescent="0.3">
      <c r="A140" t="s">
        <v>74</v>
      </c>
      <c r="B140" s="149">
        <v>45164</v>
      </c>
      <c r="C140">
        <v>4</v>
      </c>
      <c r="D140" t="s">
        <v>55</v>
      </c>
      <c r="E140">
        <v>10</v>
      </c>
      <c r="F140" t="str">
        <f t="shared" si="13"/>
        <v>Large C&amp;I</v>
      </c>
      <c r="G140">
        <f t="shared" si="11"/>
        <v>15</v>
      </c>
    </row>
    <row r="141" spans="1:7" x14ac:dyDescent="0.3">
      <c r="A141" t="s">
        <v>74</v>
      </c>
      <c r="B141" s="149">
        <v>45164</v>
      </c>
      <c r="C141">
        <v>5</v>
      </c>
      <c r="D141" t="s">
        <v>55</v>
      </c>
      <c r="E141">
        <v>8651</v>
      </c>
      <c r="F141" t="str">
        <f t="shared" si="13"/>
        <v>Large C&amp;I</v>
      </c>
      <c r="G141">
        <f t="shared" si="11"/>
        <v>15</v>
      </c>
    </row>
    <row r="142" spans="1:7" x14ac:dyDescent="0.3">
      <c r="A142" t="s">
        <v>74</v>
      </c>
      <c r="B142" s="149">
        <v>45164</v>
      </c>
      <c r="C142">
        <v>4</v>
      </c>
      <c r="D142" t="s">
        <v>56</v>
      </c>
      <c r="E142">
        <v>296</v>
      </c>
      <c r="F142" t="str">
        <f t="shared" si="13"/>
        <v>OTHER</v>
      </c>
      <c r="G142">
        <f t="shared" si="11"/>
        <v>15</v>
      </c>
    </row>
    <row r="143" spans="1:7" x14ac:dyDescent="0.3">
      <c r="A143" t="s">
        <v>74</v>
      </c>
      <c r="B143" s="149">
        <v>45164</v>
      </c>
      <c r="C143">
        <v>5</v>
      </c>
      <c r="D143" t="s">
        <v>56</v>
      </c>
      <c r="E143">
        <v>47134</v>
      </c>
      <c r="F143" t="str">
        <f t="shared" si="13"/>
        <v>OTHER</v>
      </c>
      <c r="G143">
        <f t="shared" si="11"/>
        <v>15</v>
      </c>
    </row>
    <row r="144" spans="1:7" x14ac:dyDescent="0.3">
      <c r="A144" t="s">
        <v>79</v>
      </c>
      <c r="B144" s="149">
        <v>45164</v>
      </c>
      <c r="C144">
        <v>4</v>
      </c>
      <c r="D144" t="s">
        <v>99</v>
      </c>
      <c r="E144">
        <v>8</v>
      </c>
      <c r="F144" t="str">
        <f t="shared" si="13"/>
        <v>Low Income Residential</v>
      </c>
      <c r="G144">
        <f t="shared" si="11"/>
        <v>17</v>
      </c>
    </row>
    <row r="145" spans="1:7" x14ac:dyDescent="0.3">
      <c r="A145" t="s">
        <v>79</v>
      </c>
      <c r="B145" s="149">
        <v>45164</v>
      </c>
      <c r="C145">
        <v>5</v>
      </c>
      <c r="D145" t="s">
        <v>56</v>
      </c>
      <c r="E145">
        <v>121</v>
      </c>
      <c r="F145" t="str">
        <f t="shared" si="13"/>
        <v>OTHER</v>
      </c>
      <c r="G145">
        <f t="shared" si="11"/>
        <v>17</v>
      </c>
    </row>
    <row r="146" spans="1:7" x14ac:dyDescent="0.3">
      <c r="A146" t="s">
        <v>79</v>
      </c>
      <c r="B146" s="149">
        <v>45164</v>
      </c>
      <c r="C146">
        <v>4</v>
      </c>
      <c r="D146" t="s">
        <v>98</v>
      </c>
      <c r="E146">
        <v>2</v>
      </c>
      <c r="F146" t="str">
        <f t="shared" si="13"/>
        <v>Residential</v>
      </c>
      <c r="G146">
        <f t="shared" si="11"/>
        <v>17</v>
      </c>
    </row>
    <row r="147" spans="1:7" x14ac:dyDescent="0.3">
      <c r="A147" t="s">
        <v>79</v>
      </c>
      <c r="B147" s="149">
        <v>45164</v>
      </c>
      <c r="C147">
        <v>5</v>
      </c>
      <c r="D147" t="s">
        <v>98</v>
      </c>
      <c r="E147">
        <v>1754</v>
      </c>
      <c r="F147" t="str">
        <f t="shared" si="13"/>
        <v>Residential</v>
      </c>
      <c r="G147">
        <f t="shared" si="11"/>
        <v>17</v>
      </c>
    </row>
    <row r="148" spans="1:7" x14ac:dyDescent="0.3">
      <c r="A148" t="s">
        <v>79</v>
      </c>
      <c r="B148" s="149">
        <v>45164</v>
      </c>
      <c r="C148">
        <v>5</v>
      </c>
      <c r="D148" t="s">
        <v>99</v>
      </c>
      <c r="E148">
        <v>19074</v>
      </c>
      <c r="F148" t="str">
        <f t="shared" si="13"/>
        <v>Low Income Residential</v>
      </c>
      <c r="G148">
        <f t="shared" si="11"/>
        <v>17</v>
      </c>
    </row>
    <row r="149" spans="1:7" x14ac:dyDescent="0.3">
      <c r="A149" t="s">
        <v>668</v>
      </c>
      <c r="B149" s="149">
        <v>45164</v>
      </c>
      <c r="C149">
        <v>4</v>
      </c>
      <c r="D149" t="s">
        <v>98</v>
      </c>
      <c r="E149">
        <v>2</v>
      </c>
      <c r="F149" t="str">
        <f t="shared" ref="F149:F171" si="14">TRIM(MID(D149,3,50))</f>
        <v>Residential</v>
      </c>
      <c r="G149">
        <f t="shared" si="11"/>
        <v>18</v>
      </c>
    </row>
    <row r="150" spans="1:7" x14ac:dyDescent="0.3">
      <c r="A150" t="s">
        <v>668</v>
      </c>
      <c r="B150" s="149">
        <v>45164</v>
      </c>
      <c r="C150">
        <v>4</v>
      </c>
      <c r="D150" t="s">
        <v>99</v>
      </c>
      <c r="E150">
        <v>1</v>
      </c>
      <c r="F150" t="str">
        <f t="shared" si="14"/>
        <v>Low Income Residential</v>
      </c>
      <c r="G150">
        <f t="shared" si="11"/>
        <v>18</v>
      </c>
    </row>
    <row r="151" spans="1:7" x14ac:dyDescent="0.3">
      <c r="A151" t="s">
        <v>668</v>
      </c>
      <c r="B151" s="149">
        <v>45164</v>
      </c>
      <c r="C151">
        <v>5</v>
      </c>
      <c r="D151" t="s">
        <v>98</v>
      </c>
      <c r="E151">
        <v>1934</v>
      </c>
      <c r="F151" t="str">
        <f t="shared" si="14"/>
        <v>Residential</v>
      </c>
      <c r="G151">
        <f t="shared" si="11"/>
        <v>18</v>
      </c>
    </row>
    <row r="152" spans="1:7" x14ac:dyDescent="0.3">
      <c r="A152" t="s">
        <v>668</v>
      </c>
      <c r="B152" s="149">
        <v>45164</v>
      </c>
      <c r="C152">
        <v>5</v>
      </c>
      <c r="D152" t="s">
        <v>99</v>
      </c>
      <c r="E152">
        <v>916</v>
      </c>
      <c r="F152" t="str">
        <f t="shared" si="14"/>
        <v>Low Income Residential</v>
      </c>
      <c r="G152">
        <f t="shared" si="11"/>
        <v>18</v>
      </c>
    </row>
    <row r="153" spans="1:7" x14ac:dyDescent="0.3">
      <c r="A153" t="s">
        <v>668</v>
      </c>
      <c r="B153" s="149">
        <v>45164</v>
      </c>
      <c r="C153">
        <v>5</v>
      </c>
      <c r="D153" t="s">
        <v>53</v>
      </c>
      <c r="E153">
        <v>119</v>
      </c>
      <c r="F153" t="str">
        <f t="shared" si="14"/>
        <v>Small C&amp;I</v>
      </c>
      <c r="G153">
        <f t="shared" si="11"/>
        <v>18</v>
      </c>
    </row>
    <row r="154" spans="1:7" x14ac:dyDescent="0.3">
      <c r="A154" t="s">
        <v>668</v>
      </c>
      <c r="B154" s="149">
        <v>45164</v>
      </c>
      <c r="C154">
        <v>5</v>
      </c>
      <c r="D154" t="s">
        <v>54</v>
      </c>
      <c r="E154">
        <v>3</v>
      </c>
      <c r="F154" t="str">
        <f t="shared" si="14"/>
        <v>Medium C&amp;I</v>
      </c>
      <c r="G154">
        <f t="shared" si="11"/>
        <v>18</v>
      </c>
    </row>
    <row r="155" spans="1:7" x14ac:dyDescent="0.3">
      <c r="A155" t="s">
        <v>668</v>
      </c>
      <c r="B155" s="149">
        <v>45164</v>
      </c>
      <c r="C155">
        <v>5</v>
      </c>
      <c r="D155" t="s">
        <v>56</v>
      </c>
      <c r="E155">
        <v>15</v>
      </c>
      <c r="F155" t="str">
        <f t="shared" si="14"/>
        <v>OTHER</v>
      </c>
      <c r="G155">
        <f t="shared" si="11"/>
        <v>18</v>
      </c>
    </row>
    <row r="156" spans="1:7" x14ac:dyDescent="0.3">
      <c r="A156" t="s">
        <v>656</v>
      </c>
      <c r="B156" s="149">
        <v>45164</v>
      </c>
      <c r="C156">
        <v>4</v>
      </c>
      <c r="D156" t="s">
        <v>98</v>
      </c>
      <c r="E156">
        <v>2</v>
      </c>
      <c r="F156" t="str">
        <f t="shared" si="14"/>
        <v>Residential</v>
      </c>
      <c r="G156">
        <f t="shared" ref="G156:G183" si="15">VALUE(TRIM(MID(A156,6,2)))</f>
        <v>99</v>
      </c>
    </row>
    <row r="157" spans="1:7" x14ac:dyDescent="0.3">
      <c r="A157" t="s">
        <v>656</v>
      </c>
      <c r="B157" s="149">
        <v>45164</v>
      </c>
      <c r="C157">
        <v>4</v>
      </c>
      <c r="D157" t="s">
        <v>99</v>
      </c>
      <c r="E157">
        <v>1</v>
      </c>
      <c r="F157" t="str">
        <f t="shared" si="14"/>
        <v>Low Income Residential</v>
      </c>
      <c r="G157">
        <f t="shared" si="15"/>
        <v>99</v>
      </c>
    </row>
    <row r="158" spans="1:7" x14ac:dyDescent="0.3">
      <c r="A158" t="s">
        <v>656</v>
      </c>
      <c r="B158" s="149">
        <v>45164</v>
      </c>
      <c r="C158">
        <v>5</v>
      </c>
      <c r="D158" t="s">
        <v>98</v>
      </c>
      <c r="E158">
        <v>2221</v>
      </c>
      <c r="F158" t="str">
        <f t="shared" si="14"/>
        <v>Residential</v>
      </c>
      <c r="G158">
        <f t="shared" si="15"/>
        <v>99</v>
      </c>
    </row>
    <row r="159" spans="1:7" x14ac:dyDescent="0.3">
      <c r="A159" t="s">
        <v>656</v>
      </c>
      <c r="B159" s="149">
        <v>45164</v>
      </c>
      <c r="C159">
        <v>5</v>
      </c>
      <c r="D159" t="s">
        <v>99</v>
      </c>
      <c r="E159">
        <v>1155</v>
      </c>
      <c r="F159" t="str">
        <f t="shared" si="14"/>
        <v>Low Income Residential</v>
      </c>
      <c r="G159">
        <f t="shared" si="15"/>
        <v>99</v>
      </c>
    </row>
    <row r="160" spans="1:7" x14ac:dyDescent="0.3">
      <c r="A160" t="s">
        <v>656</v>
      </c>
      <c r="B160" s="149">
        <v>45164</v>
      </c>
      <c r="C160">
        <v>5</v>
      </c>
      <c r="D160" t="s">
        <v>53</v>
      </c>
      <c r="E160">
        <v>93</v>
      </c>
      <c r="F160" t="str">
        <f t="shared" si="14"/>
        <v>Small C&amp;I</v>
      </c>
      <c r="G160">
        <f t="shared" si="15"/>
        <v>99</v>
      </c>
    </row>
    <row r="161" spans="1:7" x14ac:dyDescent="0.3">
      <c r="A161" t="s">
        <v>656</v>
      </c>
      <c r="B161" s="149">
        <v>45164</v>
      </c>
      <c r="C161">
        <v>5</v>
      </c>
      <c r="D161" t="s">
        <v>54</v>
      </c>
      <c r="E161">
        <v>2</v>
      </c>
      <c r="F161" t="str">
        <f t="shared" si="14"/>
        <v>Medium C&amp;I</v>
      </c>
      <c r="G161">
        <f t="shared" si="15"/>
        <v>99</v>
      </c>
    </row>
    <row r="162" spans="1:7" x14ac:dyDescent="0.3">
      <c r="A162" t="s">
        <v>656</v>
      </c>
      <c r="B162" s="149">
        <v>45164</v>
      </c>
      <c r="C162">
        <v>5</v>
      </c>
      <c r="D162" t="s">
        <v>56</v>
      </c>
      <c r="E162">
        <v>18</v>
      </c>
      <c r="F162" t="str">
        <f t="shared" si="14"/>
        <v>OTHER</v>
      </c>
      <c r="G162">
        <f t="shared" si="15"/>
        <v>99</v>
      </c>
    </row>
    <row r="163" spans="1:7" x14ac:dyDescent="0.3">
      <c r="A163" t="s">
        <v>80</v>
      </c>
      <c r="B163" s="149">
        <v>45164</v>
      </c>
      <c r="C163">
        <v>4</v>
      </c>
      <c r="D163" t="s">
        <v>99</v>
      </c>
      <c r="E163">
        <v>6</v>
      </c>
      <c r="F163" t="str">
        <f t="shared" si="14"/>
        <v>Low Income Residential</v>
      </c>
      <c r="G163">
        <f t="shared" si="15"/>
        <v>19</v>
      </c>
    </row>
    <row r="164" spans="1:7" x14ac:dyDescent="0.3">
      <c r="A164" t="s">
        <v>80</v>
      </c>
      <c r="B164" s="149">
        <v>45164</v>
      </c>
      <c r="C164">
        <v>4</v>
      </c>
      <c r="D164" t="s">
        <v>53</v>
      </c>
      <c r="E164">
        <v>2</v>
      </c>
      <c r="F164" t="str">
        <f t="shared" si="14"/>
        <v>Small C&amp;I</v>
      </c>
      <c r="G164">
        <f t="shared" si="15"/>
        <v>19</v>
      </c>
    </row>
    <row r="165" spans="1:7" x14ac:dyDescent="0.3">
      <c r="A165" t="s">
        <v>80</v>
      </c>
      <c r="B165" s="149">
        <v>45164</v>
      </c>
      <c r="C165">
        <v>4</v>
      </c>
      <c r="D165" t="s">
        <v>98</v>
      </c>
      <c r="E165">
        <v>52</v>
      </c>
      <c r="F165" t="str">
        <f t="shared" si="14"/>
        <v>Residential</v>
      </c>
      <c r="G165">
        <f t="shared" si="15"/>
        <v>19</v>
      </c>
    </row>
    <row r="166" spans="1:7" x14ac:dyDescent="0.3">
      <c r="A166" t="s">
        <v>80</v>
      </c>
      <c r="B166" s="149">
        <v>45164</v>
      </c>
      <c r="C166">
        <v>5</v>
      </c>
      <c r="D166" t="s">
        <v>55</v>
      </c>
      <c r="E166">
        <v>19</v>
      </c>
      <c r="F166" t="str">
        <f t="shared" si="14"/>
        <v>Large C&amp;I</v>
      </c>
      <c r="G166">
        <f t="shared" si="15"/>
        <v>19</v>
      </c>
    </row>
    <row r="167" spans="1:7" x14ac:dyDescent="0.3">
      <c r="A167" t="s">
        <v>80</v>
      </c>
      <c r="B167" s="149">
        <v>45164</v>
      </c>
      <c r="C167">
        <v>5</v>
      </c>
      <c r="D167" t="s">
        <v>56</v>
      </c>
      <c r="E167">
        <v>729</v>
      </c>
      <c r="F167" t="str">
        <f t="shared" si="14"/>
        <v>OTHER</v>
      </c>
      <c r="G167">
        <f t="shared" si="15"/>
        <v>19</v>
      </c>
    </row>
    <row r="168" spans="1:7" x14ac:dyDescent="0.3">
      <c r="A168" t="s">
        <v>80</v>
      </c>
      <c r="B168" s="149">
        <v>45164</v>
      </c>
      <c r="C168">
        <v>5</v>
      </c>
      <c r="D168" t="s">
        <v>53</v>
      </c>
      <c r="E168">
        <v>915</v>
      </c>
      <c r="F168" t="str">
        <f t="shared" si="14"/>
        <v>Small C&amp;I</v>
      </c>
      <c r="G168">
        <f t="shared" si="15"/>
        <v>19</v>
      </c>
    </row>
    <row r="169" spans="1:7" x14ac:dyDescent="0.3">
      <c r="A169" t="s">
        <v>80</v>
      </c>
      <c r="B169" s="149">
        <v>45164</v>
      </c>
      <c r="C169">
        <v>5</v>
      </c>
      <c r="D169" t="s">
        <v>54</v>
      </c>
      <c r="E169">
        <v>96</v>
      </c>
      <c r="F169" t="str">
        <f t="shared" si="14"/>
        <v>Medium C&amp;I</v>
      </c>
      <c r="G169">
        <f t="shared" si="15"/>
        <v>19</v>
      </c>
    </row>
    <row r="170" spans="1:7" x14ac:dyDescent="0.3">
      <c r="A170" t="s">
        <v>80</v>
      </c>
      <c r="B170" s="149">
        <v>45164</v>
      </c>
      <c r="C170">
        <v>5</v>
      </c>
      <c r="D170" t="s">
        <v>99</v>
      </c>
      <c r="E170">
        <v>12119</v>
      </c>
      <c r="F170" t="str">
        <f t="shared" si="14"/>
        <v>Low Income Residential</v>
      </c>
      <c r="G170">
        <f t="shared" si="15"/>
        <v>19</v>
      </c>
    </row>
    <row r="171" spans="1:7" x14ac:dyDescent="0.3">
      <c r="A171" t="s">
        <v>80</v>
      </c>
      <c r="B171" s="149">
        <v>45164</v>
      </c>
      <c r="C171">
        <v>5</v>
      </c>
      <c r="D171" t="s">
        <v>98</v>
      </c>
      <c r="E171">
        <v>29409</v>
      </c>
      <c r="F171" t="str">
        <f t="shared" si="14"/>
        <v>Residential</v>
      </c>
      <c r="G171">
        <f t="shared" si="15"/>
        <v>19</v>
      </c>
    </row>
    <row r="172" spans="1:7" x14ac:dyDescent="0.3">
      <c r="A172" t="s">
        <v>342</v>
      </c>
      <c r="B172" s="149">
        <v>45164</v>
      </c>
      <c r="C172">
        <v>4</v>
      </c>
      <c r="D172" t="s">
        <v>54</v>
      </c>
      <c r="E172">
        <v>246351</v>
      </c>
      <c r="F172" t="str">
        <f t="shared" ref="F172:F173" si="16">TRIM(MID(D172,3,50))</f>
        <v>Medium C&amp;I</v>
      </c>
      <c r="G172">
        <f t="shared" si="15"/>
        <v>20</v>
      </c>
    </row>
    <row r="173" spans="1:7" x14ac:dyDescent="0.3">
      <c r="A173" t="s">
        <v>342</v>
      </c>
      <c r="B173" s="149">
        <v>45164</v>
      </c>
      <c r="C173">
        <v>4</v>
      </c>
      <c r="D173" t="s">
        <v>55</v>
      </c>
      <c r="E173">
        <v>227202</v>
      </c>
      <c r="F173" t="str">
        <f t="shared" si="16"/>
        <v>Large C&amp;I</v>
      </c>
      <c r="G173">
        <f t="shared" si="15"/>
        <v>20</v>
      </c>
    </row>
    <row r="174" spans="1:7" x14ac:dyDescent="0.3">
      <c r="A174" t="s">
        <v>342</v>
      </c>
      <c r="B174" s="149">
        <v>45164</v>
      </c>
      <c r="C174">
        <v>4</v>
      </c>
      <c r="D174" t="s">
        <v>56</v>
      </c>
      <c r="E174">
        <v>4577</v>
      </c>
      <c r="F174" t="str">
        <f t="shared" ref="F174:F180" si="17">TRIM(MID(D174,3,50))</f>
        <v>OTHER</v>
      </c>
      <c r="G174">
        <f t="shared" si="15"/>
        <v>20</v>
      </c>
    </row>
    <row r="175" spans="1:7" x14ac:dyDescent="0.3">
      <c r="A175" t="s">
        <v>342</v>
      </c>
      <c r="B175" s="149">
        <v>45164</v>
      </c>
      <c r="C175">
        <v>4</v>
      </c>
      <c r="D175" t="s">
        <v>99</v>
      </c>
      <c r="E175">
        <v>15017</v>
      </c>
      <c r="F175" t="str">
        <f t="shared" si="17"/>
        <v>Low Income Residential</v>
      </c>
      <c r="G175">
        <f t="shared" si="15"/>
        <v>20</v>
      </c>
    </row>
    <row r="176" spans="1:7" x14ac:dyDescent="0.3">
      <c r="A176" t="s">
        <v>342</v>
      </c>
      <c r="B176" s="149">
        <v>45164</v>
      </c>
      <c r="C176">
        <v>4</v>
      </c>
      <c r="D176" t="s">
        <v>53</v>
      </c>
      <c r="E176">
        <v>353788</v>
      </c>
      <c r="F176" t="str">
        <f t="shared" si="17"/>
        <v>Small C&amp;I</v>
      </c>
      <c r="G176">
        <f t="shared" si="15"/>
        <v>20</v>
      </c>
    </row>
    <row r="177" spans="1:7" x14ac:dyDescent="0.3">
      <c r="A177" t="s">
        <v>342</v>
      </c>
      <c r="B177" s="149">
        <v>45164</v>
      </c>
      <c r="C177">
        <v>5</v>
      </c>
      <c r="D177" t="s">
        <v>55</v>
      </c>
      <c r="E177">
        <v>45114766</v>
      </c>
      <c r="F177" t="str">
        <f t="shared" si="17"/>
        <v>Large C&amp;I</v>
      </c>
      <c r="G177">
        <f t="shared" si="15"/>
        <v>20</v>
      </c>
    </row>
    <row r="178" spans="1:7" x14ac:dyDescent="0.3">
      <c r="A178" t="s">
        <v>342</v>
      </c>
      <c r="B178" s="149">
        <v>45164</v>
      </c>
      <c r="C178">
        <v>4</v>
      </c>
      <c r="D178" t="s">
        <v>98</v>
      </c>
      <c r="E178">
        <v>2193787</v>
      </c>
      <c r="F178" t="str">
        <f t="shared" si="17"/>
        <v>Residential</v>
      </c>
      <c r="G178">
        <f t="shared" si="15"/>
        <v>20</v>
      </c>
    </row>
    <row r="179" spans="1:7" x14ac:dyDescent="0.3">
      <c r="A179" t="s">
        <v>342</v>
      </c>
      <c r="B179" s="149">
        <v>45164</v>
      </c>
      <c r="C179">
        <v>5</v>
      </c>
      <c r="D179" t="s">
        <v>54</v>
      </c>
      <c r="E179">
        <v>29975493</v>
      </c>
      <c r="F179" t="str">
        <f t="shared" si="17"/>
        <v>Medium C&amp;I</v>
      </c>
      <c r="G179">
        <f t="shared" si="15"/>
        <v>20</v>
      </c>
    </row>
    <row r="180" spans="1:7" x14ac:dyDescent="0.3">
      <c r="A180" t="s">
        <v>342</v>
      </c>
      <c r="B180" s="149">
        <v>45164</v>
      </c>
      <c r="C180">
        <v>5</v>
      </c>
      <c r="D180" t="s">
        <v>56</v>
      </c>
      <c r="E180">
        <v>1913071</v>
      </c>
      <c r="F180" t="str">
        <f t="shared" si="17"/>
        <v>OTHER</v>
      </c>
      <c r="G180">
        <f t="shared" si="15"/>
        <v>20</v>
      </c>
    </row>
    <row r="181" spans="1:7" x14ac:dyDescent="0.3">
      <c r="A181" t="s">
        <v>342</v>
      </c>
      <c r="B181" s="149">
        <v>45164</v>
      </c>
      <c r="C181">
        <v>5</v>
      </c>
      <c r="D181" t="s">
        <v>53</v>
      </c>
      <c r="E181">
        <v>32676128</v>
      </c>
      <c r="F181" t="str">
        <f t="shared" ref="F181:F183" si="18">TRIM(MID(D181,3,50))</f>
        <v>Small C&amp;I</v>
      </c>
      <c r="G181">
        <f t="shared" si="15"/>
        <v>20</v>
      </c>
    </row>
    <row r="182" spans="1:7" x14ac:dyDescent="0.3">
      <c r="A182" t="s">
        <v>342</v>
      </c>
      <c r="B182" s="149">
        <v>45164</v>
      </c>
      <c r="C182">
        <v>5</v>
      </c>
      <c r="D182" t="s">
        <v>99</v>
      </c>
      <c r="E182">
        <v>14987767</v>
      </c>
      <c r="F182" t="str">
        <f t="shared" si="18"/>
        <v>Low Income Residential</v>
      </c>
      <c r="G182">
        <f t="shared" si="15"/>
        <v>20</v>
      </c>
    </row>
    <row r="183" spans="1:7" x14ac:dyDescent="0.3">
      <c r="A183" t="s">
        <v>342</v>
      </c>
      <c r="B183" s="149">
        <v>45164</v>
      </c>
      <c r="C183">
        <v>5</v>
      </c>
      <c r="D183" t="s">
        <v>98</v>
      </c>
      <c r="E183">
        <v>144115579</v>
      </c>
      <c r="F183" t="str">
        <f t="shared" si="18"/>
        <v>Residential</v>
      </c>
      <c r="G183">
        <f t="shared" si="15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1"/>
  <sheetViews>
    <sheetView workbookViewId="0">
      <pane ySplit="1" topLeftCell="A2" activePane="bottomLeft" state="frozen"/>
      <selection activeCell="I48" sqref="I48"/>
      <selection pane="bottomLeft" activeCell="M5" sqref="M5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45164</v>
      </c>
      <c r="C2" t="s">
        <v>67</v>
      </c>
      <c r="D2" t="s">
        <v>55</v>
      </c>
      <c r="E2">
        <v>128</v>
      </c>
      <c r="F2" t="str">
        <f t="shared" ref="F2:F65" si="0">TRIM(MID(D2,3,50))</f>
        <v>Large C&amp;I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45164</v>
      </c>
      <c r="C3" t="s">
        <v>67</v>
      </c>
      <c r="D3" t="s">
        <v>98</v>
      </c>
      <c r="E3">
        <v>184607</v>
      </c>
      <c r="F3" t="str">
        <f t="shared" si="0"/>
        <v>Residential</v>
      </c>
      <c r="G3">
        <f t="shared" si="1"/>
        <v>1</v>
      </c>
      <c r="J3" s="149">
        <v>45164</v>
      </c>
    </row>
    <row r="4" spans="1:11" x14ac:dyDescent="0.3">
      <c r="A4" t="s">
        <v>69</v>
      </c>
      <c r="B4" s="149">
        <v>45164</v>
      </c>
      <c r="C4" t="s">
        <v>67</v>
      </c>
      <c r="D4" t="s">
        <v>99</v>
      </c>
      <c r="E4">
        <v>16123</v>
      </c>
      <c r="F4" t="str">
        <f t="shared" si="0"/>
        <v>Low Income Residential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45164</v>
      </c>
      <c r="C5" t="s">
        <v>66</v>
      </c>
      <c r="D5" t="s">
        <v>54</v>
      </c>
      <c r="E5">
        <v>12686</v>
      </c>
      <c r="F5" t="str">
        <f t="shared" si="0"/>
        <v>Medium C&amp;I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45164</v>
      </c>
      <c r="C6" t="s">
        <v>66</v>
      </c>
      <c r="D6" t="s">
        <v>55</v>
      </c>
      <c r="E6">
        <v>9551</v>
      </c>
      <c r="F6" t="str">
        <f t="shared" si="0"/>
        <v>Large C&amp;I</v>
      </c>
      <c r="G6">
        <f t="shared" si="1"/>
        <v>1</v>
      </c>
      <c r="I6" s="153" t="s">
        <v>41</v>
      </c>
      <c r="J6" s="152">
        <v>9551</v>
      </c>
      <c r="K6" s="152">
        <v>128</v>
      </c>
    </row>
    <row r="7" spans="1:11" x14ac:dyDescent="0.3">
      <c r="A7" t="s">
        <v>69</v>
      </c>
      <c r="B7" s="149">
        <v>45164</v>
      </c>
      <c r="C7" t="s">
        <v>67</v>
      </c>
      <c r="D7" t="s">
        <v>53</v>
      </c>
      <c r="E7">
        <v>18484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72336</v>
      </c>
      <c r="K7" s="152">
        <v>16123</v>
      </c>
    </row>
    <row r="8" spans="1:11" x14ac:dyDescent="0.3">
      <c r="A8" t="s">
        <v>69</v>
      </c>
      <c r="B8" s="149">
        <v>45164</v>
      </c>
      <c r="C8" t="s">
        <v>66</v>
      </c>
      <c r="D8" t="s">
        <v>70</v>
      </c>
      <c r="E8">
        <v>81</v>
      </c>
      <c r="F8" t="str">
        <f t="shared" si="0"/>
        <v>HER</v>
      </c>
      <c r="G8">
        <f t="shared" si="1"/>
        <v>1</v>
      </c>
      <c r="I8" s="153" t="s">
        <v>40</v>
      </c>
      <c r="J8" s="152">
        <v>12686</v>
      </c>
      <c r="K8" s="152">
        <v>566</v>
      </c>
    </row>
    <row r="9" spans="1:11" x14ac:dyDescent="0.3">
      <c r="A9" t="s">
        <v>69</v>
      </c>
      <c r="B9" s="149">
        <v>45164</v>
      </c>
      <c r="C9" t="s">
        <v>66</v>
      </c>
      <c r="D9" t="s">
        <v>98</v>
      </c>
      <c r="E9">
        <v>608794</v>
      </c>
      <c r="F9" t="str">
        <f t="shared" si="0"/>
        <v>Residential</v>
      </c>
      <c r="G9">
        <f t="shared" si="1"/>
        <v>1</v>
      </c>
      <c r="I9" s="153" t="s">
        <v>37</v>
      </c>
      <c r="J9" s="152">
        <v>608794</v>
      </c>
      <c r="K9" s="152">
        <v>184607</v>
      </c>
    </row>
    <row r="10" spans="1:11" x14ac:dyDescent="0.3">
      <c r="A10" t="s">
        <v>69</v>
      </c>
      <c r="B10" s="149">
        <v>45164</v>
      </c>
      <c r="C10" t="s">
        <v>66</v>
      </c>
      <c r="D10" t="s">
        <v>99</v>
      </c>
      <c r="E10">
        <v>72336</v>
      </c>
      <c r="F10" t="str">
        <f t="shared" si="0"/>
        <v>Low Income Residential</v>
      </c>
      <c r="G10">
        <f t="shared" si="1"/>
        <v>1</v>
      </c>
      <c r="I10" s="153" t="s">
        <v>39</v>
      </c>
      <c r="J10" s="152">
        <v>36735</v>
      </c>
      <c r="K10" s="152">
        <v>18484</v>
      </c>
    </row>
    <row r="11" spans="1:11" x14ac:dyDescent="0.3">
      <c r="A11" t="s">
        <v>69</v>
      </c>
      <c r="B11" s="149">
        <v>45164</v>
      </c>
      <c r="C11" t="s">
        <v>67</v>
      </c>
      <c r="D11" t="s">
        <v>54</v>
      </c>
      <c r="E11">
        <v>566</v>
      </c>
      <c r="F11" t="str">
        <f t="shared" si="0"/>
        <v>Medium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45164</v>
      </c>
      <c r="C12" t="s">
        <v>67</v>
      </c>
      <c r="D12" t="s">
        <v>70</v>
      </c>
      <c r="E12">
        <v>40</v>
      </c>
      <c r="F12" t="str">
        <f t="shared" si="0"/>
        <v>HER</v>
      </c>
      <c r="G12">
        <f t="shared" si="1"/>
        <v>1</v>
      </c>
      <c r="I12" s="153" t="s">
        <v>41</v>
      </c>
      <c r="J12" s="152">
        <v>1630</v>
      </c>
      <c r="K12" s="152">
        <v>19</v>
      </c>
    </row>
    <row r="13" spans="1:11" x14ac:dyDescent="0.3">
      <c r="A13" t="s">
        <v>69</v>
      </c>
      <c r="B13" s="149">
        <v>45164</v>
      </c>
      <c r="C13" t="s">
        <v>66</v>
      </c>
      <c r="D13" t="s">
        <v>53</v>
      </c>
      <c r="E13">
        <v>36735</v>
      </c>
      <c r="F13" t="str">
        <f t="shared" si="0"/>
        <v>Small C&amp;I</v>
      </c>
      <c r="G13">
        <f t="shared" si="1"/>
        <v>1</v>
      </c>
      <c r="I13" s="153" t="s">
        <v>38</v>
      </c>
      <c r="J13" s="152">
        <v>30942</v>
      </c>
      <c r="K13" s="152">
        <v>5968</v>
      </c>
    </row>
    <row r="14" spans="1:11" x14ac:dyDescent="0.3">
      <c r="A14" t="s">
        <v>71</v>
      </c>
      <c r="B14" s="149">
        <v>45164</v>
      </c>
      <c r="C14" t="s">
        <v>67</v>
      </c>
      <c r="D14" t="s">
        <v>55</v>
      </c>
      <c r="E14">
        <v>19</v>
      </c>
      <c r="F14" t="str">
        <f t="shared" si="0"/>
        <v>Large C&amp;I</v>
      </c>
      <c r="G14">
        <f t="shared" si="1"/>
        <v>2</v>
      </c>
      <c r="I14" s="153" t="s">
        <v>40</v>
      </c>
      <c r="J14" s="152">
        <v>1752</v>
      </c>
      <c r="K14" s="152">
        <v>98</v>
      </c>
    </row>
    <row r="15" spans="1:11" x14ac:dyDescent="0.3">
      <c r="A15" t="s">
        <v>71</v>
      </c>
      <c r="B15" s="149">
        <v>45164</v>
      </c>
      <c r="C15" t="s">
        <v>66</v>
      </c>
      <c r="D15" t="s">
        <v>98</v>
      </c>
      <c r="E15">
        <v>94226</v>
      </c>
      <c r="F15" t="str">
        <f t="shared" si="0"/>
        <v>Residential</v>
      </c>
      <c r="G15">
        <f t="shared" si="1"/>
        <v>2</v>
      </c>
      <c r="I15" s="153" t="s">
        <v>37</v>
      </c>
      <c r="J15" s="152">
        <v>94226</v>
      </c>
      <c r="K15" s="152">
        <v>21905</v>
      </c>
    </row>
    <row r="16" spans="1:11" x14ac:dyDescent="0.3">
      <c r="A16" t="s">
        <v>71</v>
      </c>
      <c r="B16" s="149">
        <v>45164</v>
      </c>
      <c r="C16" t="s">
        <v>66</v>
      </c>
      <c r="D16" t="s">
        <v>99</v>
      </c>
      <c r="E16">
        <v>30942</v>
      </c>
      <c r="F16" t="str">
        <f t="shared" si="0"/>
        <v>Low Income Residential</v>
      </c>
      <c r="G16">
        <f t="shared" si="1"/>
        <v>2</v>
      </c>
      <c r="I16" s="153" t="s">
        <v>39</v>
      </c>
      <c r="J16" s="152">
        <v>5323</v>
      </c>
      <c r="K16" s="152">
        <v>2538</v>
      </c>
    </row>
    <row r="17" spans="1:11" x14ac:dyDescent="0.3">
      <c r="A17" t="s">
        <v>71</v>
      </c>
      <c r="B17" s="149">
        <v>45164</v>
      </c>
      <c r="C17" t="s">
        <v>67</v>
      </c>
      <c r="D17" t="s">
        <v>98</v>
      </c>
      <c r="E17">
        <v>21905</v>
      </c>
      <c r="F17" t="str">
        <f t="shared" si="0"/>
        <v>Residential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45164</v>
      </c>
      <c r="C18" t="s">
        <v>67</v>
      </c>
      <c r="D18" t="s">
        <v>99</v>
      </c>
      <c r="E18">
        <v>5968</v>
      </c>
      <c r="F18" t="str">
        <f t="shared" si="0"/>
        <v>Low Income Residential</v>
      </c>
      <c r="G18">
        <f t="shared" si="1"/>
        <v>2</v>
      </c>
      <c r="I18" s="153" t="s">
        <v>41</v>
      </c>
      <c r="J18" s="152">
        <v>779</v>
      </c>
      <c r="K18" s="152">
        <v>8</v>
      </c>
    </row>
    <row r="19" spans="1:11" x14ac:dyDescent="0.3">
      <c r="A19" t="s">
        <v>71</v>
      </c>
      <c r="B19" s="149">
        <v>45164</v>
      </c>
      <c r="C19" t="s">
        <v>66</v>
      </c>
      <c r="D19" t="s">
        <v>54</v>
      </c>
      <c r="E19">
        <v>1752</v>
      </c>
      <c r="F19" t="str">
        <f t="shared" si="0"/>
        <v>Medium C&amp;I</v>
      </c>
      <c r="G19">
        <f t="shared" si="1"/>
        <v>2</v>
      </c>
      <c r="I19" s="153" t="s">
        <v>38</v>
      </c>
      <c r="J19" s="152">
        <v>4434</v>
      </c>
      <c r="K19" s="152">
        <v>937</v>
      </c>
    </row>
    <row r="20" spans="1:11" x14ac:dyDescent="0.3">
      <c r="A20" t="s">
        <v>71</v>
      </c>
      <c r="B20" s="149">
        <v>45164</v>
      </c>
      <c r="C20" t="s">
        <v>66</v>
      </c>
      <c r="D20" t="s">
        <v>55</v>
      </c>
      <c r="E20">
        <v>1630</v>
      </c>
      <c r="F20" t="str">
        <f t="shared" si="0"/>
        <v>Large C&amp;I</v>
      </c>
      <c r="G20">
        <f t="shared" si="1"/>
        <v>2</v>
      </c>
      <c r="I20" s="153" t="s">
        <v>40</v>
      </c>
      <c r="J20" s="152">
        <v>768</v>
      </c>
      <c r="K20" s="152">
        <v>49</v>
      </c>
    </row>
    <row r="21" spans="1:11" x14ac:dyDescent="0.3">
      <c r="A21" t="s">
        <v>71</v>
      </c>
      <c r="B21" s="149">
        <v>45164</v>
      </c>
      <c r="C21" t="s">
        <v>67</v>
      </c>
      <c r="D21" t="s">
        <v>54</v>
      </c>
      <c r="E21">
        <v>98</v>
      </c>
      <c r="F21" t="str">
        <f t="shared" si="0"/>
        <v>Medium C&amp;I</v>
      </c>
      <c r="G21">
        <f t="shared" si="1"/>
        <v>2</v>
      </c>
      <c r="I21" s="153" t="s">
        <v>37</v>
      </c>
      <c r="J21" s="152">
        <v>30819</v>
      </c>
      <c r="K21" s="152">
        <v>7924</v>
      </c>
    </row>
    <row r="22" spans="1:11" x14ac:dyDescent="0.3">
      <c r="A22" t="s">
        <v>71</v>
      </c>
      <c r="B22" s="149">
        <v>45164</v>
      </c>
      <c r="C22" t="s">
        <v>67</v>
      </c>
      <c r="D22" t="s">
        <v>53</v>
      </c>
      <c r="E22">
        <v>2538</v>
      </c>
      <c r="F22" t="str">
        <f t="shared" si="0"/>
        <v>Small C&amp;I</v>
      </c>
      <c r="G22">
        <f t="shared" si="1"/>
        <v>2</v>
      </c>
      <c r="I22" s="153" t="s">
        <v>39</v>
      </c>
      <c r="J22" s="152">
        <v>1991</v>
      </c>
      <c r="K22" s="152">
        <v>1095</v>
      </c>
    </row>
    <row r="23" spans="1:11" x14ac:dyDescent="0.3">
      <c r="A23" t="s">
        <v>71</v>
      </c>
      <c r="B23" s="149">
        <v>45164</v>
      </c>
      <c r="C23" t="s">
        <v>66</v>
      </c>
      <c r="D23" t="s">
        <v>53</v>
      </c>
      <c r="E23">
        <v>5323</v>
      </c>
      <c r="F23" t="str">
        <f t="shared" si="0"/>
        <v>Small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45164</v>
      </c>
      <c r="C24" t="s">
        <v>67</v>
      </c>
      <c r="D24" t="s">
        <v>53</v>
      </c>
      <c r="E24">
        <v>1095</v>
      </c>
      <c r="F24" t="str">
        <f t="shared" si="0"/>
        <v>Small C&amp;I</v>
      </c>
      <c r="G24">
        <f t="shared" si="1"/>
        <v>3</v>
      </c>
      <c r="I24" s="153" t="s">
        <v>41</v>
      </c>
      <c r="J24" s="152">
        <v>348</v>
      </c>
      <c r="K24" s="152">
        <v>6</v>
      </c>
    </row>
    <row r="25" spans="1:11" x14ac:dyDescent="0.3">
      <c r="A25" t="s">
        <v>65</v>
      </c>
      <c r="B25" s="149">
        <v>45164</v>
      </c>
      <c r="C25" t="s">
        <v>67</v>
      </c>
      <c r="D25" t="s">
        <v>98</v>
      </c>
      <c r="E25">
        <v>7924</v>
      </c>
      <c r="F25" t="str">
        <f t="shared" si="0"/>
        <v>Residential</v>
      </c>
      <c r="G25">
        <f t="shared" si="1"/>
        <v>3</v>
      </c>
      <c r="I25" s="153" t="s">
        <v>38</v>
      </c>
      <c r="J25" s="152">
        <v>3067</v>
      </c>
      <c r="K25" s="152">
        <v>606</v>
      </c>
    </row>
    <row r="26" spans="1:11" x14ac:dyDescent="0.3">
      <c r="A26" t="s">
        <v>65</v>
      </c>
      <c r="B26" s="149">
        <v>45164</v>
      </c>
      <c r="C26" t="s">
        <v>67</v>
      </c>
      <c r="D26" t="s">
        <v>99</v>
      </c>
      <c r="E26">
        <v>937</v>
      </c>
      <c r="F26" t="str">
        <f t="shared" si="0"/>
        <v>Low Income Residential</v>
      </c>
      <c r="G26">
        <f t="shared" si="1"/>
        <v>3</v>
      </c>
      <c r="I26" s="153" t="s">
        <v>40</v>
      </c>
      <c r="J26" s="152">
        <v>350</v>
      </c>
      <c r="K26" s="152">
        <v>25</v>
      </c>
    </row>
    <row r="27" spans="1:11" x14ac:dyDescent="0.3">
      <c r="A27" t="s">
        <v>65</v>
      </c>
      <c r="B27" s="149">
        <v>45164</v>
      </c>
      <c r="C27" t="s">
        <v>66</v>
      </c>
      <c r="D27" t="s">
        <v>54</v>
      </c>
      <c r="E27">
        <v>768</v>
      </c>
      <c r="F27" t="str">
        <f t="shared" si="0"/>
        <v>Medium C&amp;I</v>
      </c>
      <c r="G27">
        <f t="shared" si="1"/>
        <v>3</v>
      </c>
      <c r="I27" s="153" t="s">
        <v>37</v>
      </c>
      <c r="J27" s="152">
        <v>14439</v>
      </c>
      <c r="K27" s="152">
        <v>3407</v>
      </c>
    </row>
    <row r="28" spans="1:11" x14ac:dyDescent="0.3">
      <c r="A28" t="s">
        <v>65</v>
      </c>
      <c r="B28" s="149">
        <v>45164</v>
      </c>
      <c r="C28" t="s">
        <v>67</v>
      </c>
      <c r="D28" t="s">
        <v>54</v>
      </c>
      <c r="E28">
        <v>49</v>
      </c>
      <c r="F28" t="str">
        <f t="shared" si="0"/>
        <v>Medium C&amp;I</v>
      </c>
      <c r="G28">
        <f t="shared" si="1"/>
        <v>3</v>
      </c>
      <c r="I28" s="153" t="s">
        <v>39</v>
      </c>
      <c r="J28" s="152">
        <v>913</v>
      </c>
      <c r="K28" s="152">
        <v>499</v>
      </c>
    </row>
    <row r="29" spans="1:11" x14ac:dyDescent="0.3">
      <c r="A29" t="s">
        <v>65</v>
      </c>
      <c r="B29" s="149">
        <v>45164</v>
      </c>
      <c r="C29" t="s">
        <v>66</v>
      </c>
      <c r="D29" t="s">
        <v>98</v>
      </c>
      <c r="E29">
        <v>30819</v>
      </c>
      <c r="F29" t="str">
        <f t="shared" si="0"/>
        <v>Residential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45164</v>
      </c>
      <c r="C30" t="s">
        <v>66</v>
      </c>
      <c r="D30" t="s">
        <v>99</v>
      </c>
      <c r="E30">
        <v>4434</v>
      </c>
      <c r="F30" t="str">
        <f t="shared" si="0"/>
        <v>Low Income Residential</v>
      </c>
      <c r="G30">
        <f t="shared" si="1"/>
        <v>3</v>
      </c>
      <c r="I30" s="153" t="s">
        <v>41</v>
      </c>
      <c r="J30" s="152">
        <v>503</v>
      </c>
      <c r="K30" s="152">
        <v>5</v>
      </c>
    </row>
    <row r="31" spans="1:11" x14ac:dyDescent="0.3">
      <c r="A31" t="s">
        <v>65</v>
      </c>
      <c r="B31" s="149">
        <v>45164</v>
      </c>
      <c r="C31" t="s">
        <v>66</v>
      </c>
      <c r="D31" t="s">
        <v>53</v>
      </c>
      <c r="E31">
        <v>1991</v>
      </c>
      <c r="F31" t="str">
        <f t="shared" si="0"/>
        <v>Small C&amp;I</v>
      </c>
      <c r="G31">
        <f t="shared" si="1"/>
        <v>3</v>
      </c>
      <c r="I31" s="153" t="s">
        <v>38</v>
      </c>
      <c r="J31" s="152">
        <v>23441</v>
      </c>
      <c r="K31" s="152">
        <v>4425</v>
      </c>
    </row>
    <row r="32" spans="1:11" x14ac:dyDescent="0.3">
      <c r="A32" t="s">
        <v>65</v>
      </c>
      <c r="B32" s="149">
        <v>45164</v>
      </c>
      <c r="C32" t="s">
        <v>66</v>
      </c>
      <c r="D32" t="s">
        <v>55</v>
      </c>
      <c r="E32">
        <v>779</v>
      </c>
      <c r="F32" t="str">
        <f t="shared" si="0"/>
        <v>Large C&amp;I</v>
      </c>
      <c r="G32">
        <f t="shared" si="1"/>
        <v>3</v>
      </c>
      <c r="I32" s="153" t="s">
        <v>40</v>
      </c>
      <c r="J32" s="152">
        <v>634</v>
      </c>
      <c r="K32" s="152">
        <v>24</v>
      </c>
    </row>
    <row r="33" spans="1:11" x14ac:dyDescent="0.3">
      <c r="A33" t="s">
        <v>65</v>
      </c>
      <c r="B33" s="149">
        <v>45164</v>
      </c>
      <c r="C33" t="s">
        <v>67</v>
      </c>
      <c r="D33" t="s">
        <v>55</v>
      </c>
      <c r="E33">
        <v>8</v>
      </c>
      <c r="F33" t="str">
        <f t="shared" si="0"/>
        <v>Large C&amp;I</v>
      </c>
      <c r="G33">
        <f t="shared" si="1"/>
        <v>3</v>
      </c>
      <c r="I33" s="153" t="s">
        <v>37</v>
      </c>
      <c r="J33" s="152">
        <v>48968</v>
      </c>
      <c r="K33" s="152">
        <v>10574</v>
      </c>
    </row>
    <row r="34" spans="1:11" x14ac:dyDescent="0.3">
      <c r="A34" t="s">
        <v>50</v>
      </c>
      <c r="B34" s="149">
        <v>45164</v>
      </c>
      <c r="C34" t="s">
        <v>67</v>
      </c>
      <c r="D34" t="s">
        <v>54</v>
      </c>
      <c r="E34">
        <v>25</v>
      </c>
      <c r="F34" t="str">
        <f t="shared" si="0"/>
        <v>Medium C&amp;I</v>
      </c>
      <c r="G34">
        <f t="shared" si="1"/>
        <v>4</v>
      </c>
      <c r="I34" s="153" t="s">
        <v>39</v>
      </c>
      <c r="J34" s="152">
        <v>2419</v>
      </c>
      <c r="K34" s="152">
        <v>944</v>
      </c>
    </row>
    <row r="35" spans="1:11" x14ac:dyDescent="0.3">
      <c r="A35" t="s">
        <v>50</v>
      </c>
      <c r="B35" s="149">
        <v>45164</v>
      </c>
      <c r="C35" t="s">
        <v>66</v>
      </c>
      <c r="D35" t="s">
        <v>98</v>
      </c>
      <c r="E35">
        <v>14439</v>
      </c>
      <c r="F35" t="str">
        <f t="shared" si="0"/>
        <v>Residential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45164</v>
      </c>
      <c r="C36" t="s">
        <v>66</v>
      </c>
      <c r="D36" t="s">
        <v>99</v>
      </c>
      <c r="E36">
        <v>3067</v>
      </c>
      <c r="F36" t="str">
        <f t="shared" si="0"/>
        <v>Low Income Residential</v>
      </c>
      <c r="G36">
        <f t="shared" si="1"/>
        <v>4</v>
      </c>
      <c r="I36" s="153" t="s">
        <v>41</v>
      </c>
      <c r="J36" s="152">
        <v>1523230</v>
      </c>
      <c r="K36" s="152">
        <v>303641</v>
      </c>
    </row>
    <row r="37" spans="1:11" x14ac:dyDescent="0.3">
      <c r="A37" t="s">
        <v>50</v>
      </c>
      <c r="B37" s="149">
        <v>45164</v>
      </c>
      <c r="C37" t="s">
        <v>67</v>
      </c>
      <c r="D37" t="s">
        <v>53</v>
      </c>
      <c r="E37">
        <v>499</v>
      </c>
      <c r="F37" t="str">
        <f t="shared" si="0"/>
        <v>Small C&amp;I</v>
      </c>
      <c r="G37">
        <f t="shared" si="1"/>
        <v>4</v>
      </c>
      <c r="I37" s="153" t="s">
        <v>38</v>
      </c>
      <c r="J37" s="152">
        <v>1481448</v>
      </c>
      <c r="K37" s="152">
        <v>234012</v>
      </c>
    </row>
    <row r="38" spans="1:11" x14ac:dyDescent="0.3">
      <c r="A38" t="s">
        <v>50</v>
      </c>
      <c r="B38" s="149">
        <v>45164</v>
      </c>
      <c r="C38" t="s">
        <v>67</v>
      </c>
      <c r="D38" t="s">
        <v>55</v>
      </c>
      <c r="E38">
        <v>6</v>
      </c>
      <c r="F38" t="str">
        <f t="shared" si="0"/>
        <v>Large C&amp;I</v>
      </c>
      <c r="G38">
        <f t="shared" si="1"/>
        <v>4</v>
      </c>
      <c r="I38" s="153" t="s">
        <v>40</v>
      </c>
      <c r="J38" s="152">
        <v>386192</v>
      </c>
      <c r="K38" s="152">
        <v>61674</v>
      </c>
    </row>
    <row r="39" spans="1:11" x14ac:dyDescent="0.3">
      <c r="A39" t="s">
        <v>50</v>
      </c>
      <c r="B39" s="149">
        <v>45164</v>
      </c>
      <c r="C39" t="s">
        <v>66</v>
      </c>
      <c r="D39" t="s">
        <v>55</v>
      </c>
      <c r="E39">
        <v>348</v>
      </c>
      <c r="F39" t="str">
        <f t="shared" si="0"/>
        <v>Large C&amp;I</v>
      </c>
      <c r="G39">
        <f t="shared" si="1"/>
        <v>4</v>
      </c>
      <c r="I39" s="153" t="s">
        <v>37</v>
      </c>
      <c r="J39" s="152">
        <v>3751102</v>
      </c>
      <c r="K39" s="152">
        <v>861254</v>
      </c>
    </row>
    <row r="40" spans="1:11" x14ac:dyDescent="0.3">
      <c r="A40" t="s">
        <v>50</v>
      </c>
      <c r="B40" s="149">
        <v>45164</v>
      </c>
      <c r="C40" t="s">
        <v>67</v>
      </c>
      <c r="D40" t="s">
        <v>98</v>
      </c>
      <c r="E40">
        <v>3407</v>
      </c>
      <c r="F40" t="str">
        <f t="shared" si="0"/>
        <v>Residential</v>
      </c>
      <c r="G40">
        <f t="shared" si="1"/>
        <v>4</v>
      </c>
      <c r="I40" s="153" t="s">
        <v>39</v>
      </c>
      <c r="J40" s="152">
        <v>428617</v>
      </c>
      <c r="K40" s="152">
        <v>187249</v>
      </c>
    </row>
    <row r="41" spans="1:11" x14ac:dyDescent="0.3">
      <c r="A41" t="s">
        <v>50</v>
      </c>
      <c r="B41" s="149">
        <v>45164</v>
      </c>
      <c r="C41" t="s">
        <v>67</v>
      </c>
      <c r="D41" t="s">
        <v>99</v>
      </c>
      <c r="E41">
        <v>606</v>
      </c>
      <c r="F41" t="str">
        <f t="shared" si="0"/>
        <v>Low Income Residential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45164</v>
      </c>
      <c r="C42" t="s">
        <v>66</v>
      </c>
      <c r="D42" t="s">
        <v>54</v>
      </c>
      <c r="E42">
        <v>350</v>
      </c>
      <c r="F42" t="str">
        <f t="shared" si="0"/>
        <v>Medium C&amp;I</v>
      </c>
      <c r="G42">
        <f t="shared" si="1"/>
        <v>4</v>
      </c>
      <c r="I42" s="153" t="s">
        <v>41</v>
      </c>
      <c r="J42" s="152">
        <v>979612</v>
      </c>
      <c r="K42" s="152">
        <v>167983</v>
      </c>
    </row>
    <row r="43" spans="1:11" x14ac:dyDescent="0.3">
      <c r="A43" t="s">
        <v>50</v>
      </c>
      <c r="B43" s="149">
        <v>45164</v>
      </c>
      <c r="C43" t="s">
        <v>66</v>
      </c>
      <c r="D43" t="s">
        <v>53</v>
      </c>
      <c r="E43">
        <v>913</v>
      </c>
      <c r="F43" t="str">
        <f t="shared" si="0"/>
        <v>Small C&amp;I</v>
      </c>
      <c r="G43">
        <f t="shared" si="1"/>
        <v>4</v>
      </c>
      <c r="I43" s="153" t="s">
        <v>38</v>
      </c>
      <c r="J43" s="152">
        <v>1696287</v>
      </c>
      <c r="K43" s="152">
        <v>256686</v>
      </c>
    </row>
    <row r="44" spans="1:11" x14ac:dyDescent="0.3">
      <c r="A44" t="s">
        <v>59</v>
      </c>
      <c r="B44" s="149">
        <v>45164</v>
      </c>
      <c r="C44" t="s">
        <v>66</v>
      </c>
      <c r="D44" t="s">
        <v>98</v>
      </c>
      <c r="E44">
        <v>48968</v>
      </c>
      <c r="F44" t="str">
        <f t="shared" si="0"/>
        <v>Residential</v>
      </c>
      <c r="G44">
        <f t="shared" si="1"/>
        <v>5</v>
      </c>
      <c r="I44" s="153" t="s">
        <v>40</v>
      </c>
      <c r="J44" s="152">
        <v>340836</v>
      </c>
      <c r="K44" s="152">
        <v>53269</v>
      </c>
    </row>
    <row r="45" spans="1:11" x14ac:dyDescent="0.3">
      <c r="A45" t="s">
        <v>59</v>
      </c>
      <c r="B45" s="149">
        <v>45164</v>
      </c>
      <c r="C45" t="s">
        <v>66</v>
      </c>
      <c r="D45" t="s">
        <v>99</v>
      </c>
      <c r="E45">
        <v>23441</v>
      </c>
      <c r="F45" t="str">
        <f t="shared" si="0"/>
        <v>Low Income Residential</v>
      </c>
      <c r="G45">
        <f t="shared" si="1"/>
        <v>5</v>
      </c>
      <c r="I45" s="153" t="s">
        <v>37</v>
      </c>
      <c r="J45" s="152">
        <v>3102167</v>
      </c>
      <c r="K45" s="152">
        <v>674769</v>
      </c>
    </row>
    <row r="46" spans="1:11" x14ac:dyDescent="0.3">
      <c r="A46" t="s">
        <v>59</v>
      </c>
      <c r="B46" s="149">
        <v>45164</v>
      </c>
      <c r="C46" t="s">
        <v>67</v>
      </c>
      <c r="D46" t="s">
        <v>53</v>
      </c>
      <c r="E46">
        <v>944</v>
      </c>
      <c r="F46" t="str">
        <f t="shared" si="0"/>
        <v>Small C&amp;I</v>
      </c>
      <c r="G46">
        <f t="shared" si="1"/>
        <v>5</v>
      </c>
      <c r="I46" s="153" t="s">
        <v>39</v>
      </c>
      <c r="J46" s="152">
        <v>344952</v>
      </c>
      <c r="K46" s="152">
        <v>153000</v>
      </c>
    </row>
    <row r="47" spans="1:11" x14ac:dyDescent="0.3">
      <c r="A47" t="s">
        <v>59</v>
      </c>
      <c r="B47" s="149">
        <v>45164</v>
      </c>
      <c r="C47" t="s">
        <v>67</v>
      </c>
      <c r="D47" t="s">
        <v>54</v>
      </c>
      <c r="E47">
        <v>24</v>
      </c>
      <c r="F47" t="str">
        <f t="shared" si="0"/>
        <v>Medium C&amp;I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45164</v>
      </c>
      <c r="C48" t="s">
        <v>66</v>
      </c>
      <c r="D48" t="s">
        <v>55</v>
      </c>
      <c r="E48">
        <v>503</v>
      </c>
      <c r="F48" t="str">
        <f t="shared" si="0"/>
        <v>Large C&amp;I</v>
      </c>
      <c r="G48">
        <f t="shared" si="1"/>
        <v>5</v>
      </c>
      <c r="I48" s="153" t="s">
        <v>41</v>
      </c>
      <c r="J48" s="152">
        <v>6017008</v>
      </c>
      <c r="K48" s="152">
        <v>36859</v>
      </c>
    </row>
    <row r="49" spans="1:11" x14ac:dyDescent="0.3">
      <c r="A49" t="s">
        <v>59</v>
      </c>
      <c r="B49" s="149">
        <v>45164</v>
      </c>
      <c r="C49" t="s">
        <v>67</v>
      </c>
      <c r="D49" t="s">
        <v>98</v>
      </c>
      <c r="E49">
        <v>10574</v>
      </c>
      <c r="F49" t="str">
        <f t="shared" si="0"/>
        <v>Residential</v>
      </c>
      <c r="G49">
        <f t="shared" si="1"/>
        <v>5</v>
      </c>
      <c r="I49" s="153" t="s">
        <v>38</v>
      </c>
      <c r="J49" s="152">
        <v>46704959</v>
      </c>
      <c r="K49" s="152">
        <v>7556380</v>
      </c>
    </row>
    <row r="50" spans="1:11" x14ac:dyDescent="0.3">
      <c r="A50" t="s">
        <v>59</v>
      </c>
      <c r="B50" s="149">
        <v>45164</v>
      </c>
      <c r="C50" t="s">
        <v>67</v>
      </c>
      <c r="D50" t="s">
        <v>99</v>
      </c>
      <c r="E50">
        <v>4425</v>
      </c>
      <c r="F50" t="str">
        <f t="shared" si="0"/>
        <v>Low Income Residential</v>
      </c>
      <c r="G50">
        <f t="shared" si="1"/>
        <v>5</v>
      </c>
      <c r="I50" s="153" t="s">
        <v>40</v>
      </c>
      <c r="J50" s="152">
        <v>2210780</v>
      </c>
      <c r="K50" s="152">
        <v>443475</v>
      </c>
    </row>
    <row r="51" spans="1:11" x14ac:dyDescent="0.3">
      <c r="A51" t="s">
        <v>59</v>
      </c>
      <c r="B51" s="149">
        <v>45164</v>
      </c>
      <c r="C51" t="s">
        <v>66</v>
      </c>
      <c r="D51" t="s">
        <v>54</v>
      </c>
      <c r="E51">
        <v>634</v>
      </c>
      <c r="F51" t="str">
        <f t="shared" si="0"/>
        <v>Medium C&amp;I</v>
      </c>
      <c r="G51">
        <f t="shared" si="1"/>
        <v>5</v>
      </c>
      <c r="I51" s="153" t="s">
        <v>37</v>
      </c>
      <c r="J51" s="152">
        <v>60702639</v>
      </c>
      <c r="K51" s="152">
        <v>13079898</v>
      </c>
    </row>
    <row r="52" spans="1:11" x14ac:dyDescent="0.3">
      <c r="A52" t="s">
        <v>59</v>
      </c>
      <c r="B52" s="149">
        <v>45164</v>
      </c>
      <c r="C52" t="s">
        <v>67</v>
      </c>
      <c r="D52" t="s">
        <v>55</v>
      </c>
      <c r="E52">
        <v>5</v>
      </c>
      <c r="F52" t="str">
        <f t="shared" si="0"/>
        <v>Large C&amp;I</v>
      </c>
      <c r="G52">
        <f t="shared" si="1"/>
        <v>5</v>
      </c>
      <c r="I52" s="153" t="s">
        <v>39</v>
      </c>
      <c r="J52" s="152">
        <v>2912317</v>
      </c>
      <c r="K52" s="152">
        <v>1105273</v>
      </c>
    </row>
    <row r="53" spans="1:11" x14ac:dyDescent="0.3">
      <c r="A53" t="s">
        <v>59</v>
      </c>
      <c r="B53" s="149">
        <v>45164</v>
      </c>
      <c r="C53" t="s">
        <v>66</v>
      </c>
      <c r="D53" t="s">
        <v>53</v>
      </c>
      <c r="E53">
        <v>2419</v>
      </c>
      <c r="F53" t="str">
        <f t="shared" si="0"/>
        <v>Small C&amp;I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45164</v>
      </c>
      <c r="C54" t="s">
        <v>67</v>
      </c>
      <c r="D54" t="s">
        <v>55</v>
      </c>
      <c r="E54">
        <v>303641</v>
      </c>
      <c r="F54" t="str">
        <f t="shared" si="0"/>
        <v>Large C&amp;I</v>
      </c>
      <c r="G54">
        <f t="shared" si="1"/>
        <v>6</v>
      </c>
      <c r="I54" s="153" t="s">
        <v>41</v>
      </c>
      <c r="J54" s="152">
        <v>8519851</v>
      </c>
      <c r="K54" s="152">
        <v>508485</v>
      </c>
    </row>
    <row r="55" spans="1:11" x14ac:dyDescent="0.3">
      <c r="A55" t="s">
        <v>60</v>
      </c>
      <c r="B55" s="149">
        <v>45164</v>
      </c>
      <c r="C55" t="s">
        <v>66</v>
      </c>
      <c r="D55" t="s">
        <v>55</v>
      </c>
      <c r="E55">
        <v>1523230</v>
      </c>
      <c r="F55" t="str">
        <f t="shared" si="0"/>
        <v>Large C&amp;I</v>
      </c>
      <c r="G55">
        <f t="shared" si="1"/>
        <v>6</v>
      </c>
      <c r="I55" s="153" t="s">
        <v>38</v>
      </c>
      <c r="J55" s="152">
        <v>49882695</v>
      </c>
      <c r="K55" s="152">
        <v>8047079</v>
      </c>
    </row>
    <row r="56" spans="1:11" x14ac:dyDescent="0.3">
      <c r="A56" t="s">
        <v>60</v>
      </c>
      <c r="B56" s="149">
        <v>45164</v>
      </c>
      <c r="C56" t="s">
        <v>66</v>
      </c>
      <c r="D56" t="s">
        <v>98</v>
      </c>
      <c r="E56">
        <v>3751102</v>
      </c>
      <c r="F56" t="str">
        <f t="shared" si="0"/>
        <v>Residential</v>
      </c>
      <c r="G56">
        <f t="shared" si="1"/>
        <v>6</v>
      </c>
      <c r="I56" s="153" t="s">
        <v>40</v>
      </c>
      <c r="J56" s="152">
        <v>2937809</v>
      </c>
      <c r="K56" s="152">
        <v>558419</v>
      </c>
    </row>
    <row r="57" spans="1:11" x14ac:dyDescent="0.3">
      <c r="A57" t="s">
        <v>60</v>
      </c>
      <c r="B57" s="149">
        <v>45164</v>
      </c>
      <c r="C57" t="s">
        <v>66</v>
      </c>
      <c r="D57" t="s">
        <v>99</v>
      </c>
      <c r="E57">
        <v>1481448</v>
      </c>
      <c r="F57" t="str">
        <f t="shared" si="0"/>
        <v>Low Income Residential</v>
      </c>
      <c r="G57">
        <f t="shared" si="1"/>
        <v>6</v>
      </c>
      <c r="I57" s="153" t="s">
        <v>37</v>
      </c>
      <c r="J57" s="152">
        <v>67555909</v>
      </c>
      <c r="K57" s="152">
        <v>14615922</v>
      </c>
    </row>
    <row r="58" spans="1:11" x14ac:dyDescent="0.3">
      <c r="A58" t="s">
        <v>60</v>
      </c>
      <c r="B58" s="149">
        <v>45164</v>
      </c>
      <c r="C58" t="s">
        <v>67</v>
      </c>
      <c r="D58" t="s">
        <v>54</v>
      </c>
      <c r="E58">
        <v>61674</v>
      </c>
      <c r="F58" t="str">
        <f t="shared" si="0"/>
        <v>Medium C&amp;I</v>
      </c>
      <c r="G58">
        <f t="shared" si="1"/>
        <v>6</v>
      </c>
      <c r="I58" s="153" t="s">
        <v>39</v>
      </c>
      <c r="J58" s="152">
        <v>3685887</v>
      </c>
      <c r="K58" s="152">
        <v>1445522</v>
      </c>
    </row>
    <row r="59" spans="1:11" x14ac:dyDescent="0.3">
      <c r="A59" t="s">
        <v>60</v>
      </c>
      <c r="B59" s="149">
        <v>45164</v>
      </c>
      <c r="C59" t="s">
        <v>67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45164</v>
      </c>
      <c r="C60" t="s">
        <v>67</v>
      </c>
      <c r="D60" t="s">
        <v>98</v>
      </c>
      <c r="E60">
        <v>861254</v>
      </c>
      <c r="F60" t="str">
        <f t="shared" si="0"/>
        <v>Residential</v>
      </c>
      <c r="G60">
        <f t="shared" si="1"/>
        <v>6</v>
      </c>
      <c r="I60" s="153" t="s">
        <v>41</v>
      </c>
      <c r="J60" s="152">
        <v>13592932</v>
      </c>
      <c r="K60" s="152">
        <v>1446108</v>
      </c>
    </row>
    <row r="61" spans="1:11" x14ac:dyDescent="0.3">
      <c r="A61" t="s">
        <v>60</v>
      </c>
      <c r="B61" s="149">
        <v>45164</v>
      </c>
      <c r="C61" t="s">
        <v>67</v>
      </c>
      <c r="D61" t="s">
        <v>99</v>
      </c>
      <c r="E61">
        <v>234012</v>
      </c>
      <c r="F61" t="str">
        <f t="shared" si="0"/>
        <v>Low Income Residential</v>
      </c>
      <c r="G61">
        <f t="shared" si="1"/>
        <v>6</v>
      </c>
      <c r="I61" s="153" t="s">
        <v>38</v>
      </c>
      <c r="J61" s="152">
        <v>4292534</v>
      </c>
      <c r="K61" s="152">
        <v>733488</v>
      </c>
    </row>
    <row r="62" spans="1:11" x14ac:dyDescent="0.3">
      <c r="A62" t="s">
        <v>60</v>
      </c>
      <c r="B62" s="149">
        <v>45164</v>
      </c>
      <c r="C62" t="s">
        <v>66</v>
      </c>
      <c r="D62" t="s">
        <v>54</v>
      </c>
      <c r="E62">
        <v>386192</v>
      </c>
      <c r="F62" t="str">
        <f t="shared" si="0"/>
        <v>Medium C&amp;I</v>
      </c>
      <c r="G62">
        <f t="shared" si="1"/>
        <v>6</v>
      </c>
      <c r="I62" s="153" t="s">
        <v>40</v>
      </c>
      <c r="J62" s="152">
        <v>3366280</v>
      </c>
      <c r="K62" s="152">
        <v>517326</v>
      </c>
    </row>
    <row r="63" spans="1:11" x14ac:dyDescent="0.3">
      <c r="A63" t="s">
        <v>60</v>
      </c>
      <c r="B63" s="149">
        <v>45164</v>
      </c>
      <c r="C63" t="s">
        <v>67</v>
      </c>
      <c r="D63" t="s">
        <v>53</v>
      </c>
      <c r="E63">
        <v>187249</v>
      </c>
      <c r="F63" t="str">
        <f t="shared" si="0"/>
        <v>Small C&amp;I</v>
      </c>
      <c r="G63">
        <f t="shared" si="1"/>
        <v>6</v>
      </c>
      <c r="I63" s="153" t="s">
        <v>37</v>
      </c>
      <c r="J63" s="152">
        <v>35803211</v>
      </c>
      <c r="K63" s="152">
        <v>10491819</v>
      </c>
    </row>
    <row r="64" spans="1:11" x14ac:dyDescent="0.3">
      <c r="A64" t="s">
        <v>60</v>
      </c>
      <c r="B64" s="149">
        <v>45164</v>
      </c>
      <c r="C64" t="s">
        <v>66</v>
      </c>
      <c r="D64" t="s">
        <v>70</v>
      </c>
      <c r="E64">
        <v>0</v>
      </c>
      <c r="F64" t="str">
        <f t="shared" si="0"/>
        <v>HER</v>
      </c>
      <c r="G64">
        <f t="shared" si="1"/>
        <v>6</v>
      </c>
      <c r="I64" s="153" t="s">
        <v>39</v>
      </c>
      <c r="J64" s="152">
        <v>3317206</v>
      </c>
      <c r="K64" s="152">
        <v>1778052</v>
      </c>
    </row>
    <row r="65" spans="1:11" x14ac:dyDescent="0.3">
      <c r="A65" t="s">
        <v>60</v>
      </c>
      <c r="B65" s="149">
        <v>45164</v>
      </c>
      <c r="C65" t="s">
        <v>66</v>
      </c>
      <c r="D65" t="s">
        <v>53</v>
      </c>
      <c r="E65">
        <v>428617</v>
      </c>
      <c r="F65" t="str">
        <f t="shared" si="0"/>
        <v>Small C&amp;I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45164</v>
      </c>
      <c r="C66" t="s">
        <v>67</v>
      </c>
      <c r="D66" t="s">
        <v>53</v>
      </c>
      <c r="E66">
        <v>153000</v>
      </c>
      <c r="F66" t="str">
        <f t="shared" ref="F66:F126" si="2">TRIM(MID(D66,3,50))</f>
        <v>Small C&amp;I</v>
      </c>
      <c r="G66">
        <f t="shared" ref="G66:G126" si="3">VALUE(TRIM(MID(A66,6,2)))</f>
        <v>7</v>
      </c>
      <c r="I66" s="153" t="s">
        <v>41</v>
      </c>
      <c r="J66" s="152">
        <v>9033</v>
      </c>
      <c r="K66" s="152">
        <v>135</v>
      </c>
    </row>
    <row r="67" spans="1:11" x14ac:dyDescent="0.3">
      <c r="A67" t="s">
        <v>61</v>
      </c>
      <c r="B67" s="149">
        <v>45164</v>
      </c>
      <c r="C67" t="s">
        <v>66</v>
      </c>
      <c r="D67" t="s">
        <v>70</v>
      </c>
      <c r="E67">
        <v>0</v>
      </c>
      <c r="F67" t="str">
        <f t="shared" si="2"/>
        <v>HER</v>
      </c>
      <c r="G67">
        <f t="shared" si="3"/>
        <v>7</v>
      </c>
      <c r="I67" s="153" t="s">
        <v>38</v>
      </c>
      <c r="J67" s="152">
        <v>41210</v>
      </c>
      <c r="K67" s="152">
        <v>8884</v>
      </c>
    </row>
    <row r="68" spans="1:11" x14ac:dyDescent="0.3">
      <c r="A68" t="s">
        <v>61</v>
      </c>
      <c r="B68" s="149">
        <v>45164</v>
      </c>
      <c r="C68" t="s">
        <v>67</v>
      </c>
      <c r="D68" t="s">
        <v>55</v>
      </c>
      <c r="E68">
        <v>167983</v>
      </c>
      <c r="F68" t="str">
        <f t="shared" si="2"/>
        <v>Large C&amp;I</v>
      </c>
      <c r="G68">
        <f t="shared" si="3"/>
        <v>7</v>
      </c>
      <c r="I68" s="153" t="s">
        <v>40</v>
      </c>
      <c r="J68" s="152">
        <v>11850</v>
      </c>
      <c r="K68" s="152">
        <v>556</v>
      </c>
    </row>
    <row r="69" spans="1:11" x14ac:dyDescent="0.3">
      <c r="A69" t="s">
        <v>61</v>
      </c>
      <c r="B69" s="149">
        <v>45164</v>
      </c>
      <c r="C69" t="s">
        <v>67</v>
      </c>
      <c r="D69" t="s">
        <v>54</v>
      </c>
      <c r="E69">
        <v>53269</v>
      </c>
      <c r="F69" t="str">
        <f t="shared" si="2"/>
        <v>Medium C&amp;I</v>
      </c>
      <c r="G69">
        <f t="shared" si="3"/>
        <v>7</v>
      </c>
      <c r="I69" s="153" t="s">
        <v>37</v>
      </c>
      <c r="J69" s="152">
        <v>517632</v>
      </c>
      <c r="K69" s="152">
        <v>166093</v>
      </c>
    </row>
    <row r="70" spans="1:11" x14ac:dyDescent="0.3">
      <c r="A70" t="s">
        <v>61</v>
      </c>
      <c r="B70" s="149">
        <v>45164</v>
      </c>
      <c r="C70" t="s">
        <v>67</v>
      </c>
      <c r="D70" t="s">
        <v>70</v>
      </c>
      <c r="E70">
        <v>0</v>
      </c>
      <c r="F70" t="str">
        <f t="shared" si="2"/>
        <v>HER</v>
      </c>
      <c r="G70">
        <f t="shared" si="3"/>
        <v>7</v>
      </c>
      <c r="I70" s="153" t="s">
        <v>39</v>
      </c>
      <c r="J70" s="152">
        <v>31607</v>
      </c>
      <c r="K70" s="152">
        <v>16372</v>
      </c>
    </row>
    <row r="71" spans="1:11" x14ac:dyDescent="0.3">
      <c r="A71" t="s">
        <v>61</v>
      </c>
      <c r="B71" s="149">
        <v>45164</v>
      </c>
      <c r="C71" t="s">
        <v>66</v>
      </c>
      <c r="D71" t="s">
        <v>98</v>
      </c>
      <c r="E71">
        <v>3102167</v>
      </c>
      <c r="F71" t="str">
        <f t="shared" si="2"/>
        <v>Residential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45164</v>
      </c>
      <c r="C72" t="s">
        <v>66</v>
      </c>
      <c r="D72" t="s">
        <v>99</v>
      </c>
      <c r="E72">
        <v>1696287</v>
      </c>
      <c r="F72" t="str">
        <f t="shared" si="2"/>
        <v>Low Income Residential</v>
      </c>
      <c r="G72">
        <f t="shared" si="3"/>
        <v>7</v>
      </c>
      <c r="I72" s="153" t="s">
        <v>38</v>
      </c>
      <c r="J72" s="152">
        <v>1734</v>
      </c>
      <c r="K72" s="152">
        <v>359</v>
      </c>
    </row>
    <row r="73" spans="1:11" x14ac:dyDescent="0.3">
      <c r="A73" t="s">
        <v>61</v>
      </c>
      <c r="B73" s="149">
        <v>45164</v>
      </c>
      <c r="C73" t="s">
        <v>66</v>
      </c>
      <c r="D73" t="s">
        <v>53</v>
      </c>
      <c r="E73">
        <v>344952</v>
      </c>
      <c r="F73" t="str">
        <f t="shared" si="2"/>
        <v>Small C&amp;I</v>
      </c>
      <c r="G73">
        <f t="shared" si="3"/>
        <v>7</v>
      </c>
      <c r="I73" s="153" t="s">
        <v>37</v>
      </c>
      <c r="J73" s="152">
        <v>2</v>
      </c>
      <c r="K73" s="152">
        <v>1</v>
      </c>
    </row>
    <row r="74" spans="1:11" x14ac:dyDescent="0.3">
      <c r="A74" t="s">
        <v>61</v>
      </c>
      <c r="B74" s="149">
        <v>45164</v>
      </c>
      <c r="C74" t="s">
        <v>66</v>
      </c>
      <c r="D74" t="s">
        <v>55</v>
      </c>
      <c r="E74">
        <v>979612</v>
      </c>
      <c r="F74" t="str">
        <f t="shared" si="2"/>
        <v>Large C&amp;I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45164</v>
      </c>
      <c r="C75" t="s">
        <v>67</v>
      </c>
      <c r="D75" t="s">
        <v>98</v>
      </c>
      <c r="E75">
        <v>674769</v>
      </c>
      <c r="F75" t="str">
        <f t="shared" si="2"/>
        <v>Residential</v>
      </c>
      <c r="G75">
        <f t="shared" si="3"/>
        <v>7</v>
      </c>
      <c r="I75" s="153" t="s">
        <v>41</v>
      </c>
      <c r="J75" s="152">
        <v>15</v>
      </c>
      <c r="K75" s="152"/>
    </row>
    <row r="76" spans="1:11" x14ac:dyDescent="0.3">
      <c r="A76" t="s">
        <v>61</v>
      </c>
      <c r="B76" s="149">
        <v>45164</v>
      </c>
      <c r="C76" t="s">
        <v>67</v>
      </c>
      <c r="D76" t="s">
        <v>99</v>
      </c>
      <c r="E76">
        <v>256686</v>
      </c>
      <c r="F76" t="str">
        <f t="shared" si="2"/>
        <v>Low Income Residential</v>
      </c>
      <c r="G76">
        <f t="shared" si="3"/>
        <v>7</v>
      </c>
      <c r="I76" s="153" t="s">
        <v>38</v>
      </c>
      <c r="J76" s="152">
        <v>4279</v>
      </c>
      <c r="K76" s="152">
        <v>989</v>
      </c>
    </row>
    <row r="77" spans="1:11" x14ac:dyDescent="0.3">
      <c r="A77" t="s">
        <v>61</v>
      </c>
      <c r="B77" s="149">
        <v>45164</v>
      </c>
      <c r="C77" t="s">
        <v>66</v>
      </c>
      <c r="D77" t="s">
        <v>54</v>
      </c>
      <c r="E77">
        <v>340836</v>
      </c>
      <c r="F77" t="str">
        <f t="shared" si="2"/>
        <v>Medium C&amp;I</v>
      </c>
      <c r="G77">
        <f t="shared" si="3"/>
        <v>7</v>
      </c>
      <c r="I77" s="153" t="s">
        <v>40</v>
      </c>
      <c r="J77" s="152">
        <v>40</v>
      </c>
      <c r="K77" s="152"/>
    </row>
    <row r="78" spans="1:11" x14ac:dyDescent="0.3">
      <c r="A78" t="s">
        <v>62</v>
      </c>
      <c r="B78" s="149">
        <v>45164</v>
      </c>
      <c r="C78" t="s">
        <v>66</v>
      </c>
      <c r="D78" t="s">
        <v>53</v>
      </c>
      <c r="E78">
        <v>2912317</v>
      </c>
      <c r="F78" t="str">
        <f t="shared" si="2"/>
        <v>Small C&amp;I</v>
      </c>
      <c r="G78">
        <f t="shared" si="3"/>
        <v>8</v>
      </c>
      <c r="I78" s="153" t="s">
        <v>37</v>
      </c>
      <c r="J78" s="152">
        <v>8130</v>
      </c>
      <c r="K78" s="152">
        <v>2320</v>
      </c>
    </row>
    <row r="79" spans="1:11" x14ac:dyDescent="0.3">
      <c r="A79" t="s">
        <v>62</v>
      </c>
      <c r="B79" s="149">
        <v>45164</v>
      </c>
      <c r="C79" t="s">
        <v>67</v>
      </c>
      <c r="D79" t="s">
        <v>55</v>
      </c>
      <c r="E79">
        <v>36859</v>
      </c>
      <c r="F79" t="str">
        <f t="shared" si="2"/>
        <v>Large C&amp;I</v>
      </c>
      <c r="G79">
        <f t="shared" si="3"/>
        <v>8</v>
      </c>
      <c r="I79" s="153" t="s">
        <v>39</v>
      </c>
      <c r="J79" s="152">
        <v>154</v>
      </c>
      <c r="K79" s="152">
        <v>56</v>
      </c>
    </row>
    <row r="80" spans="1:11" x14ac:dyDescent="0.3">
      <c r="A80" t="s">
        <v>62</v>
      </c>
      <c r="B80" s="149">
        <v>45164</v>
      </c>
      <c r="C80" t="s">
        <v>66</v>
      </c>
      <c r="D80" t="s">
        <v>98</v>
      </c>
      <c r="E80">
        <v>60702639</v>
      </c>
      <c r="F80" t="str">
        <f t="shared" si="2"/>
        <v>Residential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45164</v>
      </c>
      <c r="C81" t="s">
        <v>66</v>
      </c>
      <c r="D81" t="s">
        <v>99</v>
      </c>
      <c r="E81">
        <v>46704959</v>
      </c>
      <c r="F81" t="str">
        <f t="shared" si="2"/>
        <v>Low Income Residential</v>
      </c>
      <c r="G81">
        <f t="shared" si="3"/>
        <v>8</v>
      </c>
      <c r="I81" s="153" t="s">
        <v>41</v>
      </c>
      <c r="J81" s="152">
        <v>20840499</v>
      </c>
      <c r="K81" s="152">
        <v>2792997</v>
      </c>
    </row>
    <row r="82" spans="1:11" x14ac:dyDescent="0.3">
      <c r="A82" t="s">
        <v>62</v>
      </c>
      <c r="B82" s="149">
        <v>45164</v>
      </c>
      <c r="C82" t="s">
        <v>67</v>
      </c>
      <c r="D82" t="s">
        <v>54</v>
      </c>
      <c r="E82">
        <v>443475</v>
      </c>
      <c r="F82" t="str">
        <f t="shared" si="2"/>
        <v>Medium C&amp;I</v>
      </c>
      <c r="G82">
        <f t="shared" si="3"/>
        <v>8</v>
      </c>
      <c r="I82" s="153" t="s">
        <v>38</v>
      </c>
      <c r="J82" s="152">
        <v>1464099</v>
      </c>
      <c r="K82" s="152">
        <v>296162</v>
      </c>
    </row>
    <row r="83" spans="1:11" x14ac:dyDescent="0.3">
      <c r="A83" t="s">
        <v>62</v>
      </c>
      <c r="B83" s="149">
        <v>45164</v>
      </c>
      <c r="C83" t="s">
        <v>67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53" t="s">
        <v>40</v>
      </c>
      <c r="J83" s="152">
        <v>2584209</v>
      </c>
      <c r="K83" s="152">
        <v>703015</v>
      </c>
    </row>
    <row r="84" spans="1:11" x14ac:dyDescent="0.3">
      <c r="A84" t="s">
        <v>62</v>
      </c>
      <c r="B84" s="149">
        <v>45164</v>
      </c>
      <c r="C84" t="s">
        <v>66</v>
      </c>
      <c r="D84" t="s">
        <v>55</v>
      </c>
      <c r="E84">
        <v>6017008</v>
      </c>
      <c r="F84" t="str">
        <f t="shared" si="2"/>
        <v>Large C&amp;I</v>
      </c>
      <c r="G84">
        <f t="shared" si="3"/>
        <v>8</v>
      </c>
      <c r="I84" s="153" t="s">
        <v>37</v>
      </c>
      <c r="J84" s="152">
        <v>9627779</v>
      </c>
      <c r="K84" s="152">
        <v>3248692</v>
      </c>
    </row>
    <row r="85" spans="1:11" x14ac:dyDescent="0.3">
      <c r="A85" t="s">
        <v>62</v>
      </c>
      <c r="B85" s="149">
        <v>45164</v>
      </c>
      <c r="C85" t="s">
        <v>67</v>
      </c>
      <c r="D85" t="s">
        <v>98</v>
      </c>
      <c r="E85">
        <v>13079898</v>
      </c>
      <c r="F85" t="str">
        <f t="shared" si="2"/>
        <v>Residential</v>
      </c>
      <c r="G85">
        <f t="shared" si="3"/>
        <v>8</v>
      </c>
      <c r="I85" s="153" t="s">
        <v>39</v>
      </c>
      <c r="J85" s="152">
        <v>1871981</v>
      </c>
      <c r="K85" s="152">
        <v>1225207</v>
      </c>
    </row>
    <row r="86" spans="1:11" x14ac:dyDescent="0.3">
      <c r="A86" t="s">
        <v>62</v>
      </c>
      <c r="B86" s="149">
        <v>45164</v>
      </c>
      <c r="C86" t="s">
        <v>67</v>
      </c>
      <c r="D86" t="s">
        <v>99</v>
      </c>
      <c r="E86">
        <v>7556380</v>
      </c>
      <c r="F86" t="str">
        <f t="shared" si="2"/>
        <v>Low Income Residential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45164</v>
      </c>
      <c r="C87" t="s">
        <v>66</v>
      </c>
      <c r="D87" t="s">
        <v>54</v>
      </c>
      <c r="E87">
        <v>2210780</v>
      </c>
      <c r="F87" t="str">
        <f t="shared" si="2"/>
        <v>Medium C&amp;I</v>
      </c>
      <c r="G87">
        <f t="shared" si="3"/>
        <v>8</v>
      </c>
      <c r="I87" s="153" t="s">
        <v>41</v>
      </c>
      <c r="J87" s="152">
        <v>12900910</v>
      </c>
      <c r="K87" s="152">
        <v>1352008</v>
      </c>
    </row>
    <row r="88" spans="1:11" x14ac:dyDescent="0.3">
      <c r="A88" t="s">
        <v>62</v>
      </c>
      <c r="B88" s="149">
        <v>45164</v>
      </c>
      <c r="C88" t="s">
        <v>67</v>
      </c>
      <c r="D88" t="s">
        <v>53</v>
      </c>
      <c r="E88">
        <v>1105273</v>
      </c>
      <c r="F88" t="str">
        <f t="shared" si="2"/>
        <v>Small C&amp;I</v>
      </c>
      <c r="G88">
        <f t="shared" si="3"/>
        <v>8</v>
      </c>
      <c r="I88" s="153" t="s">
        <v>38</v>
      </c>
      <c r="J88" s="152">
        <v>2908902</v>
      </c>
      <c r="K88" s="152">
        <v>529413</v>
      </c>
    </row>
    <row r="89" spans="1:11" x14ac:dyDescent="0.3">
      <c r="A89" t="s">
        <v>62</v>
      </c>
      <c r="B89" s="149">
        <v>45164</v>
      </c>
      <c r="C89" t="s">
        <v>66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53" t="s">
        <v>40</v>
      </c>
      <c r="J89" s="152">
        <v>2900793</v>
      </c>
      <c r="K89" s="152">
        <v>524840</v>
      </c>
    </row>
    <row r="90" spans="1:11" x14ac:dyDescent="0.3">
      <c r="A90" t="s">
        <v>68</v>
      </c>
      <c r="B90" s="149">
        <v>45164</v>
      </c>
      <c r="C90" t="s">
        <v>67</v>
      </c>
      <c r="D90" t="s">
        <v>55</v>
      </c>
      <c r="E90">
        <v>508485</v>
      </c>
      <c r="F90" t="str">
        <f t="shared" si="2"/>
        <v>Large C&amp;I</v>
      </c>
      <c r="G90">
        <f t="shared" si="3"/>
        <v>9</v>
      </c>
      <c r="I90" s="153" t="s">
        <v>37</v>
      </c>
      <c r="J90" s="152">
        <v>19584929</v>
      </c>
      <c r="K90" s="152">
        <v>5532734</v>
      </c>
    </row>
    <row r="91" spans="1:11" x14ac:dyDescent="0.3">
      <c r="A91" t="s">
        <v>68</v>
      </c>
      <c r="B91" s="149">
        <v>45164</v>
      </c>
      <c r="C91" t="s">
        <v>67</v>
      </c>
      <c r="D91" t="s">
        <v>53</v>
      </c>
      <c r="E91">
        <v>1445522</v>
      </c>
      <c r="F91" t="str">
        <f t="shared" si="2"/>
        <v>Small C&amp;I</v>
      </c>
      <c r="G91">
        <f t="shared" si="3"/>
        <v>9</v>
      </c>
      <c r="I91" s="153" t="s">
        <v>39</v>
      </c>
      <c r="J91" s="152">
        <v>2809317</v>
      </c>
      <c r="K91" s="152">
        <v>1349003</v>
      </c>
    </row>
    <row r="92" spans="1:11" x14ac:dyDescent="0.3">
      <c r="A92" t="s">
        <v>68</v>
      </c>
      <c r="B92" s="149">
        <v>45164</v>
      </c>
      <c r="C92" t="s">
        <v>66</v>
      </c>
      <c r="D92" t="s">
        <v>70</v>
      </c>
      <c r="E92">
        <v>0</v>
      </c>
      <c r="F92" t="str">
        <f t="shared" si="2"/>
        <v>HER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45164</v>
      </c>
      <c r="C93" t="s">
        <v>66</v>
      </c>
      <c r="D93" t="s">
        <v>98</v>
      </c>
      <c r="E93">
        <v>67555909</v>
      </c>
      <c r="F93" t="str">
        <f t="shared" si="2"/>
        <v>Residential</v>
      </c>
      <c r="G93">
        <f t="shared" si="3"/>
        <v>9</v>
      </c>
      <c r="I93" s="153" t="s">
        <v>41</v>
      </c>
      <c r="J93" s="152">
        <v>394660</v>
      </c>
      <c r="K93" s="152">
        <v>45655</v>
      </c>
    </row>
    <row r="94" spans="1:11" x14ac:dyDescent="0.3">
      <c r="A94" t="s">
        <v>68</v>
      </c>
      <c r="B94" s="149">
        <v>45164</v>
      </c>
      <c r="C94" t="s">
        <v>66</v>
      </c>
      <c r="D94" t="s">
        <v>99</v>
      </c>
      <c r="E94">
        <v>49882695</v>
      </c>
      <c r="F94" t="str">
        <f t="shared" si="2"/>
        <v>Low Income Residential</v>
      </c>
      <c r="G94">
        <f t="shared" si="3"/>
        <v>9</v>
      </c>
      <c r="I94" s="153" t="s">
        <v>38</v>
      </c>
      <c r="J94" s="152">
        <v>31053</v>
      </c>
      <c r="K94" s="152">
        <v>4585</v>
      </c>
    </row>
    <row r="95" spans="1:11" x14ac:dyDescent="0.3">
      <c r="A95" t="s">
        <v>68</v>
      </c>
      <c r="B95" s="149">
        <v>45164</v>
      </c>
      <c r="C95" t="s">
        <v>67</v>
      </c>
      <c r="D95" t="s">
        <v>54</v>
      </c>
      <c r="E95">
        <v>558419</v>
      </c>
      <c r="F95" t="str">
        <f t="shared" si="2"/>
        <v>Medium C&amp;I</v>
      </c>
      <c r="G95">
        <f t="shared" si="3"/>
        <v>9</v>
      </c>
      <c r="I95" s="153" t="s">
        <v>40</v>
      </c>
      <c r="J95" s="152">
        <v>160315</v>
      </c>
      <c r="K95" s="152">
        <v>18931</v>
      </c>
    </row>
    <row r="96" spans="1:11" x14ac:dyDescent="0.3">
      <c r="A96" t="s">
        <v>68</v>
      </c>
      <c r="B96" s="149">
        <v>45164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  <c r="I96" s="153" t="s">
        <v>37</v>
      </c>
      <c r="J96" s="152">
        <v>145179</v>
      </c>
      <c r="K96" s="152">
        <v>36489</v>
      </c>
    </row>
    <row r="97" spans="1:11" x14ac:dyDescent="0.3">
      <c r="A97" t="s">
        <v>68</v>
      </c>
      <c r="B97" s="149">
        <v>45164</v>
      </c>
      <c r="C97" t="s">
        <v>66</v>
      </c>
      <c r="D97" t="s">
        <v>55</v>
      </c>
      <c r="E97">
        <v>8519851</v>
      </c>
      <c r="F97" t="str">
        <f t="shared" si="2"/>
        <v>Large C&amp;I</v>
      </c>
      <c r="G97">
        <f t="shared" si="3"/>
        <v>9</v>
      </c>
      <c r="I97" s="153" t="s">
        <v>39</v>
      </c>
      <c r="J97" s="152">
        <v>115040</v>
      </c>
      <c r="K97" s="152">
        <v>58600</v>
      </c>
    </row>
    <row r="98" spans="1:11" x14ac:dyDescent="0.3">
      <c r="A98" t="s">
        <v>68</v>
      </c>
      <c r="B98" s="149">
        <v>45164</v>
      </c>
      <c r="C98" t="s">
        <v>67</v>
      </c>
      <c r="D98" t="s">
        <v>98</v>
      </c>
      <c r="E98">
        <v>14615922</v>
      </c>
      <c r="F98" t="str">
        <f t="shared" si="2"/>
        <v>Residential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45164</v>
      </c>
      <c r="C99" t="s">
        <v>67</v>
      </c>
      <c r="D99" t="s">
        <v>99</v>
      </c>
      <c r="E99">
        <v>8047079</v>
      </c>
      <c r="F99" t="str">
        <f t="shared" si="2"/>
        <v>Low Income Residential</v>
      </c>
      <c r="G99">
        <f t="shared" si="3"/>
        <v>9</v>
      </c>
      <c r="I99" s="153" t="s">
        <v>41</v>
      </c>
      <c r="J99" s="152">
        <v>7643577</v>
      </c>
      <c r="K99" s="152">
        <v>399626</v>
      </c>
    </row>
    <row r="100" spans="1:11" x14ac:dyDescent="0.3">
      <c r="A100" t="s">
        <v>68</v>
      </c>
      <c r="B100" s="149">
        <v>45164</v>
      </c>
      <c r="C100" t="s">
        <v>66</v>
      </c>
      <c r="D100" t="s">
        <v>54</v>
      </c>
      <c r="E100">
        <v>2937809</v>
      </c>
      <c r="F100" t="str">
        <f t="shared" si="2"/>
        <v>Medium C&amp;I</v>
      </c>
      <c r="G100">
        <f t="shared" si="3"/>
        <v>9</v>
      </c>
      <c r="I100" s="153" t="s">
        <v>38</v>
      </c>
      <c r="J100" s="152">
        <v>2276798</v>
      </c>
      <c r="K100" s="152">
        <v>410977</v>
      </c>
    </row>
    <row r="101" spans="1:11" x14ac:dyDescent="0.3">
      <c r="A101" t="s">
        <v>68</v>
      </c>
      <c r="B101" s="149">
        <v>45164</v>
      </c>
      <c r="C101" t="s">
        <v>66</v>
      </c>
      <c r="D101" t="s">
        <v>53</v>
      </c>
      <c r="E101">
        <v>3685887</v>
      </c>
      <c r="F101" t="str">
        <f t="shared" si="2"/>
        <v>Small C&amp;I</v>
      </c>
      <c r="G101">
        <f t="shared" si="3"/>
        <v>9</v>
      </c>
      <c r="I101" s="153" t="s">
        <v>40</v>
      </c>
      <c r="J101" s="152">
        <v>1658232</v>
      </c>
      <c r="K101" s="152">
        <v>326349</v>
      </c>
    </row>
    <row r="102" spans="1:11" x14ac:dyDescent="0.3">
      <c r="A102" t="s">
        <v>100</v>
      </c>
      <c r="B102" s="149">
        <v>45164</v>
      </c>
      <c r="C102" t="s">
        <v>67</v>
      </c>
      <c r="D102" t="s">
        <v>55</v>
      </c>
      <c r="E102">
        <v>2792997</v>
      </c>
      <c r="F102" t="str">
        <f t="shared" si="2"/>
        <v>Large C&amp;I</v>
      </c>
      <c r="G102">
        <f t="shared" si="3"/>
        <v>10</v>
      </c>
      <c r="I102" s="153" t="s">
        <v>37</v>
      </c>
      <c r="J102" s="152">
        <v>15049379</v>
      </c>
      <c r="K102" s="152">
        <v>4417952</v>
      </c>
    </row>
    <row r="103" spans="1:11" x14ac:dyDescent="0.3">
      <c r="A103" t="s">
        <v>100</v>
      </c>
      <c r="B103" s="149">
        <v>45164</v>
      </c>
      <c r="C103" t="s">
        <v>67</v>
      </c>
      <c r="D103" t="s">
        <v>54</v>
      </c>
      <c r="E103">
        <v>703015</v>
      </c>
      <c r="F103" t="str">
        <f t="shared" si="2"/>
        <v>Medium C&amp;I</v>
      </c>
      <c r="G103">
        <f t="shared" si="3"/>
        <v>10</v>
      </c>
      <c r="I103" s="153" t="s">
        <v>39</v>
      </c>
      <c r="J103" s="152">
        <v>1538110</v>
      </c>
      <c r="K103" s="152">
        <v>845817</v>
      </c>
    </row>
    <row r="104" spans="1:11" x14ac:dyDescent="0.3">
      <c r="A104" t="s">
        <v>100</v>
      </c>
      <c r="B104" s="149">
        <v>45164</v>
      </c>
      <c r="C104" t="s">
        <v>66</v>
      </c>
      <c r="D104" t="s">
        <v>55</v>
      </c>
      <c r="E104">
        <v>20840499</v>
      </c>
      <c r="F104" t="str">
        <f t="shared" si="2"/>
        <v>Large C&amp;I</v>
      </c>
      <c r="G104">
        <f t="shared" si="3"/>
        <v>10</v>
      </c>
      <c r="I104" s="151">
        <v>18</v>
      </c>
      <c r="J104" s="152"/>
      <c r="K104" s="152"/>
    </row>
    <row r="105" spans="1:11" x14ac:dyDescent="0.3">
      <c r="A105" t="s">
        <v>100</v>
      </c>
      <c r="B105" s="149">
        <v>45164</v>
      </c>
      <c r="C105" t="s">
        <v>67</v>
      </c>
      <c r="D105" t="s">
        <v>53</v>
      </c>
      <c r="E105">
        <v>1225207</v>
      </c>
      <c r="F105" t="str">
        <f t="shared" si="2"/>
        <v>Small C&amp;I</v>
      </c>
      <c r="G105">
        <f t="shared" si="3"/>
        <v>10</v>
      </c>
      <c r="I105" s="153" t="s">
        <v>41</v>
      </c>
      <c r="J105" s="152">
        <v>9</v>
      </c>
      <c r="K105" s="152"/>
    </row>
    <row r="106" spans="1:11" x14ac:dyDescent="0.3">
      <c r="A106" t="s">
        <v>100</v>
      </c>
      <c r="B106" s="149">
        <v>45164</v>
      </c>
      <c r="C106" t="s">
        <v>66</v>
      </c>
      <c r="D106" t="s">
        <v>53</v>
      </c>
      <c r="E106">
        <v>1871981</v>
      </c>
      <c r="F106" t="str">
        <f t="shared" si="2"/>
        <v>Small C&amp;I</v>
      </c>
      <c r="G106">
        <f t="shared" si="3"/>
        <v>10</v>
      </c>
      <c r="I106" s="153" t="s">
        <v>38</v>
      </c>
      <c r="J106" s="152">
        <v>385</v>
      </c>
      <c r="K106" s="152">
        <v>84</v>
      </c>
    </row>
    <row r="107" spans="1:11" x14ac:dyDescent="0.3">
      <c r="A107" t="s">
        <v>100</v>
      </c>
      <c r="B107" s="149">
        <v>45164</v>
      </c>
      <c r="C107" t="s">
        <v>67</v>
      </c>
      <c r="D107" t="s">
        <v>98</v>
      </c>
      <c r="E107">
        <v>3248692</v>
      </c>
      <c r="F107" t="str">
        <f t="shared" si="2"/>
        <v>Residential</v>
      </c>
      <c r="G107">
        <f t="shared" si="3"/>
        <v>10</v>
      </c>
      <c r="I107" s="153" t="s">
        <v>40</v>
      </c>
      <c r="J107" s="152">
        <v>21</v>
      </c>
      <c r="K107" s="152"/>
    </row>
    <row r="108" spans="1:11" x14ac:dyDescent="0.3">
      <c r="A108" t="s">
        <v>100</v>
      </c>
      <c r="B108" s="149">
        <v>45164</v>
      </c>
      <c r="C108" t="s">
        <v>67</v>
      </c>
      <c r="D108" t="s">
        <v>99</v>
      </c>
      <c r="E108">
        <v>296162</v>
      </c>
      <c r="F108" t="str">
        <f t="shared" si="2"/>
        <v>Low Income Residential</v>
      </c>
      <c r="G108">
        <f t="shared" si="3"/>
        <v>10</v>
      </c>
      <c r="I108" s="153" t="s">
        <v>37</v>
      </c>
      <c r="J108" s="152">
        <v>651</v>
      </c>
      <c r="K108" s="152">
        <v>221</v>
      </c>
    </row>
    <row r="109" spans="1:11" x14ac:dyDescent="0.3">
      <c r="A109" t="s">
        <v>100</v>
      </c>
      <c r="B109" s="149">
        <v>45164</v>
      </c>
      <c r="C109" t="s">
        <v>66</v>
      </c>
      <c r="D109" t="s">
        <v>54</v>
      </c>
      <c r="E109">
        <v>2584209</v>
      </c>
      <c r="F109" t="str">
        <f t="shared" si="2"/>
        <v>Medium C&amp;I</v>
      </c>
      <c r="G109">
        <f t="shared" si="3"/>
        <v>10</v>
      </c>
      <c r="I109" s="153" t="s">
        <v>39</v>
      </c>
      <c r="J109" s="152">
        <v>41</v>
      </c>
      <c r="K109" s="152">
        <v>38</v>
      </c>
    </row>
    <row r="110" spans="1:11" x14ac:dyDescent="0.3">
      <c r="A110" t="s">
        <v>100</v>
      </c>
      <c r="B110" s="149">
        <v>45164</v>
      </c>
      <c r="C110" t="s">
        <v>66</v>
      </c>
      <c r="D110" t="s">
        <v>98</v>
      </c>
      <c r="E110">
        <v>9627779</v>
      </c>
      <c r="F110" t="str">
        <f t="shared" si="2"/>
        <v>Residential</v>
      </c>
      <c r="G110">
        <f t="shared" si="3"/>
        <v>10</v>
      </c>
      <c r="I110" s="151">
        <v>99</v>
      </c>
      <c r="J110" s="152"/>
      <c r="K110" s="152"/>
    </row>
    <row r="111" spans="1:11" x14ac:dyDescent="0.3">
      <c r="A111" t="s">
        <v>100</v>
      </c>
      <c r="B111" s="149">
        <v>45164</v>
      </c>
      <c r="C111" t="s">
        <v>66</v>
      </c>
      <c r="D111" t="s">
        <v>99</v>
      </c>
      <c r="E111">
        <v>1464099</v>
      </c>
      <c r="F111" t="str">
        <f t="shared" si="2"/>
        <v>Low Income Residential</v>
      </c>
      <c r="G111">
        <f t="shared" si="3"/>
        <v>10</v>
      </c>
      <c r="I111" s="153" t="s">
        <v>41</v>
      </c>
      <c r="J111" s="152">
        <v>3</v>
      </c>
      <c r="K111" s="152"/>
    </row>
    <row r="112" spans="1:11" x14ac:dyDescent="0.3">
      <c r="A112" t="s">
        <v>101</v>
      </c>
      <c r="B112" s="149">
        <v>45164</v>
      </c>
      <c r="C112" t="s">
        <v>67</v>
      </c>
      <c r="D112" t="s">
        <v>54</v>
      </c>
      <c r="E112">
        <v>524840</v>
      </c>
      <c r="F112" t="str">
        <f t="shared" si="2"/>
        <v>Medium C&amp;I</v>
      </c>
      <c r="G112">
        <f t="shared" si="3"/>
        <v>11</v>
      </c>
      <c r="I112" s="153" t="s">
        <v>38</v>
      </c>
      <c r="J112" s="152">
        <v>261</v>
      </c>
      <c r="K112" s="152">
        <v>62</v>
      </c>
    </row>
    <row r="113" spans="1:11" x14ac:dyDescent="0.3">
      <c r="A113" t="s">
        <v>101</v>
      </c>
      <c r="B113" s="149">
        <v>45164</v>
      </c>
      <c r="C113" t="s">
        <v>67</v>
      </c>
      <c r="D113" t="s">
        <v>55</v>
      </c>
      <c r="E113">
        <v>1352008</v>
      </c>
      <c r="F113" t="str">
        <f t="shared" si="2"/>
        <v>Large C&amp;I</v>
      </c>
      <c r="G113">
        <f t="shared" si="3"/>
        <v>11</v>
      </c>
      <c r="I113" s="153" t="s">
        <v>40</v>
      </c>
      <c r="J113" s="152">
        <v>1</v>
      </c>
      <c r="K113" s="152"/>
    </row>
    <row r="114" spans="1:11" x14ac:dyDescent="0.3">
      <c r="A114" t="s">
        <v>101</v>
      </c>
      <c r="B114" s="149">
        <v>45164</v>
      </c>
      <c r="C114" t="s">
        <v>66</v>
      </c>
      <c r="D114" t="s">
        <v>55</v>
      </c>
      <c r="E114">
        <v>12900910</v>
      </c>
      <c r="F114" t="str">
        <f t="shared" si="2"/>
        <v>Large C&amp;I</v>
      </c>
      <c r="G114">
        <f t="shared" si="3"/>
        <v>11</v>
      </c>
      <c r="I114" s="153" t="s">
        <v>37</v>
      </c>
      <c r="J114" s="152">
        <v>363</v>
      </c>
      <c r="K114" s="152">
        <v>133</v>
      </c>
    </row>
    <row r="115" spans="1:11" x14ac:dyDescent="0.3">
      <c r="A115" t="s">
        <v>101</v>
      </c>
      <c r="B115" s="149">
        <v>45164</v>
      </c>
      <c r="C115" t="s">
        <v>67</v>
      </c>
      <c r="D115" t="s">
        <v>53</v>
      </c>
      <c r="E115">
        <v>1349003</v>
      </c>
      <c r="F115" t="str">
        <f t="shared" si="2"/>
        <v>Small C&amp;I</v>
      </c>
      <c r="G115">
        <f t="shared" si="3"/>
        <v>11</v>
      </c>
      <c r="I115" s="153" t="s">
        <v>39</v>
      </c>
      <c r="J115" s="152">
        <v>7</v>
      </c>
      <c r="K115" s="152">
        <v>3</v>
      </c>
    </row>
    <row r="116" spans="1:11" x14ac:dyDescent="0.3">
      <c r="A116" t="s">
        <v>101</v>
      </c>
      <c r="B116" s="149">
        <v>45164</v>
      </c>
      <c r="C116" t="s">
        <v>66</v>
      </c>
      <c r="D116" t="s">
        <v>53</v>
      </c>
      <c r="E116">
        <v>2809317</v>
      </c>
      <c r="F116" t="str">
        <f t="shared" si="2"/>
        <v>Small C&amp;I</v>
      </c>
      <c r="G116">
        <f t="shared" si="3"/>
        <v>11</v>
      </c>
    </row>
    <row r="117" spans="1:11" x14ac:dyDescent="0.3">
      <c r="A117" t="s">
        <v>101</v>
      </c>
      <c r="B117" s="149">
        <v>45164</v>
      </c>
      <c r="C117" t="s">
        <v>67</v>
      </c>
      <c r="D117" t="s">
        <v>98</v>
      </c>
      <c r="E117">
        <v>5532734</v>
      </c>
      <c r="F117" t="str">
        <f t="shared" si="2"/>
        <v>Residential</v>
      </c>
      <c r="G117">
        <f t="shared" si="3"/>
        <v>11</v>
      </c>
    </row>
    <row r="118" spans="1:11" x14ac:dyDescent="0.3">
      <c r="A118" t="s">
        <v>101</v>
      </c>
      <c r="B118" s="149">
        <v>45164</v>
      </c>
      <c r="C118" t="s">
        <v>67</v>
      </c>
      <c r="D118" t="s">
        <v>99</v>
      </c>
      <c r="E118">
        <v>529413</v>
      </c>
      <c r="F118" t="str">
        <f t="shared" si="2"/>
        <v>Low Income Residential</v>
      </c>
      <c r="G118">
        <f t="shared" si="3"/>
        <v>11</v>
      </c>
    </row>
    <row r="119" spans="1:11" x14ac:dyDescent="0.3">
      <c r="A119" t="s">
        <v>101</v>
      </c>
      <c r="B119" s="149">
        <v>45164</v>
      </c>
      <c r="C119" t="s">
        <v>66</v>
      </c>
      <c r="D119" t="s">
        <v>54</v>
      </c>
      <c r="E119">
        <v>2900793</v>
      </c>
      <c r="F119" t="str">
        <f t="shared" si="2"/>
        <v>Medium C&amp;I</v>
      </c>
      <c r="G119">
        <f t="shared" si="3"/>
        <v>11</v>
      </c>
    </row>
    <row r="120" spans="1:11" x14ac:dyDescent="0.3">
      <c r="A120" t="s">
        <v>101</v>
      </c>
      <c r="B120" s="149">
        <v>45164</v>
      </c>
      <c r="C120" t="s">
        <v>66</v>
      </c>
      <c r="D120" t="s">
        <v>98</v>
      </c>
      <c r="E120">
        <v>19584929</v>
      </c>
      <c r="F120" t="str">
        <f t="shared" si="2"/>
        <v>Residential</v>
      </c>
      <c r="G120">
        <f t="shared" si="3"/>
        <v>11</v>
      </c>
    </row>
    <row r="121" spans="1:11" x14ac:dyDescent="0.3">
      <c r="A121" t="s">
        <v>101</v>
      </c>
      <c r="B121" s="149">
        <v>45164</v>
      </c>
      <c r="C121" t="s">
        <v>66</v>
      </c>
      <c r="D121" t="s">
        <v>99</v>
      </c>
      <c r="E121">
        <v>2908902</v>
      </c>
      <c r="F121" t="str">
        <f t="shared" si="2"/>
        <v>Low Income Residential</v>
      </c>
      <c r="G121">
        <f t="shared" si="3"/>
        <v>11</v>
      </c>
    </row>
    <row r="122" spans="1:11" x14ac:dyDescent="0.3">
      <c r="A122" t="s">
        <v>102</v>
      </c>
      <c r="B122" s="149">
        <v>45164</v>
      </c>
      <c r="C122" t="s">
        <v>67</v>
      </c>
      <c r="D122" t="s">
        <v>55</v>
      </c>
      <c r="E122">
        <v>45655</v>
      </c>
      <c r="F122" t="str">
        <f t="shared" si="2"/>
        <v>Large C&amp;I</v>
      </c>
      <c r="G122">
        <f t="shared" si="3"/>
        <v>12</v>
      </c>
    </row>
    <row r="123" spans="1:11" x14ac:dyDescent="0.3">
      <c r="A123" t="s">
        <v>102</v>
      </c>
      <c r="B123" s="149">
        <v>45164</v>
      </c>
      <c r="C123" t="s">
        <v>67</v>
      </c>
      <c r="D123" t="s">
        <v>53</v>
      </c>
      <c r="E123">
        <v>58600</v>
      </c>
      <c r="F123" t="str">
        <f t="shared" si="2"/>
        <v>Small C&amp;I</v>
      </c>
      <c r="G123">
        <f t="shared" si="3"/>
        <v>12</v>
      </c>
    </row>
    <row r="124" spans="1:11" x14ac:dyDescent="0.3">
      <c r="A124" t="s">
        <v>102</v>
      </c>
      <c r="B124" s="149">
        <v>45164</v>
      </c>
      <c r="C124" t="s">
        <v>66</v>
      </c>
      <c r="D124" t="s">
        <v>55</v>
      </c>
      <c r="E124">
        <v>394660</v>
      </c>
      <c r="F124" t="str">
        <f t="shared" si="2"/>
        <v>Large C&amp;I</v>
      </c>
      <c r="G124">
        <f t="shared" si="3"/>
        <v>12</v>
      </c>
    </row>
    <row r="125" spans="1:11" x14ac:dyDescent="0.3">
      <c r="A125" t="s">
        <v>102</v>
      </c>
      <c r="B125" s="149">
        <v>45164</v>
      </c>
      <c r="C125" t="s">
        <v>67</v>
      </c>
      <c r="D125" t="s">
        <v>54</v>
      </c>
      <c r="E125">
        <v>18931</v>
      </c>
      <c r="F125" t="str">
        <f t="shared" si="2"/>
        <v>Medium C&amp;I</v>
      </c>
      <c r="G125">
        <f t="shared" si="3"/>
        <v>12</v>
      </c>
    </row>
    <row r="126" spans="1:11" x14ac:dyDescent="0.3">
      <c r="A126" t="s">
        <v>102</v>
      </c>
      <c r="B126" s="149">
        <v>45164</v>
      </c>
      <c r="C126" t="s">
        <v>66</v>
      </c>
      <c r="D126" t="s">
        <v>53</v>
      </c>
      <c r="E126">
        <v>115040</v>
      </c>
      <c r="F126" t="str">
        <f t="shared" si="2"/>
        <v>Small C&amp;I</v>
      </c>
      <c r="G126">
        <f t="shared" si="3"/>
        <v>12</v>
      </c>
    </row>
    <row r="127" spans="1:11" x14ac:dyDescent="0.3">
      <c r="A127" t="s">
        <v>102</v>
      </c>
      <c r="B127" s="149">
        <v>45164</v>
      </c>
      <c r="C127" t="s">
        <v>66</v>
      </c>
      <c r="D127" t="s">
        <v>98</v>
      </c>
      <c r="E127">
        <v>145179</v>
      </c>
      <c r="F127" t="str">
        <f t="shared" ref="F127:F145" si="4">TRIM(MID(D127,3,50))</f>
        <v>Residential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49">
        <v>45164</v>
      </c>
      <c r="C128" t="s">
        <v>66</v>
      </c>
      <c r="D128" t="s">
        <v>99</v>
      </c>
      <c r="E128">
        <v>31053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49">
        <v>45164</v>
      </c>
      <c r="C129" t="s">
        <v>67</v>
      </c>
      <c r="D129" t="s">
        <v>98</v>
      </c>
      <c r="E129">
        <v>36489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49">
        <v>45164</v>
      </c>
      <c r="C130" t="s">
        <v>67</v>
      </c>
      <c r="D130" t="s">
        <v>99</v>
      </c>
      <c r="E130">
        <v>4585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49">
        <v>45164</v>
      </c>
      <c r="C131" t="s">
        <v>66</v>
      </c>
      <c r="D131" t="s">
        <v>54</v>
      </c>
      <c r="E131">
        <v>160315</v>
      </c>
      <c r="F131" t="str">
        <f t="shared" si="4"/>
        <v>Medium C&amp;I</v>
      </c>
      <c r="G131">
        <f t="shared" si="5"/>
        <v>12</v>
      </c>
    </row>
    <row r="132" spans="1:7" x14ac:dyDescent="0.3">
      <c r="A132" t="s">
        <v>73</v>
      </c>
      <c r="B132" s="149">
        <v>45164</v>
      </c>
      <c r="C132" t="s">
        <v>67</v>
      </c>
      <c r="D132" t="s">
        <v>54</v>
      </c>
      <c r="E132">
        <v>517326</v>
      </c>
      <c r="F132" t="str">
        <f t="shared" si="4"/>
        <v>Medium C&amp;I</v>
      </c>
      <c r="G132">
        <f t="shared" si="5"/>
        <v>14</v>
      </c>
    </row>
    <row r="133" spans="1:7" x14ac:dyDescent="0.3">
      <c r="A133" t="s">
        <v>73</v>
      </c>
      <c r="B133" s="149">
        <v>45164</v>
      </c>
      <c r="C133" t="s">
        <v>67</v>
      </c>
      <c r="D133" t="s">
        <v>55</v>
      </c>
      <c r="E133">
        <v>1446108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73</v>
      </c>
      <c r="B134" s="149">
        <v>45164</v>
      </c>
      <c r="C134" t="s">
        <v>66</v>
      </c>
      <c r="D134" t="s">
        <v>55</v>
      </c>
      <c r="E134">
        <v>13592932</v>
      </c>
      <c r="F134" t="str">
        <f t="shared" si="4"/>
        <v>Large C&amp;I</v>
      </c>
      <c r="G134">
        <f t="shared" si="5"/>
        <v>14</v>
      </c>
    </row>
    <row r="135" spans="1:7" x14ac:dyDescent="0.3">
      <c r="A135" t="s">
        <v>73</v>
      </c>
      <c r="B135" s="149">
        <v>45164</v>
      </c>
      <c r="C135" t="s">
        <v>67</v>
      </c>
      <c r="D135" t="s">
        <v>53</v>
      </c>
      <c r="E135">
        <v>1778052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49">
        <v>45164</v>
      </c>
      <c r="C136" t="s">
        <v>66</v>
      </c>
      <c r="D136" t="s">
        <v>53</v>
      </c>
      <c r="E136">
        <v>3317206</v>
      </c>
      <c r="F136" t="str">
        <f t="shared" si="4"/>
        <v>Small C&amp;I</v>
      </c>
      <c r="G136">
        <f t="shared" si="5"/>
        <v>14</v>
      </c>
    </row>
    <row r="137" spans="1:7" x14ac:dyDescent="0.3">
      <c r="A137" t="s">
        <v>73</v>
      </c>
      <c r="B137" s="149">
        <v>45164</v>
      </c>
      <c r="C137" t="s">
        <v>67</v>
      </c>
      <c r="D137" t="s">
        <v>98</v>
      </c>
      <c r="E137">
        <v>10491819</v>
      </c>
      <c r="F137" t="str">
        <f t="shared" si="4"/>
        <v>Residential</v>
      </c>
      <c r="G137">
        <f t="shared" si="5"/>
        <v>14</v>
      </c>
    </row>
    <row r="138" spans="1:7" x14ac:dyDescent="0.3">
      <c r="A138" t="s">
        <v>73</v>
      </c>
      <c r="B138" s="149">
        <v>45164</v>
      </c>
      <c r="C138" t="s">
        <v>67</v>
      </c>
      <c r="D138" t="s">
        <v>99</v>
      </c>
      <c r="E138">
        <v>733488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49">
        <v>45164</v>
      </c>
      <c r="C139" t="s">
        <v>66</v>
      </c>
      <c r="D139" t="s">
        <v>54</v>
      </c>
      <c r="E139">
        <v>3366280</v>
      </c>
      <c r="F139" t="str">
        <f t="shared" si="4"/>
        <v>Medium C&amp;I</v>
      </c>
      <c r="G139">
        <f t="shared" si="5"/>
        <v>14</v>
      </c>
    </row>
    <row r="140" spans="1:7" x14ac:dyDescent="0.3">
      <c r="A140" t="s">
        <v>73</v>
      </c>
      <c r="B140" s="149">
        <v>45164</v>
      </c>
      <c r="C140" t="s">
        <v>66</v>
      </c>
      <c r="D140" t="s">
        <v>98</v>
      </c>
      <c r="E140">
        <v>35803211</v>
      </c>
      <c r="F140" t="str">
        <f t="shared" si="4"/>
        <v>Residential</v>
      </c>
      <c r="G140">
        <f t="shared" si="5"/>
        <v>14</v>
      </c>
    </row>
    <row r="141" spans="1:7" x14ac:dyDescent="0.3">
      <c r="A141" t="s">
        <v>73</v>
      </c>
      <c r="B141" s="149">
        <v>45164</v>
      </c>
      <c r="C141" t="s">
        <v>66</v>
      </c>
      <c r="D141" t="s">
        <v>99</v>
      </c>
      <c r="E141">
        <v>4292534</v>
      </c>
      <c r="F141" t="str">
        <f t="shared" si="4"/>
        <v>Low Income Residential</v>
      </c>
      <c r="G141">
        <f t="shared" si="5"/>
        <v>14</v>
      </c>
    </row>
    <row r="142" spans="1:7" x14ac:dyDescent="0.3">
      <c r="A142" t="s">
        <v>74</v>
      </c>
      <c r="B142" s="149">
        <v>45164</v>
      </c>
      <c r="C142" t="s">
        <v>67</v>
      </c>
      <c r="D142" t="s">
        <v>54</v>
      </c>
      <c r="E142">
        <v>556</v>
      </c>
      <c r="F142" t="str">
        <f t="shared" si="4"/>
        <v>Medium C&amp;I</v>
      </c>
      <c r="G142">
        <f t="shared" si="5"/>
        <v>15</v>
      </c>
    </row>
    <row r="143" spans="1:7" x14ac:dyDescent="0.3">
      <c r="A143" t="s">
        <v>74</v>
      </c>
      <c r="B143" s="149">
        <v>45164</v>
      </c>
      <c r="C143" t="s">
        <v>67</v>
      </c>
      <c r="D143" t="s">
        <v>55</v>
      </c>
      <c r="E143">
        <v>135</v>
      </c>
      <c r="F143" t="str">
        <f t="shared" si="4"/>
        <v>Large C&amp;I</v>
      </c>
      <c r="G143">
        <f t="shared" si="5"/>
        <v>15</v>
      </c>
    </row>
    <row r="144" spans="1:7" x14ac:dyDescent="0.3">
      <c r="A144" t="s">
        <v>74</v>
      </c>
      <c r="B144" s="149">
        <v>45164</v>
      </c>
      <c r="C144" t="s">
        <v>67</v>
      </c>
      <c r="D144" t="s">
        <v>53</v>
      </c>
      <c r="E144">
        <v>16372</v>
      </c>
      <c r="F144" t="str">
        <f t="shared" si="4"/>
        <v>Small C&amp;I</v>
      </c>
      <c r="G144">
        <f t="shared" si="5"/>
        <v>15</v>
      </c>
    </row>
    <row r="145" spans="1:7" x14ac:dyDescent="0.3">
      <c r="A145" t="s">
        <v>74</v>
      </c>
      <c r="B145" s="149">
        <v>45164</v>
      </c>
      <c r="C145" t="s">
        <v>66</v>
      </c>
      <c r="D145" t="s">
        <v>55</v>
      </c>
      <c r="E145">
        <v>9033</v>
      </c>
      <c r="F145" t="str">
        <f t="shared" si="4"/>
        <v>Large C&amp;I</v>
      </c>
      <c r="G145">
        <f t="shared" si="5"/>
        <v>15</v>
      </c>
    </row>
    <row r="146" spans="1:7" x14ac:dyDescent="0.3">
      <c r="A146" t="s">
        <v>74</v>
      </c>
      <c r="B146" s="149">
        <v>45164</v>
      </c>
      <c r="C146" t="s">
        <v>66</v>
      </c>
      <c r="D146" t="s">
        <v>53</v>
      </c>
      <c r="E146">
        <v>31607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45164</v>
      </c>
      <c r="C147" t="s">
        <v>67</v>
      </c>
      <c r="D147" t="s">
        <v>98</v>
      </c>
      <c r="E147">
        <v>166093</v>
      </c>
      <c r="F147" t="str">
        <f t="shared" si="6"/>
        <v>Residential</v>
      </c>
      <c r="G147">
        <f t="shared" si="7"/>
        <v>15</v>
      </c>
    </row>
    <row r="148" spans="1:7" x14ac:dyDescent="0.3">
      <c r="A148" t="s">
        <v>74</v>
      </c>
      <c r="B148" s="149">
        <v>45164</v>
      </c>
      <c r="C148" t="s">
        <v>67</v>
      </c>
      <c r="D148" t="s">
        <v>99</v>
      </c>
      <c r="E148">
        <v>8884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49">
        <v>45164</v>
      </c>
      <c r="C149" t="s">
        <v>66</v>
      </c>
      <c r="D149" t="s">
        <v>54</v>
      </c>
      <c r="E149">
        <v>11850</v>
      </c>
      <c r="F149" t="str">
        <f t="shared" si="6"/>
        <v>Medium C&amp;I</v>
      </c>
      <c r="G149">
        <f t="shared" si="7"/>
        <v>15</v>
      </c>
    </row>
    <row r="150" spans="1:7" x14ac:dyDescent="0.3">
      <c r="A150" t="s">
        <v>74</v>
      </c>
      <c r="B150" s="149">
        <v>45164</v>
      </c>
      <c r="C150" t="s">
        <v>66</v>
      </c>
      <c r="D150" t="s">
        <v>98</v>
      </c>
      <c r="E150">
        <v>517632</v>
      </c>
      <c r="F150" t="str">
        <f t="shared" si="6"/>
        <v>Residential</v>
      </c>
      <c r="G150">
        <f t="shared" si="7"/>
        <v>15</v>
      </c>
    </row>
    <row r="151" spans="1:7" x14ac:dyDescent="0.3">
      <c r="A151" t="s">
        <v>74</v>
      </c>
      <c r="B151" s="149">
        <v>45164</v>
      </c>
      <c r="C151" t="s">
        <v>66</v>
      </c>
      <c r="D151" t="s">
        <v>99</v>
      </c>
      <c r="E151">
        <v>41210</v>
      </c>
      <c r="F151" t="str">
        <f t="shared" si="6"/>
        <v>Low Income Residential</v>
      </c>
      <c r="G151">
        <f t="shared" si="7"/>
        <v>15</v>
      </c>
    </row>
    <row r="152" spans="1:7" x14ac:dyDescent="0.3">
      <c r="A152" t="s">
        <v>79</v>
      </c>
      <c r="B152" s="149">
        <v>45164</v>
      </c>
      <c r="C152" t="s">
        <v>67</v>
      </c>
      <c r="D152" t="s">
        <v>98</v>
      </c>
      <c r="E152">
        <v>1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45164</v>
      </c>
      <c r="C153" t="s">
        <v>67</v>
      </c>
      <c r="D153" t="s">
        <v>99</v>
      </c>
      <c r="E153">
        <v>359</v>
      </c>
      <c r="F153" t="str">
        <f t="shared" si="6"/>
        <v>Low Income Residential</v>
      </c>
      <c r="G153">
        <f t="shared" si="7"/>
        <v>17</v>
      </c>
    </row>
    <row r="154" spans="1:7" x14ac:dyDescent="0.3">
      <c r="A154" t="s">
        <v>79</v>
      </c>
      <c r="B154" s="149">
        <v>45164</v>
      </c>
      <c r="C154" t="s">
        <v>66</v>
      </c>
      <c r="D154" t="s">
        <v>98</v>
      </c>
      <c r="E154">
        <v>2</v>
      </c>
      <c r="F154" t="str">
        <f t="shared" si="6"/>
        <v>Residential</v>
      </c>
      <c r="G154">
        <f t="shared" si="7"/>
        <v>17</v>
      </c>
    </row>
    <row r="155" spans="1:7" x14ac:dyDescent="0.3">
      <c r="A155" t="s">
        <v>79</v>
      </c>
      <c r="B155" s="149">
        <v>45164</v>
      </c>
      <c r="C155" t="s">
        <v>66</v>
      </c>
      <c r="D155" t="s">
        <v>99</v>
      </c>
      <c r="E155">
        <v>1734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668</v>
      </c>
      <c r="B156" s="149">
        <v>45164</v>
      </c>
      <c r="C156" t="s">
        <v>66</v>
      </c>
      <c r="D156" t="s">
        <v>98</v>
      </c>
      <c r="E156">
        <v>651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668</v>
      </c>
      <c r="B157" s="149">
        <v>45164</v>
      </c>
      <c r="C157" t="s">
        <v>67</v>
      </c>
      <c r="D157" t="s">
        <v>98</v>
      </c>
      <c r="E157">
        <v>221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668</v>
      </c>
      <c r="B158" s="149">
        <v>45164</v>
      </c>
      <c r="C158" t="s">
        <v>66</v>
      </c>
      <c r="D158" t="s">
        <v>99</v>
      </c>
      <c r="E158">
        <v>385</v>
      </c>
      <c r="F158" t="str">
        <f t="shared" si="6"/>
        <v>Low Income Residential</v>
      </c>
      <c r="G158">
        <f t="shared" si="7"/>
        <v>18</v>
      </c>
    </row>
    <row r="159" spans="1:7" x14ac:dyDescent="0.3">
      <c r="A159" t="s">
        <v>668</v>
      </c>
      <c r="B159" s="149">
        <v>45164</v>
      </c>
      <c r="C159" t="s">
        <v>67</v>
      </c>
      <c r="D159" t="s">
        <v>99</v>
      </c>
      <c r="E159">
        <v>84</v>
      </c>
      <c r="F159" t="str">
        <f t="shared" si="6"/>
        <v>Low Income Residential</v>
      </c>
      <c r="G159">
        <f t="shared" si="7"/>
        <v>18</v>
      </c>
    </row>
    <row r="160" spans="1:7" x14ac:dyDescent="0.3">
      <c r="A160" t="s">
        <v>668</v>
      </c>
      <c r="B160" s="149">
        <v>45164</v>
      </c>
      <c r="C160" t="s">
        <v>66</v>
      </c>
      <c r="D160" t="s">
        <v>53</v>
      </c>
      <c r="E160">
        <v>41</v>
      </c>
      <c r="F160" t="str">
        <f t="shared" si="6"/>
        <v>Small C&amp;I</v>
      </c>
      <c r="G160">
        <f t="shared" si="7"/>
        <v>18</v>
      </c>
    </row>
    <row r="161" spans="1:7" x14ac:dyDescent="0.3">
      <c r="A161" t="s">
        <v>668</v>
      </c>
      <c r="B161" s="149">
        <v>45164</v>
      </c>
      <c r="C161" t="s">
        <v>67</v>
      </c>
      <c r="D161" t="s">
        <v>53</v>
      </c>
      <c r="E161">
        <v>38</v>
      </c>
      <c r="F161" t="str">
        <f t="shared" si="6"/>
        <v>Small C&amp;I</v>
      </c>
      <c r="G161">
        <f t="shared" si="7"/>
        <v>18</v>
      </c>
    </row>
    <row r="162" spans="1:7" x14ac:dyDescent="0.3">
      <c r="A162" t="s">
        <v>668</v>
      </c>
      <c r="B162" s="149">
        <v>45164</v>
      </c>
      <c r="C162" t="s">
        <v>66</v>
      </c>
      <c r="D162" t="s">
        <v>54</v>
      </c>
      <c r="E162">
        <v>21</v>
      </c>
      <c r="F162" t="str">
        <f t="shared" si="6"/>
        <v>Medium C&amp;I</v>
      </c>
      <c r="G162">
        <f t="shared" si="7"/>
        <v>18</v>
      </c>
    </row>
    <row r="163" spans="1:7" x14ac:dyDescent="0.3">
      <c r="A163" t="s">
        <v>668</v>
      </c>
      <c r="B163" s="149">
        <v>45164</v>
      </c>
      <c r="C163" t="s">
        <v>66</v>
      </c>
      <c r="D163" t="s">
        <v>55</v>
      </c>
      <c r="E163">
        <v>9</v>
      </c>
      <c r="F163" t="str">
        <f t="shared" si="6"/>
        <v>Large C&amp;I</v>
      </c>
      <c r="G163">
        <f t="shared" si="7"/>
        <v>18</v>
      </c>
    </row>
    <row r="164" spans="1:7" x14ac:dyDescent="0.3">
      <c r="A164" t="s">
        <v>656</v>
      </c>
      <c r="B164" s="149">
        <v>45164</v>
      </c>
      <c r="C164" t="s">
        <v>66</v>
      </c>
      <c r="D164" t="s">
        <v>98</v>
      </c>
      <c r="E164">
        <v>363</v>
      </c>
      <c r="F164" t="str">
        <f t="shared" si="6"/>
        <v>Residential</v>
      </c>
      <c r="G164">
        <f t="shared" si="7"/>
        <v>99</v>
      </c>
    </row>
    <row r="165" spans="1:7" x14ac:dyDescent="0.3">
      <c r="A165" t="s">
        <v>656</v>
      </c>
      <c r="B165" s="149">
        <v>45164</v>
      </c>
      <c r="C165" t="s">
        <v>67</v>
      </c>
      <c r="D165" t="s">
        <v>98</v>
      </c>
      <c r="E165">
        <v>133</v>
      </c>
      <c r="F165" t="str">
        <f t="shared" si="6"/>
        <v>Residential</v>
      </c>
      <c r="G165">
        <f t="shared" si="7"/>
        <v>99</v>
      </c>
    </row>
    <row r="166" spans="1:7" x14ac:dyDescent="0.3">
      <c r="A166" t="s">
        <v>656</v>
      </c>
      <c r="B166" s="149">
        <v>45164</v>
      </c>
      <c r="C166" t="s">
        <v>66</v>
      </c>
      <c r="D166" t="s">
        <v>99</v>
      </c>
      <c r="E166">
        <v>261</v>
      </c>
      <c r="F166" t="str">
        <f t="shared" si="6"/>
        <v>Low Income Residential</v>
      </c>
      <c r="G166">
        <f t="shared" si="7"/>
        <v>99</v>
      </c>
    </row>
    <row r="167" spans="1:7" x14ac:dyDescent="0.3">
      <c r="A167" t="s">
        <v>656</v>
      </c>
      <c r="B167" s="149">
        <v>45164</v>
      </c>
      <c r="C167" t="s">
        <v>67</v>
      </c>
      <c r="D167" t="s">
        <v>99</v>
      </c>
      <c r="E167">
        <v>62</v>
      </c>
      <c r="F167" t="str">
        <f t="shared" si="6"/>
        <v>Low Income Residential</v>
      </c>
      <c r="G167">
        <f t="shared" si="7"/>
        <v>99</v>
      </c>
    </row>
    <row r="168" spans="1:7" x14ac:dyDescent="0.3">
      <c r="A168" t="s">
        <v>656</v>
      </c>
      <c r="B168" s="149">
        <v>45164</v>
      </c>
      <c r="C168" t="s">
        <v>66</v>
      </c>
      <c r="D168" t="s">
        <v>53</v>
      </c>
      <c r="E168">
        <v>7</v>
      </c>
      <c r="F168" t="str">
        <f t="shared" si="6"/>
        <v>Small C&amp;I</v>
      </c>
      <c r="G168">
        <f t="shared" si="7"/>
        <v>99</v>
      </c>
    </row>
    <row r="169" spans="1:7" x14ac:dyDescent="0.3">
      <c r="A169" t="s">
        <v>656</v>
      </c>
      <c r="B169" s="149">
        <v>45164</v>
      </c>
      <c r="C169" t="s">
        <v>67</v>
      </c>
      <c r="D169" t="s">
        <v>53</v>
      </c>
      <c r="E169">
        <v>3</v>
      </c>
      <c r="F169" t="str">
        <f t="shared" si="6"/>
        <v>Small C&amp;I</v>
      </c>
      <c r="G169">
        <f t="shared" si="7"/>
        <v>99</v>
      </c>
    </row>
    <row r="170" spans="1:7" x14ac:dyDescent="0.3">
      <c r="A170" t="s">
        <v>656</v>
      </c>
      <c r="B170" s="149">
        <v>45164</v>
      </c>
      <c r="C170" t="s">
        <v>66</v>
      </c>
      <c r="D170" t="s">
        <v>54</v>
      </c>
      <c r="E170">
        <v>1</v>
      </c>
      <c r="F170" t="str">
        <f t="shared" si="6"/>
        <v>Medium C&amp;I</v>
      </c>
      <c r="G170">
        <f t="shared" si="7"/>
        <v>99</v>
      </c>
    </row>
    <row r="171" spans="1:7" x14ac:dyDescent="0.3">
      <c r="A171" t="s">
        <v>656</v>
      </c>
      <c r="B171" s="149">
        <v>45164</v>
      </c>
      <c r="C171" t="s">
        <v>66</v>
      </c>
      <c r="D171" t="s">
        <v>55</v>
      </c>
      <c r="E171">
        <v>3</v>
      </c>
      <c r="F171" t="str">
        <f t="shared" si="6"/>
        <v>Large C&amp;I</v>
      </c>
      <c r="G171">
        <f t="shared" si="7"/>
        <v>99</v>
      </c>
    </row>
    <row r="172" spans="1:7" x14ac:dyDescent="0.3">
      <c r="A172" t="s">
        <v>80</v>
      </c>
      <c r="B172" s="149">
        <v>45164</v>
      </c>
      <c r="C172" t="s">
        <v>66</v>
      </c>
      <c r="D172" t="s">
        <v>53</v>
      </c>
      <c r="E172">
        <v>154</v>
      </c>
      <c r="F172" t="str">
        <f t="shared" si="6"/>
        <v>Small C&amp;I</v>
      </c>
      <c r="G172">
        <f t="shared" si="7"/>
        <v>19</v>
      </c>
    </row>
    <row r="173" spans="1:7" x14ac:dyDescent="0.3">
      <c r="A173" t="s">
        <v>80</v>
      </c>
      <c r="B173" s="149">
        <v>45164</v>
      </c>
      <c r="C173" t="s">
        <v>67</v>
      </c>
      <c r="D173" t="s">
        <v>53</v>
      </c>
      <c r="E173">
        <v>56</v>
      </c>
      <c r="F173" t="str">
        <f t="shared" si="6"/>
        <v>Small C&amp;I</v>
      </c>
      <c r="G173">
        <f t="shared" si="7"/>
        <v>19</v>
      </c>
    </row>
    <row r="174" spans="1:7" x14ac:dyDescent="0.3">
      <c r="A174" t="s">
        <v>80</v>
      </c>
      <c r="B174" s="149">
        <v>45164</v>
      </c>
      <c r="C174" t="s">
        <v>66</v>
      </c>
      <c r="D174" t="s">
        <v>55</v>
      </c>
      <c r="E174">
        <v>15</v>
      </c>
      <c r="F174" t="str">
        <f t="shared" si="6"/>
        <v>Large C&amp;I</v>
      </c>
      <c r="G174">
        <f t="shared" si="7"/>
        <v>19</v>
      </c>
    </row>
    <row r="175" spans="1:7" x14ac:dyDescent="0.3">
      <c r="A175" t="s">
        <v>80</v>
      </c>
      <c r="B175" s="149">
        <v>45164</v>
      </c>
      <c r="C175" t="s">
        <v>66</v>
      </c>
      <c r="D175" t="s">
        <v>98</v>
      </c>
      <c r="E175">
        <v>8130</v>
      </c>
      <c r="F175" t="str">
        <f t="shared" si="6"/>
        <v>Residential</v>
      </c>
      <c r="G175">
        <f t="shared" si="7"/>
        <v>19</v>
      </c>
    </row>
    <row r="176" spans="1:7" x14ac:dyDescent="0.3">
      <c r="A176" t="s">
        <v>80</v>
      </c>
      <c r="B176" s="149">
        <v>45164</v>
      </c>
      <c r="C176" t="s">
        <v>66</v>
      </c>
      <c r="D176" t="s">
        <v>99</v>
      </c>
      <c r="E176">
        <v>4279</v>
      </c>
      <c r="F176" t="str">
        <f t="shared" si="6"/>
        <v>Low Income Residential</v>
      </c>
      <c r="G176">
        <f t="shared" si="7"/>
        <v>19</v>
      </c>
    </row>
    <row r="177" spans="1:7" x14ac:dyDescent="0.3">
      <c r="A177" t="s">
        <v>80</v>
      </c>
      <c r="B177" s="149">
        <v>45164</v>
      </c>
      <c r="C177" t="s">
        <v>67</v>
      </c>
      <c r="D177" t="s">
        <v>98</v>
      </c>
      <c r="E177">
        <v>2320</v>
      </c>
      <c r="F177" t="str">
        <f t="shared" si="6"/>
        <v>Residential</v>
      </c>
      <c r="G177">
        <f t="shared" si="7"/>
        <v>19</v>
      </c>
    </row>
    <row r="178" spans="1:7" x14ac:dyDescent="0.3">
      <c r="A178" t="s">
        <v>80</v>
      </c>
      <c r="B178" s="149">
        <v>45164</v>
      </c>
      <c r="C178" t="s">
        <v>67</v>
      </c>
      <c r="D178" t="s">
        <v>99</v>
      </c>
      <c r="E178">
        <v>989</v>
      </c>
      <c r="F178" t="str">
        <f t="shared" si="6"/>
        <v>Low Income Residential</v>
      </c>
      <c r="G178">
        <f t="shared" si="7"/>
        <v>19</v>
      </c>
    </row>
    <row r="179" spans="1:7" x14ac:dyDescent="0.3">
      <c r="A179" t="s">
        <v>80</v>
      </c>
      <c r="B179" s="149">
        <v>45164</v>
      </c>
      <c r="C179" t="s">
        <v>66</v>
      </c>
      <c r="D179" t="s">
        <v>54</v>
      </c>
      <c r="E179">
        <v>40</v>
      </c>
      <c r="F179" t="str">
        <f t="shared" si="6"/>
        <v>Medium C&amp;I</v>
      </c>
      <c r="G179">
        <f t="shared" si="7"/>
        <v>19</v>
      </c>
    </row>
    <row r="180" spans="1:7" x14ac:dyDescent="0.3">
      <c r="A180" t="s">
        <v>342</v>
      </c>
      <c r="B180" s="149">
        <v>45164</v>
      </c>
      <c r="C180" t="s">
        <v>67</v>
      </c>
      <c r="D180" t="s">
        <v>53</v>
      </c>
      <c r="E180">
        <v>845817</v>
      </c>
      <c r="F180" t="str">
        <f t="shared" si="6"/>
        <v>Small C&amp;I</v>
      </c>
      <c r="G180">
        <f t="shared" si="7"/>
        <v>20</v>
      </c>
    </row>
    <row r="181" spans="1:7" x14ac:dyDescent="0.3">
      <c r="A181" t="s">
        <v>342</v>
      </c>
      <c r="B181" s="149">
        <v>45164</v>
      </c>
      <c r="C181" t="s">
        <v>66</v>
      </c>
      <c r="D181" t="s">
        <v>70</v>
      </c>
      <c r="E181">
        <v>0</v>
      </c>
      <c r="F181" t="str">
        <f t="shared" si="6"/>
        <v>HER</v>
      </c>
      <c r="G181">
        <f t="shared" si="7"/>
        <v>20</v>
      </c>
    </row>
    <row r="182" spans="1:7" x14ac:dyDescent="0.3">
      <c r="A182" t="s">
        <v>342</v>
      </c>
      <c r="B182" s="149">
        <v>45164</v>
      </c>
      <c r="C182" t="s">
        <v>66</v>
      </c>
      <c r="D182" t="s">
        <v>53</v>
      </c>
      <c r="E182">
        <v>1538110</v>
      </c>
      <c r="F182" t="str">
        <f t="shared" si="6"/>
        <v>Small C&amp;I</v>
      </c>
      <c r="G182">
        <f t="shared" si="7"/>
        <v>20</v>
      </c>
    </row>
    <row r="183" spans="1:7" x14ac:dyDescent="0.3">
      <c r="A183" t="s">
        <v>342</v>
      </c>
      <c r="B183" s="149">
        <v>45164</v>
      </c>
      <c r="C183" t="s">
        <v>67</v>
      </c>
      <c r="D183" t="s">
        <v>54</v>
      </c>
      <c r="E183">
        <v>326349</v>
      </c>
      <c r="F183" t="str">
        <f t="shared" ref="F183" si="8">TRIM(MID(D183,3,50))</f>
        <v>Medium C&amp;I</v>
      </c>
      <c r="G183">
        <f t="shared" ref="G183" si="9">VALUE(TRIM(MID(A183,6,2)))</f>
        <v>20</v>
      </c>
    </row>
    <row r="184" spans="1:7" x14ac:dyDescent="0.3">
      <c r="A184" t="s">
        <v>342</v>
      </c>
      <c r="B184" s="149">
        <v>45164</v>
      </c>
      <c r="C184" t="s">
        <v>67</v>
      </c>
      <c r="D184" t="s">
        <v>70</v>
      </c>
      <c r="E184">
        <v>0</v>
      </c>
      <c r="F184" t="str">
        <f t="shared" ref="F184:F190" si="10">TRIM(MID(D184,3,50))</f>
        <v>HER</v>
      </c>
      <c r="G184">
        <f t="shared" ref="G184:G190" si="11">VALUE(TRIM(MID(A184,6,2)))</f>
        <v>20</v>
      </c>
    </row>
    <row r="185" spans="1:7" x14ac:dyDescent="0.3">
      <c r="A185" t="s">
        <v>342</v>
      </c>
      <c r="B185" s="149">
        <v>45164</v>
      </c>
      <c r="C185" t="s">
        <v>66</v>
      </c>
      <c r="D185" t="s">
        <v>98</v>
      </c>
      <c r="E185">
        <v>15049379</v>
      </c>
      <c r="F185" t="str">
        <f t="shared" si="10"/>
        <v>Residential</v>
      </c>
      <c r="G185">
        <f t="shared" si="11"/>
        <v>20</v>
      </c>
    </row>
    <row r="186" spans="1:7" x14ac:dyDescent="0.3">
      <c r="A186" t="s">
        <v>342</v>
      </c>
      <c r="B186" s="149">
        <v>45164</v>
      </c>
      <c r="C186" t="s">
        <v>66</v>
      </c>
      <c r="D186" t="s">
        <v>99</v>
      </c>
      <c r="E186">
        <v>2276798</v>
      </c>
      <c r="F186" t="str">
        <f t="shared" si="10"/>
        <v>Low Income Residential</v>
      </c>
      <c r="G186">
        <f t="shared" si="11"/>
        <v>20</v>
      </c>
    </row>
    <row r="187" spans="1:7" x14ac:dyDescent="0.3">
      <c r="A187" t="s">
        <v>342</v>
      </c>
      <c r="B187" s="149">
        <v>45164</v>
      </c>
      <c r="C187" t="s">
        <v>66</v>
      </c>
      <c r="D187" t="s">
        <v>55</v>
      </c>
      <c r="E187">
        <v>7643577</v>
      </c>
      <c r="F187" t="str">
        <f t="shared" si="10"/>
        <v>Large C&amp;I</v>
      </c>
      <c r="G187">
        <f t="shared" si="11"/>
        <v>20</v>
      </c>
    </row>
    <row r="188" spans="1:7" x14ac:dyDescent="0.3">
      <c r="A188" t="s">
        <v>342</v>
      </c>
      <c r="B188" s="149">
        <v>45164</v>
      </c>
      <c r="C188" t="s">
        <v>67</v>
      </c>
      <c r="D188" t="s">
        <v>98</v>
      </c>
      <c r="E188">
        <v>4417952</v>
      </c>
      <c r="F188" t="str">
        <f t="shared" si="10"/>
        <v>Residential</v>
      </c>
      <c r="G188">
        <f t="shared" si="11"/>
        <v>20</v>
      </c>
    </row>
    <row r="189" spans="1:7" x14ac:dyDescent="0.3">
      <c r="A189" t="s">
        <v>342</v>
      </c>
      <c r="B189" s="149">
        <v>45164</v>
      </c>
      <c r="C189" t="s">
        <v>67</v>
      </c>
      <c r="D189" t="s">
        <v>99</v>
      </c>
      <c r="E189">
        <v>410977</v>
      </c>
      <c r="F189" t="str">
        <f t="shared" si="10"/>
        <v>Low Income Residential</v>
      </c>
      <c r="G189">
        <f t="shared" si="11"/>
        <v>20</v>
      </c>
    </row>
    <row r="190" spans="1:7" x14ac:dyDescent="0.3">
      <c r="A190" t="s">
        <v>342</v>
      </c>
      <c r="B190" s="149">
        <v>45164</v>
      </c>
      <c r="C190" t="s">
        <v>66</v>
      </c>
      <c r="D190" t="s">
        <v>54</v>
      </c>
      <c r="E190">
        <v>1658232</v>
      </c>
      <c r="F190" t="str">
        <f t="shared" si="10"/>
        <v>Medium C&amp;I</v>
      </c>
      <c r="G190">
        <f t="shared" si="11"/>
        <v>20</v>
      </c>
    </row>
    <row r="191" spans="1:7" x14ac:dyDescent="0.3">
      <c r="A191" t="s">
        <v>342</v>
      </c>
      <c r="B191" s="149">
        <v>45164</v>
      </c>
      <c r="C191" t="s">
        <v>67</v>
      </c>
      <c r="D191" t="s">
        <v>55</v>
      </c>
      <c r="E191">
        <v>399626</v>
      </c>
      <c r="F191" t="str">
        <f t="shared" ref="F191" si="12">TRIM(MID(D191,3,50))</f>
        <v>Large C&amp;I</v>
      </c>
      <c r="G191">
        <f t="shared" ref="G191" si="13">VALUE(TRIM(MID(A191,6,2)))</f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8775"/>
  <sheetViews>
    <sheetView topLeftCell="M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9.3320312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50" t="s">
        <v>169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166</v>
      </c>
      <c r="W2" s="151">
        <v>2023</v>
      </c>
      <c r="X2" s="151"/>
    </row>
    <row r="3" spans="1:32" x14ac:dyDescent="0.3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167</v>
      </c>
      <c r="W3" s="151">
        <v>8</v>
      </c>
      <c r="X3" s="151"/>
    </row>
    <row r="4" spans="1:32" x14ac:dyDescent="0.3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304</v>
      </c>
      <c r="W5" s="150" t="s">
        <v>57</v>
      </c>
    </row>
    <row r="6" spans="1:32" x14ac:dyDescent="0.3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725572650</v>
      </c>
      <c r="X7" s="152">
        <v>16381066</v>
      </c>
    </row>
    <row r="8" spans="1:32" x14ac:dyDescent="0.3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101196216</v>
      </c>
      <c r="X8" s="152">
        <v>113334</v>
      </c>
    </row>
    <row r="9" spans="1:32" x14ac:dyDescent="0.3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192273317</v>
      </c>
      <c r="X9" s="152">
        <v>2832853</v>
      </c>
    </row>
    <row r="10" spans="1:32" x14ac:dyDescent="0.3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151" t="s">
        <v>54</v>
      </c>
      <c r="W10" s="152">
        <v>231609754</v>
      </c>
      <c r="X10" s="152">
        <v>1843666</v>
      </c>
    </row>
    <row r="11" spans="1:32" x14ac:dyDescent="0.3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151" t="s">
        <v>55</v>
      </c>
      <c r="W11" s="152">
        <v>564061236</v>
      </c>
      <c r="X11" s="152">
        <v>1236288</v>
      </c>
    </row>
    <row r="12" spans="1:32" x14ac:dyDescent="0.3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32" x14ac:dyDescent="0.3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x14ac:dyDescent="0.3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x14ac:dyDescent="0.3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546</v>
      </c>
      <c r="T22" t="s">
        <v>70</v>
      </c>
    </row>
    <row r="23" spans="1:20" x14ac:dyDescent="0.3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180</v>
      </c>
      <c r="C2005" s="152">
        <v>2020</v>
      </c>
      <c r="D2005" s="155">
        <v>1</v>
      </c>
      <c r="E2005" s="155" t="s">
        <v>252</v>
      </c>
      <c r="F2005" s="156">
        <v>10</v>
      </c>
      <c r="G2005" s="155" t="s">
        <v>237</v>
      </c>
      <c r="H2005" s="155">
        <v>616</v>
      </c>
      <c r="I2005" s="155" t="s">
        <v>198</v>
      </c>
      <c r="J2005" s="155" t="s">
        <v>125</v>
      </c>
      <c r="K2005" s="155" t="s">
        <v>196</v>
      </c>
      <c r="L2005" s="155">
        <v>4513</v>
      </c>
      <c r="M2005" s="155" t="s">
        <v>239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180</v>
      </c>
      <c r="C2006" s="152">
        <v>2020</v>
      </c>
      <c r="D2006" s="155">
        <v>1</v>
      </c>
      <c r="E2006" s="155" t="s">
        <v>252</v>
      </c>
      <c r="F2006" s="156">
        <v>1</v>
      </c>
      <c r="G2006" s="155" t="s">
        <v>182</v>
      </c>
      <c r="H2006" s="155">
        <v>603</v>
      </c>
      <c r="I2006" s="155" t="s">
        <v>195</v>
      </c>
      <c r="J2006" s="155" t="s">
        <v>125</v>
      </c>
      <c r="K2006" s="155" t="s">
        <v>196</v>
      </c>
      <c r="L2006" s="155">
        <v>200</v>
      </c>
      <c r="M2006" s="155" t="s">
        <v>209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180</v>
      </c>
      <c r="C2007" s="152">
        <v>2020</v>
      </c>
      <c r="D2007" s="155">
        <v>1</v>
      </c>
      <c r="E2007" s="155" t="s">
        <v>252</v>
      </c>
      <c r="F2007" s="156">
        <v>3</v>
      </c>
      <c r="G2007" s="155" t="s">
        <v>188</v>
      </c>
      <c r="H2007" s="155">
        <v>954</v>
      </c>
      <c r="I2007" s="155" t="s">
        <v>236</v>
      </c>
      <c r="J2007" s="155" t="s">
        <v>119</v>
      </c>
      <c r="K2007" s="155" t="s">
        <v>215</v>
      </c>
      <c r="L2007" s="155">
        <v>4532</v>
      </c>
      <c r="M2007" s="155" t="s">
        <v>199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186</v>
      </c>
      <c r="C2008" s="152">
        <v>2020</v>
      </c>
      <c r="D2008" s="155">
        <v>1</v>
      </c>
      <c r="E2008" s="155" t="s">
        <v>252</v>
      </c>
      <c r="F2008" s="156">
        <v>1</v>
      </c>
      <c r="G2008" s="155" t="s">
        <v>182</v>
      </c>
      <c r="H2008" s="155">
        <v>5</v>
      </c>
      <c r="I2008" s="155" t="s">
        <v>189</v>
      </c>
      <c r="J2008" s="155" t="s">
        <v>115</v>
      </c>
      <c r="K2008" s="155" t="s">
        <v>184</v>
      </c>
      <c r="L2008" s="155">
        <v>200</v>
      </c>
      <c r="M2008" s="155" t="s">
        <v>209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180</v>
      </c>
      <c r="C2009" s="152">
        <v>2020</v>
      </c>
      <c r="D2009" s="155">
        <v>1</v>
      </c>
      <c r="E2009" s="155" t="s">
        <v>252</v>
      </c>
      <c r="F2009" s="156">
        <v>1</v>
      </c>
      <c r="G2009" s="155" t="s">
        <v>182</v>
      </c>
      <c r="H2009" s="155">
        <v>11</v>
      </c>
      <c r="I2009" s="155" t="s">
        <v>282</v>
      </c>
      <c r="J2009" s="155" t="s">
        <v>115</v>
      </c>
      <c r="K2009" s="155" t="s">
        <v>184</v>
      </c>
      <c r="L2009" s="155">
        <v>200</v>
      </c>
      <c r="M2009" s="155" t="s">
        <v>209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180</v>
      </c>
      <c r="C2010" s="152">
        <v>2020</v>
      </c>
      <c r="D2010" s="155">
        <v>1</v>
      </c>
      <c r="E2010" s="155" t="s">
        <v>252</v>
      </c>
      <c r="F2010" s="156">
        <v>10</v>
      </c>
      <c r="G2010" s="155" t="s">
        <v>237</v>
      </c>
      <c r="H2010" s="155">
        <v>5</v>
      </c>
      <c r="I2010" s="155" t="s">
        <v>189</v>
      </c>
      <c r="J2010" s="155" t="s">
        <v>115</v>
      </c>
      <c r="K2010" s="155" t="s">
        <v>184</v>
      </c>
      <c r="L2010" s="155">
        <v>207</v>
      </c>
      <c r="M2010" s="155" t="s">
        <v>242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180</v>
      </c>
      <c r="C2011" s="152">
        <v>2020</v>
      </c>
      <c r="D2011" s="155">
        <v>1</v>
      </c>
      <c r="E2011" s="155" t="s">
        <v>252</v>
      </c>
      <c r="F2011" s="156">
        <v>5</v>
      </c>
      <c r="G2011" s="155" t="s">
        <v>194</v>
      </c>
      <c r="H2011" s="155">
        <v>950</v>
      </c>
      <c r="I2011" s="155" t="s">
        <v>183</v>
      </c>
      <c r="J2011" s="155" t="s">
        <v>115</v>
      </c>
      <c r="K2011" s="155" t="s">
        <v>184</v>
      </c>
      <c r="L2011" s="155">
        <v>4552</v>
      </c>
      <c r="M2011" s="155" t="s">
        <v>275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180</v>
      </c>
      <c r="C2012" s="152">
        <v>2020</v>
      </c>
      <c r="D2012" s="155">
        <v>1</v>
      </c>
      <c r="E2012" s="155" t="s">
        <v>252</v>
      </c>
      <c r="F2012" s="156">
        <v>3</v>
      </c>
      <c r="G2012" s="155" t="s">
        <v>188</v>
      </c>
      <c r="H2012" s="155">
        <v>950</v>
      </c>
      <c r="I2012" s="155" t="s">
        <v>183</v>
      </c>
      <c r="J2012" s="155" t="s">
        <v>115</v>
      </c>
      <c r="K2012" s="155" t="s">
        <v>184</v>
      </c>
      <c r="L2012" s="155">
        <v>4532</v>
      </c>
      <c r="M2012" s="155" t="s">
        <v>199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186</v>
      </c>
      <c r="C2013" s="152">
        <v>2020</v>
      </c>
      <c r="D2013" s="155">
        <v>1</v>
      </c>
      <c r="E2013" s="155" t="s">
        <v>252</v>
      </c>
      <c r="F2013" s="156">
        <v>1</v>
      </c>
      <c r="G2013" s="155" t="s">
        <v>182</v>
      </c>
      <c r="H2013" s="155">
        <v>953</v>
      </c>
      <c r="I2013" s="155" t="s">
        <v>212</v>
      </c>
      <c r="J2013" s="155" t="s">
        <v>118</v>
      </c>
      <c r="K2013" s="155" t="s">
        <v>213</v>
      </c>
      <c r="L2013" s="155">
        <v>4512</v>
      </c>
      <c r="M2013" s="155" t="s">
        <v>185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186</v>
      </c>
      <c r="C2014" s="152">
        <v>2020</v>
      </c>
      <c r="D2014" s="155">
        <v>1</v>
      </c>
      <c r="E2014" s="155" t="s">
        <v>252</v>
      </c>
      <c r="F2014" s="156">
        <v>1</v>
      </c>
      <c r="G2014" s="155" t="s">
        <v>182</v>
      </c>
      <c r="H2014" s="155">
        <v>950</v>
      </c>
      <c r="I2014" s="155" t="s">
        <v>183</v>
      </c>
      <c r="J2014" s="155" t="s">
        <v>115</v>
      </c>
      <c r="K2014" s="155" t="s">
        <v>184</v>
      </c>
      <c r="L2014" s="155">
        <v>4512</v>
      </c>
      <c r="M2014" s="155" t="s">
        <v>185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180</v>
      </c>
      <c r="C2015" s="152">
        <v>2020</v>
      </c>
      <c r="D2015" s="155">
        <v>1</v>
      </c>
      <c r="E2015" s="155" t="s">
        <v>252</v>
      </c>
      <c r="F2015" s="156">
        <v>10</v>
      </c>
      <c r="G2015" s="155" t="s">
        <v>237</v>
      </c>
      <c r="H2015" s="155">
        <v>950</v>
      </c>
      <c r="I2015" s="155" t="s">
        <v>183</v>
      </c>
      <c r="J2015" s="155" t="s">
        <v>115</v>
      </c>
      <c r="K2015" s="155" t="s">
        <v>184</v>
      </c>
      <c r="L2015" s="155">
        <v>4513</v>
      </c>
      <c r="M2015" s="155" t="s">
        <v>239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180</v>
      </c>
      <c r="C2016" s="152">
        <v>2020</v>
      </c>
      <c r="D2016" s="155">
        <v>1</v>
      </c>
      <c r="E2016" s="155" t="s">
        <v>252</v>
      </c>
      <c r="F2016" s="156">
        <v>6</v>
      </c>
      <c r="G2016" s="155" t="s">
        <v>191</v>
      </c>
      <c r="H2016" s="155">
        <v>626</v>
      </c>
      <c r="I2016" s="155" t="s">
        <v>267</v>
      </c>
      <c r="J2016" s="155" t="s">
        <v>132</v>
      </c>
      <c r="K2016" s="155" t="s">
        <v>211</v>
      </c>
      <c r="L2016" s="155">
        <v>700</v>
      </c>
      <c r="M2016" s="155" t="s">
        <v>192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186</v>
      </c>
      <c r="C2017" s="152">
        <v>2020</v>
      </c>
      <c r="D2017" s="155">
        <v>1</v>
      </c>
      <c r="E2017" s="155" t="s">
        <v>252</v>
      </c>
      <c r="F2017" s="156">
        <v>3</v>
      </c>
      <c r="G2017" s="155" t="s">
        <v>188</v>
      </c>
      <c r="H2017" s="155">
        <v>951</v>
      </c>
      <c r="I2017" s="155" t="s">
        <v>249</v>
      </c>
      <c r="J2017" s="155" t="s">
        <v>126</v>
      </c>
      <c r="K2017" s="155" t="s">
        <v>248</v>
      </c>
      <c r="L2017" s="155">
        <v>4532</v>
      </c>
      <c r="M2017" s="155" t="s">
        <v>199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186</v>
      </c>
      <c r="C2018" s="152">
        <v>2020</v>
      </c>
      <c r="D2018" s="155">
        <v>1</v>
      </c>
      <c r="E2018" s="155" t="s">
        <v>252</v>
      </c>
      <c r="F2018" s="156">
        <v>3</v>
      </c>
      <c r="G2018" s="155" t="s">
        <v>188</v>
      </c>
      <c r="H2018" s="155">
        <v>955</v>
      </c>
      <c r="I2018" s="155" t="s">
        <v>281</v>
      </c>
      <c r="J2018" s="155" t="s">
        <v>127</v>
      </c>
      <c r="K2018" s="155" t="s">
        <v>262</v>
      </c>
      <c r="L2018" s="155">
        <v>4532</v>
      </c>
      <c r="M2018" s="155" t="s">
        <v>199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180</v>
      </c>
      <c r="C2019" s="152">
        <v>2020</v>
      </c>
      <c r="D2019" s="155">
        <v>1</v>
      </c>
      <c r="E2019" s="155" t="s">
        <v>252</v>
      </c>
      <c r="F2019" s="156">
        <v>6</v>
      </c>
      <c r="G2019" s="155" t="s">
        <v>191</v>
      </c>
      <c r="H2019" s="155">
        <v>612</v>
      </c>
      <c r="I2019" s="155" t="s">
        <v>222</v>
      </c>
      <c r="J2019" s="155" t="s">
        <v>116</v>
      </c>
      <c r="K2019" s="155" t="s">
        <v>223</v>
      </c>
      <c r="L2019" s="155">
        <v>700</v>
      </c>
      <c r="M2019" s="155" t="s">
        <v>192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186</v>
      </c>
      <c r="C2020" s="152">
        <v>2020</v>
      </c>
      <c r="D2020" s="155">
        <v>1</v>
      </c>
      <c r="E2020" s="155" t="s">
        <v>252</v>
      </c>
      <c r="F2020" s="156">
        <v>3</v>
      </c>
      <c r="G2020" s="155" t="s">
        <v>188</v>
      </c>
      <c r="H2020" s="155">
        <v>621</v>
      </c>
      <c r="I2020" s="155" t="s">
        <v>258</v>
      </c>
      <c r="J2020" s="155" t="s">
        <v>116</v>
      </c>
      <c r="K2020" s="155" t="s">
        <v>223</v>
      </c>
      <c r="L2020" s="155">
        <v>4532</v>
      </c>
      <c r="M2020" s="155" t="s">
        <v>199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180</v>
      </c>
      <c r="C2021" s="152">
        <v>2020</v>
      </c>
      <c r="D2021" s="155">
        <v>1</v>
      </c>
      <c r="E2021" s="155" t="s">
        <v>252</v>
      </c>
      <c r="F2021" s="156">
        <v>6</v>
      </c>
      <c r="G2021" s="155" t="s">
        <v>191</v>
      </c>
      <c r="H2021" s="155">
        <v>607</v>
      </c>
      <c r="I2021" s="155" t="s">
        <v>292</v>
      </c>
      <c r="J2021" s="155" t="s">
        <v>130</v>
      </c>
      <c r="K2021" s="155" t="s">
        <v>279</v>
      </c>
      <c r="L2021" s="155">
        <v>700</v>
      </c>
      <c r="M2021" s="155" t="s">
        <v>192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186</v>
      </c>
      <c r="C2022" s="152">
        <v>2020</v>
      </c>
      <c r="D2022" s="155">
        <v>1</v>
      </c>
      <c r="E2022" s="155" t="s">
        <v>252</v>
      </c>
      <c r="F2022" s="156">
        <v>60</v>
      </c>
      <c r="G2022" s="155" t="s">
        <v>211</v>
      </c>
      <c r="H2022" s="155">
        <v>624</v>
      </c>
      <c r="I2022" s="155" t="s">
        <v>225</v>
      </c>
      <c r="J2022" s="155" t="s">
        <v>124</v>
      </c>
      <c r="K2022" s="155" t="s">
        <v>226</v>
      </c>
      <c r="L2022" s="155">
        <v>4563</v>
      </c>
      <c r="M2022" s="155" t="s">
        <v>227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186</v>
      </c>
      <c r="C2023" s="152">
        <v>2020</v>
      </c>
      <c r="D2023" s="155">
        <v>1</v>
      </c>
      <c r="E2023" s="155" t="s">
        <v>252</v>
      </c>
      <c r="F2023" s="156">
        <v>1</v>
      </c>
      <c r="G2023" s="155" t="s">
        <v>182</v>
      </c>
      <c r="H2023" s="155">
        <v>905</v>
      </c>
      <c r="I2023" s="155" t="s">
        <v>271</v>
      </c>
      <c r="J2023" s="155" t="s">
        <v>122</v>
      </c>
      <c r="K2023" s="155" t="s">
        <v>241</v>
      </c>
      <c r="L2023" s="155">
        <v>4512</v>
      </c>
      <c r="M2023" s="155" t="s">
        <v>185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180</v>
      </c>
      <c r="C2024" s="152">
        <v>2020</v>
      </c>
      <c r="D2024" s="155">
        <v>1</v>
      </c>
      <c r="E2024" s="155" t="s">
        <v>252</v>
      </c>
      <c r="F2024" s="156">
        <v>5</v>
      </c>
      <c r="G2024" s="155" t="s">
        <v>194</v>
      </c>
      <c r="H2024" s="155">
        <v>616</v>
      </c>
      <c r="I2024" s="155" t="s">
        <v>198</v>
      </c>
      <c r="J2024" s="155" t="s">
        <v>125</v>
      </c>
      <c r="K2024" s="155" t="s">
        <v>196</v>
      </c>
      <c r="L2024" s="155">
        <v>4552</v>
      </c>
      <c r="M2024" s="155" t="s">
        <v>275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180</v>
      </c>
      <c r="C2025" s="152">
        <v>2020</v>
      </c>
      <c r="D2025" s="155">
        <v>1</v>
      </c>
      <c r="E2025" s="155" t="s">
        <v>252</v>
      </c>
      <c r="F2025" s="156">
        <v>1</v>
      </c>
      <c r="G2025" s="155" t="s">
        <v>182</v>
      </c>
      <c r="H2025" s="155">
        <v>1</v>
      </c>
      <c r="I2025" s="155" t="s">
        <v>228</v>
      </c>
      <c r="J2025" s="155" t="s">
        <v>121</v>
      </c>
      <c r="K2025" s="155" t="s">
        <v>229</v>
      </c>
      <c r="L2025" s="155">
        <v>200</v>
      </c>
      <c r="M2025" s="155" t="s">
        <v>209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180</v>
      </c>
      <c r="C2026" s="152">
        <v>2020</v>
      </c>
      <c r="D2026" s="155">
        <v>1</v>
      </c>
      <c r="E2026" s="155" t="s">
        <v>252</v>
      </c>
      <c r="F2026" s="156">
        <v>3</v>
      </c>
      <c r="G2026" s="155" t="s">
        <v>188</v>
      </c>
      <c r="H2026" s="155">
        <v>11</v>
      </c>
      <c r="I2026" s="155" t="s">
        <v>282</v>
      </c>
      <c r="J2026" s="155" t="s">
        <v>115</v>
      </c>
      <c r="K2026" s="155" t="s">
        <v>184</v>
      </c>
      <c r="L2026" s="155">
        <v>300</v>
      </c>
      <c r="M2026" s="155" t="s">
        <v>190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180</v>
      </c>
      <c r="C2027" s="152">
        <v>2020</v>
      </c>
      <c r="D2027" s="155">
        <v>1</v>
      </c>
      <c r="E2027" s="155" t="s">
        <v>252</v>
      </c>
      <c r="F2027" s="156">
        <v>3</v>
      </c>
      <c r="G2027" s="155" t="s">
        <v>188</v>
      </c>
      <c r="H2027" s="155">
        <v>5</v>
      </c>
      <c r="I2027" s="155" t="s">
        <v>189</v>
      </c>
      <c r="J2027" s="155" t="s">
        <v>115</v>
      </c>
      <c r="K2027" s="155" t="s">
        <v>184</v>
      </c>
      <c r="L2027" s="155">
        <v>300</v>
      </c>
      <c r="M2027" s="155" t="s">
        <v>190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186</v>
      </c>
      <c r="C2028" s="152">
        <v>2020</v>
      </c>
      <c r="D2028" s="155">
        <v>1</v>
      </c>
      <c r="E2028" s="155" t="s">
        <v>252</v>
      </c>
      <c r="F2028" s="156">
        <v>3</v>
      </c>
      <c r="G2028" s="155" t="s">
        <v>188</v>
      </c>
      <c r="H2028" s="155">
        <v>10</v>
      </c>
      <c r="I2028" s="155" t="s">
        <v>250</v>
      </c>
      <c r="J2028" s="155" t="s">
        <v>118</v>
      </c>
      <c r="K2028" s="155" t="s">
        <v>213</v>
      </c>
      <c r="L2028" s="155">
        <v>300</v>
      </c>
      <c r="M2028" s="155" t="s">
        <v>190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180</v>
      </c>
      <c r="C2029" s="152">
        <v>2020</v>
      </c>
      <c r="D2029" s="155">
        <v>1</v>
      </c>
      <c r="E2029" s="155" t="s">
        <v>252</v>
      </c>
      <c r="F2029" s="156">
        <v>75</v>
      </c>
      <c r="G2029" s="155" t="s">
        <v>211</v>
      </c>
      <c r="H2029" s="155">
        <v>950</v>
      </c>
      <c r="I2029" s="155" t="s">
        <v>183</v>
      </c>
      <c r="J2029" s="155" t="s">
        <v>115</v>
      </c>
      <c r="K2029" s="155" t="s">
        <v>184</v>
      </c>
      <c r="L2029" s="155">
        <v>4575</v>
      </c>
      <c r="M2029" s="155" t="s">
        <v>211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180</v>
      </c>
      <c r="C2030" s="152">
        <v>2020</v>
      </c>
      <c r="D2030" s="155">
        <v>1</v>
      </c>
      <c r="E2030" s="155" t="s">
        <v>252</v>
      </c>
      <c r="F2030" s="156">
        <v>3</v>
      </c>
      <c r="G2030" s="155" t="s">
        <v>188</v>
      </c>
      <c r="H2030" s="155">
        <v>8</v>
      </c>
      <c r="I2030" s="155" t="s">
        <v>247</v>
      </c>
      <c r="J2030" s="155" t="s">
        <v>126</v>
      </c>
      <c r="K2030" s="155" t="s">
        <v>248</v>
      </c>
      <c r="L2030" s="155">
        <v>300</v>
      </c>
      <c r="M2030" s="155" t="s">
        <v>190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180</v>
      </c>
      <c r="C2031" s="152">
        <v>2020</v>
      </c>
      <c r="D2031" s="155">
        <v>1</v>
      </c>
      <c r="E2031" s="155" t="s">
        <v>252</v>
      </c>
      <c r="F2031" s="156">
        <v>1</v>
      </c>
      <c r="G2031" s="155" t="s">
        <v>182</v>
      </c>
      <c r="H2031" s="155">
        <v>903</v>
      </c>
      <c r="I2031" s="155" t="s">
        <v>238</v>
      </c>
      <c r="J2031" s="155" t="s">
        <v>121</v>
      </c>
      <c r="K2031" s="155" t="s">
        <v>229</v>
      </c>
      <c r="L2031" s="155">
        <v>4512</v>
      </c>
      <c r="M2031" s="155" t="s">
        <v>185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180</v>
      </c>
      <c r="C2032" s="152">
        <v>2020</v>
      </c>
      <c r="D2032" s="155">
        <v>1</v>
      </c>
      <c r="E2032" s="155" t="s">
        <v>252</v>
      </c>
      <c r="F2032" s="156">
        <v>1</v>
      </c>
      <c r="G2032" s="155" t="s">
        <v>182</v>
      </c>
      <c r="H2032" s="155">
        <v>950</v>
      </c>
      <c r="I2032" s="155" t="s">
        <v>183</v>
      </c>
      <c r="J2032" s="155" t="s">
        <v>115</v>
      </c>
      <c r="K2032" s="155" t="s">
        <v>184</v>
      </c>
      <c r="L2032" s="155">
        <v>4512</v>
      </c>
      <c r="M2032" s="155" t="s">
        <v>185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180</v>
      </c>
      <c r="C2033" s="152">
        <v>2020</v>
      </c>
      <c r="D2033" s="155">
        <v>1</v>
      </c>
      <c r="E2033" s="155" t="s">
        <v>252</v>
      </c>
      <c r="F2033" s="156">
        <v>75</v>
      </c>
      <c r="G2033" s="155" t="s">
        <v>211</v>
      </c>
      <c r="H2033" s="155">
        <v>5</v>
      </c>
      <c r="I2033" s="155" t="s">
        <v>189</v>
      </c>
      <c r="J2033" s="155" t="s">
        <v>115</v>
      </c>
      <c r="K2033" s="155" t="s">
        <v>184</v>
      </c>
      <c r="L2033" s="155">
        <v>1575</v>
      </c>
      <c r="M2033" s="155" t="s">
        <v>217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180</v>
      </c>
      <c r="C2034" s="152">
        <v>2020</v>
      </c>
      <c r="D2034" s="155">
        <v>1</v>
      </c>
      <c r="E2034" s="155" t="s">
        <v>252</v>
      </c>
      <c r="F2034" s="156">
        <v>6</v>
      </c>
      <c r="G2034" s="155" t="s">
        <v>191</v>
      </c>
      <c r="H2034" s="155">
        <v>602</v>
      </c>
      <c r="I2034" s="155" t="s">
        <v>245</v>
      </c>
      <c r="J2034" s="155" t="s">
        <v>125</v>
      </c>
      <c r="K2034" s="155" t="s">
        <v>196</v>
      </c>
      <c r="L2034" s="155">
        <v>700</v>
      </c>
      <c r="M2034" s="155" t="s">
        <v>192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186</v>
      </c>
      <c r="C2035" s="152">
        <v>2020</v>
      </c>
      <c r="D2035" s="155">
        <v>1</v>
      </c>
      <c r="E2035" s="155" t="s">
        <v>252</v>
      </c>
      <c r="F2035" s="156">
        <v>3</v>
      </c>
      <c r="G2035" s="155" t="s">
        <v>188</v>
      </c>
      <c r="H2035" s="155">
        <v>710</v>
      </c>
      <c r="I2035" s="155" t="s">
        <v>219</v>
      </c>
      <c r="J2035" s="155" t="s">
        <v>206</v>
      </c>
      <c r="K2035" s="155" t="s">
        <v>207</v>
      </c>
      <c r="L2035" s="155">
        <v>4532</v>
      </c>
      <c r="M2035" s="155" t="s">
        <v>199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180</v>
      </c>
      <c r="C2036" s="152">
        <v>2020</v>
      </c>
      <c r="D2036" s="155">
        <v>1</v>
      </c>
      <c r="E2036" s="155" t="s">
        <v>252</v>
      </c>
      <c r="F2036" s="156">
        <v>3</v>
      </c>
      <c r="G2036" s="155" t="s">
        <v>188</v>
      </c>
      <c r="H2036" s="155">
        <v>17</v>
      </c>
      <c r="I2036" s="155" t="s">
        <v>203</v>
      </c>
      <c r="J2036" s="155" t="s">
        <v>128</v>
      </c>
      <c r="K2036" s="155" t="s">
        <v>204</v>
      </c>
      <c r="L2036" s="155">
        <v>300</v>
      </c>
      <c r="M2036" s="155" t="s">
        <v>190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180</v>
      </c>
      <c r="C2037" s="152">
        <v>2020</v>
      </c>
      <c r="D2037" s="155">
        <v>1</v>
      </c>
      <c r="E2037" s="155" t="s">
        <v>252</v>
      </c>
      <c r="F2037" s="156">
        <v>3</v>
      </c>
      <c r="G2037" s="155" t="s">
        <v>188</v>
      </c>
      <c r="H2037" s="155">
        <v>602</v>
      </c>
      <c r="I2037" s="155" t="s">
        <v>245</v>
      </c>
      <c r="J2037" s="155" t="s">
        <v>125</v>
      </c>
      <c r="K2037" s="155" t="s">
        <v>196</v>
      </c>
      <c r="L2037" s="155">
        <v>300</v>
      </c>
      <c r="M2037" s="155" t="s">
        <v>190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180</v>
      </c>
      <c r="C2038" s="152">
        <v>2020</v>
      </c>
      <c r="D2038" s="155">
        <v>1</v>
      </c>
      <c r="E2038" s="155" t="s">
        <v>252</v>
      </c>
      <c r="F2038" s="156">
        <v>3</v>
      </c>
      <c r="G2038" s="155" t="s">
        <v>188</v>
      </c>
      <c r="H2038" s="155">
        <v>603</v>
      </c>
      <c r="I2038" s="155" t="s">
        <v>195</v>
      </c>
      <c r="J2038" s="155" t="s">
        <v>125</v>
      </c>
      <c r="K2038" s="155" t="s">
        <v>196</v>
      </c>
      <c r="L2038" s="155">
        <v>300</v>
      </c>
      <c r="M2038" s="155" t="s">
        <v>190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180</v>
      </c>
      <c r="C2039" s="152">
        <v>2020</v>
      </c>
      <c r="D2039" s="155">
        <v>1</v>
      </c>
      <c r="E2039" s="155" t="s">
        <v>252</v>
      </c>
      <c r="F2039" s="156">
        <v>60</v>
      </c>
      <c r="G2039" s="155" t="s">
        <v>211</v>
      </c>
      <c r="H2039" s="155">
        <v>624</v>
      </c>
      <c r="I2039" s="155" t="s">
        <v>225</v>
      </c>
      <c r="J2039" s="155" t="s">
        <v>124</v>
      </c>
      <c r="K2039" s="155" t="s">
        <v>226</v>
      </c>
      <c r="L2039" s="155">
        <v>4563</v>
      </c>
      <c r="M2039" s="155" t="s">
        <v>227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180</v>
      </c>
      <c r="C2040" s="152">
        <v>2020</v>
      </c>
      <c r="D2040" s="155">
        <v>1</v>
      </c>
      <c r="E2040" s="155" t="s">
        <v>252</v>
      </c>
      <c r="F2040" s="156">
        <v>1</v>
      </c>
      <c r="G2040" s="155" t="s">
        <v>182</v>
      </c>
      <c r="H2040" s="155">
        <v>7</v>
      </c>
      <c r="I2040" s="155" t="s">
        <v>240</v>
      </c>
      <c r="J2040" s="155" t="s">
        <v>122</v>
      </c>
      <c r="K2040" s="155" t="s">
        <v>241</v>
      </c>
      <c r="L2040" s="155">
        <v>200</v>
      </c>
      <c r="M2040" s="155" t="s">
        <v>209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180</v>
      </c>
      <c r="C2041" s="155">
        <v>2020</v>
      </c>
      <c r="D2041" s="155">
        <v>1</v>
      </c>
      <c r="E2041" s="155" t="s">
        <v>252</v>
      </c>
      <c r="F2041" s="156">
        <v>1</v>
      </c>
      <c r="G2041" s="155" t="s">
        <v>182</v>
      </c>
      <c r="H2041" s="155">
        <v>616</v>
      </c>
      <c r="I2041" s="155" t="s">
        <v>198</v>
      </c>
      <c r="J2041" s="155" t="s">
        <v>125</v>
      </c>
      <c r="K2041" s="155" t="s">
        <v>196</v>
      </c>
      <c r="L2041" s="155">
        <v>4512</v>
      </c>
      <c r="M2041" s="155" t="s">
        <v>185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186</v>
      </c>
      <c r="C2042" s="155">
        <v>2020</v>
      </c>
      <c r="D2042" s="155">
        <v>1</v>
      </c>
      <c r="E2042" s="155" t="s">
        <v>252</v>
      </c>
      <c r="F2042" s="156">
        <v>1</v>
      </c>
      <c r="G2042" s="155" t="s">
        <v>182</v>
      </c>
      <c r="H2042" s="155">
        <v>1</v>
      </c>
      <c r="I2042" s="155" t="s">
        <v>228</v>
      </c>
      <c r="J2042" s="155" t="s">
        <v>121</v>
      </c>
      <c r="K2042" s="155" t="s">
        <v>229</v>
      </c>
      <c r="L2042" s="155">
        <v>200</v>
      </c>
      <c r="M2042" s="155" t="s">
        <v>209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186</v>
      </c>
      <c r="C2043" s="155">
        <v>2020</v>
      </c>
      <c r="D2043" s="155">
        <v>1</v>
      </c>
      <c r="E2043" s="155" t="s">
        <v>252</v>
      </c>
      <c r="F2043" s="156">
        <v>5</v>
      </c>
      <c r="G2043" s="155" t="s">
        <v>194</v>
      </c>
      <c r="H2043" s="155">
        <v>950</v>
      </c>
      <c r="I2043" s="155" t="s">
        <v>183</v>
      </c>
      <c r="J2043" s="155" t="s">
        <v>115</v>
      </c>
      <c r="K2043" s="155" t="s">
        <v>184</v>
      </c>
      <c r="L2043" s="155">
        <v>4552</v>
      </c>
      <c r="M2043" s="155" t="s">
        <v>275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180</v>
      </c>
      <c r="C2044" s="155">
        <v>2020</v>
      </c>
      <c r="D2044" s="155">
        <v>1</v>
      </c>
      <c r="E2044" s="155" t="s">
        <v>252</v>
      </c>
      <c r="F2044" s="156">
        <v>77</v>
      </c>
      <c r="G2044" s="155" t="s">
        <v>211</v>
      </c>
      <c r="H2044" s="155">
        <v>950</v>
      </c>
      <c r="I2044" s="155" t="s">
        <v>183</v>
      </c>
      <c r="J2044" s="155" t="s">
        <v>115</v>
      </c>
      <c r="K2044" s="155" t="s">
        <v>184</v>
      </c>
      <c r="L2044" s="155">
        <v>4577</v>
      </c>
      <c r="M2044" s="155" t="s">
        <v>211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180</v>
      </c>
      <c r="C2045" s="155">
        <v>2020</v>
      </c>
      <c r="D2045" s="155">
        <v>1</v>
      </c>
      <c r="E2045" s="155" t="s">
        <v>252</v>
      </c>
      <c r="F2045" s="156">
        <v>72</v>
      </c>
      <c r="G2045" s="155" t="s">
        <v>211</v>
      </c>
      <c r="H2045" s="155">
        <v>1</v>
      </c>
      <c r="I2045" s="155" t="s">
        <v>228</v>
      </c>
      <c r="J2045" s="155" t="s">
        <v>121</v>
      </c>
      <c r="K2045" s="155" t="s">
        <v>229</v>
      </c>
      <c r="L2045" s="155">
        <v>1572</v>
      </c>
      <c r="M2045" s="155" t="s">
        <v>230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180</v>
      </c>
      <c r="C2046" s="155">
        <v>2020</v>
      </c>
      <c r="D2046" s="155">
        <v>1</v>
      </c>
      <c r="E2046" s="155" t="s">
        <v>252</v>
      </c>
      <c r="F2046" s="156">
        <v>3</v>
      </c>
      <c r="G2046" s="155" t="s">
        <v>188</v>
      </c>
      <c r="H2046" s="155">
        <v>18</v>
      </c>
      <c r="I2046" s="155" t="s">
        <v>214</v>
      </c>
      <c r="J2046" s="155" t="s">
        <v>119</v>
      </c>
      <c r="K2046" s="155" t="s">
        <v>215</v>
      </c>
      <c r="L2046" s="155">
        <v>300</v>
      </c>
      <c r="M2046" s="155" t="s">
        <v>190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180</v>
      </c>
      <c r="C2047" s="155">
        <v>2020</v>
      </c>
      <c r="D2047" s="155">
        <v>1</v>
      </c>
      <c r="E2047" s="155" t="s">
        <v>252</v>
      </c>
      <c r="F2047" s="156">
        <v>3</v>
      </c>
      <c r="G2047" s="155" t="s">
        <v>188</v>
      </c>
      <c r="H2047" s="155">
        <v>953</v>
      </c>
      <c r="I2047" s="155" t="s">
        <v>212</v>
      </c>
      <c r="J2047" s="155" t="s">
        <v>118</v>
      </c>
      <c r="K2047" s="155" t="s">
        <v>213</v>
      </c>
      <c r="L2047" s="155">
        <v>4532</v>
      </c>
      <c r="M2047" s="155" t="s">
        <v>199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180</v>
      </c>
      <c r="C2048" s="155">
        <v>2020</v>
      </c>
      <c r="D2048" s="155">
        <v>1</v>
      </c>
      <c r="E2048" s="155" t="s">
        <v>252</v>
      </c>
      <c r="F2048" s="156">
        <v>3</v>
      </c>
      <c r="G2048" s="155" t="s">
        <v>188</v>
      </c>
      <c r="H2048" s="155">
        <v>956</v>
      </c>
      <c r="I2048" s="155" t="s">
        <v>284</v>
      </c>
      <c r="J2048" s="155" t="s">
        <v>119</v>
      </c>
      <c r="K2048" s="155" t="s">
        <v>215</v>
      </c>
      <c r="L2048" s="155">
        <v>4532</v>
      </c>
      <c r="M2048" s="155" t="s">
        <v>199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180</v>
      </c>
      <c r="C2049" s="155">
        <v>2020</v>
      </c>
      <c r="D2049" s="155">
        <v>1</v>
      </c>
      <c r="E2049" s="155" t="s">
        <v>252</v>
      </c>
      <c r="F2049" s="156">
        <v>77</v>
      </c>
      <c r="G2049" s="155" t="s">
        <v>211</v>
      </c>
      <c r="H2049" s="155">
        <v>5</v>
      </c>
      <c r="I2049" s="155" t="s">
        <v>189</v>
      </c>
      <c r="J2049" s="155" t="s">
        <v>115</v>
      </c>
      <c r="K2049" s="155" t="s">
        <v>184</v>
      </c>
      <c r="L2049" s="155">
        <v>1577</v>
      </c>
      <c r="M2049" s="155" t="s">
        <v>232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180</v>
      </c>
      <c r="C2050" s="155">
        <v>2020</v>
      </c>
      <c r="D2050" s="155">
        <v>1</v>
      </c>
      <c r="E2050" s="155" t="s">
        <v>252</v>
      </c>
      <c r="F2050" s="156">
        <v>10</v>
      </c>
      <c r="G2050" s="155" t="s">
        <v>237</v>
      </c>
      <c r="H2050" s="155">
        <v>903</v>
      </c>
      <c r="I2050" s="155" t="s">
        <v>238</v>
      </c>
      <c r="J2050" s="155" t="s">
        <v>121</v>
      </c>
      <c r="K2050" s="155" t="s">
        <v>229</v>
      </c>
      <c r="L2050" s="155">
        <v>4513</v>
      </c>
      <c r="M2050" s="155" t="s">
        <v>239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180</v>
      </c>
      <c r="C2051" s="155">
        <v>2020</v>
      </c>
      <c r="D2051" s="155">
        <v>1</v>
      </c>
      <c r="E2051" s="155" t="s">
        <v>252</v>
      </c>
      <c r="F2051" s="156">
        <v>3</v>
      </c>
      <c r="G2051" s="155" t="s">
        <v>188</v>
      </c>
      <c r="H2051" s="155">
        <v>16</v>
      </c>
      <c r="I2051" s="155" t="s">
        <v>280</v>
      </c>
      <c r="J2051" s="155" t="s">
        <v>127</v>
      </c>
      <c r="K2051" s="155" t="s">
        <v>262</v>
      </c>
      <c r="L2051" s="155">
        <v>300</v>
      </c>
      <c r="M2051" s="155" t="s">
        <v>190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180</v>
      </c>
      <c r="C2052" s="155">
        <v>2020</v>
      </c>
      <c r="D2052" s="155">
        <v>1</v>
      </c>
      <c r="E2052" s="155" t="s">
        <v>252</v>
      </c>
      <c r="F2052" s="156">
        <v>75</v>
      </c>
      <c r="G2052" s="155" t="s">
        <v>211</v>
      </c>
      <c r="H2052" s="155">
        <v>701</v>
      </c>
      <c r="I2052" s="155" t="s">
        <v>205</v>
      </c>
      <c r="J2052" s="155" t="s">
        <v>206</v>
      </c>
      <c r="K2052" s="155" t="s">
        <v>207</v>
      </c>
      <c r="L2052" s="155">
        <v>1575</v>
      </c>
      <c r="M2052" s="155" t="s">
        <v>217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180</v>
      </c>
      <c r="C2053" s="155">
        <v>2020</v>
      </c>
      <c r="D2053" s="155">
        <v>1</v>
      </c>
      <c r="E2053" s="155" t="s">
        <v>252</v>
      </c>
      <c r="F2053" s="156">
        <v>5</v>
      </c>
      <c r="G2053" s="155" t="s">
        <v>194</v>
      </c>
      <c r="H2053" s="155">
        <v>602</v>
      </c>
      <c r="I2053" s="155" t="s">
        <v>245</v>
      </c>
      <c r="J2053" s="155" t="s">
        <v>125</v>
      </c>
      <c r="K2053" s="155" t="s">
        <v>196</v>
      </c>
      <c r="L2053" s="155">
        <v>460</v>
      </c>
      <c r="M2053" s="155" t="s">
        <v>197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180</v>
      </c>
      <c r="C2054" s="155">
        <v>2020</v>
      </c>
      <c r="D2054" s="155">
        <v>1</v>
      </c>
      <c r="E2054" s="155" t="s">
        <v>252</v>
      </c>
      <c r="F2054" s="156">
        <v>6</v>
      </c>
      <c r="G2054" s="155" t="s">
        <v>191</v>
      </c>
      <c r="H2054" s="155">
        <v>600</v>
      </c>
      <c r="I2054" s="155" t="s">
        <v>265</v>
      </c>
      <c r="J2054" s="155" t="s">
        <v>123</v>
      </c>
      <c r="K2054" s="155" t="s">
        <v>260</v>
      </c>
      <c r="L2054" s="155">
        <v>700</v>
      </c>
      <c r="M2054" s="155" t="s">
        <v>192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180</v>
      </c>
      <c r="C2055" s="155">
        <v>2020</v>
      </c>
      <c r="D2055" s="155">
        <v>1</v>
      </c>
      <c r="E2055" s="155" t="s">
        <v>252</v>
      </c>
      <c r="F2055" s="156">
        <v>6</v>
      </c>
      <c r="G2055" s="155" t="s">
        <v>191</v>
      </c>
      <c r="H2055" s="155">
        <v>617</v>
      </c>
      <c r="I2055" s="155" t="s">
        <v>286</v>
      </c>
      <c r="J2055" s="155" t="s">
        <v>287</v>
      </c>
      <c r="K2055" s="155" t="s">
        <v>288</v>
      </c>
      <c r="L2055" s="155">
        <v>4562</v>
      </c>
      <c r="M2055" s="155" t="s">
        <v>210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186</v>
      </c>
      <c r="C2056" s="155">
        <v>2020</v>
      </c>
      <c r="D2056" s="155">
        <v>1</v>
      </c>
      <c r="E2056" s="155" t="s">
        <v>252</v>
      </c>
      <c r="F2056" s="156">
        <v>6</v>
      </c>
      <c r="G2056" s="155" t="s">
        <v>191</v>
      </c>
      <c r="H2056" s="155">
        <v>624</v>
      </c>
      <c r="I2056" s="155" t="s">
        <v>225</v>
      </c>
      <c r="J2056" s="155" t="s">
        <v>124</v>
      </c>
      <c r="K2056" s="155" t="s">
        <v>226</v>
      </c>
      <c r="L2056" s="155">
        <v>4562</v>
      </c>
      <c r="M2056" s="155" t="s">
        <v>210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180</v>
      </c>
      <c r="C2057" s="155">
        <v>2020</v>
      </c>
      <c r="D2057" s="155">
        <v>1</v>
      </c>
      <c r="E2057" s="155" t="s">
        <v>252</v>
      </c>
      <c r="F2057" s="156">
        <v>3</v>
      </c>
      <c r="G2057" s="155" t="s">
        <v>188</v>
      </c>
      <c r="H2057" s="155">
        <v>616</v>
      </c>
      <c r="I2057" s="155" t="s">
        <v>198</v>
      </c>
      <c r="J2057" s="155" t="s">
        <v>125</v>
      </c>
      <c r="K2057" s="155" t="s">
        <v>196</v>
      </c>
      <c r="L2057" s="155">
        <v>4532</v>
      </c>
      <c r="M2057" s="155" t="s">
        <v>199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186</v>
      </c>
      <c r="C2058" s="155">
        <v>2020</v>
      </c>
      <c r="D2058" s="155">
        <v>1</v>
      </c>
      <c r="E2058" s="155" t="s">
        <v>252</v>
      </c>
      <c r="F2058" s="156">
        <v>3</v>
      </c>
      <c r="G2058" s="155" t="s">
        <v>188</v>
      </c>
      <c r="H2058" s="155">
        <v>616</v>
      </c>
      <c r="I2058" s="155" t="s">
        <v>198</v>
      </c>
      <c r="J2058" s="155" t="s">
        <v>125</v>
      </c>
      <c r="K2058" s="155" t="s">
        <v>196</v>
      </c>
      <c r="L2058" s="155">
        <v>4532</v>
      </c>
      <c r="M2058" s="155" t="s">
        <v>199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180</v>
      </c>
      <c r="C2059" s="155">
        <v>2020</v>
      </c>
      <c r="D2059" s="155">
        <v>1</v>
      </c>
      <c r="E2059" s="155" t="s">
        <v>252</v>
      </c>
      <c r="F2059" s="156">
        <v>75</v>
      </c>
      <c r="G2059" s="155" t="s">
        <v>211</v>
      </c>
      <c r="H2059" s="155">
        <v>13</v>
      </c>
      <c r="I2059" s="155" t="s">
        <v>295</v>
      </c>
      <c r="J2059" s="155" t="s">
        <v>119</v>
      </c>
      <c r="K2059" s="155" t="s">
        <v>215</v>
      </c>
      <c r="L2059" s="155">
        <v>1575</v>
      </c>
      <c r="M2059" s="155" t="s">
        <v>217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180</v>
      </c>
      <c r="C2060" s="155">
        <v>2020</v>
      </c>
      <c r="D2060" s="155">
        <v>1</v>
      </c>
      <c r="E2060" s="155" t="s">
        <v>252</v>
      </c>
      <c r="F2060" s="156">
        <v>10</v>
      </c>
      <c r="G2060" s="155" t="s">
        <v>237</v>
      </c>
      <c r="H2060" s="155">
        <v>2</v>
      </c>
      <c r="I2060" s="155" t="s">
        <v>263</v>
      </c>
      <c r="J2060" s="155" t="s">
        <v>121</v>
      </c>
      <c r="K2060" s="155" t="s">
        <v>229</v>
      </c>
      <c r="L2060" s="155">
        <v>207</v>
      </c>
      <c r="M2060" s="155" t="s">
        <v>242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180</v>
      </c>
      <c r="C2061" s="155">
        <v>2020</v>
      </c>
      <c r="D2061" s="155">
        <v>1</v>
      </c>
      <c r="E2061" s="155" t="s">
        <v>252</v>
      </c>
      <c r="F2061" s="156">
        <v>79</v>
      </c>
      <c r="G2061" s="155" t="s">
        <v>211</v>
      </c>
      <c r="H2061" s="155">
        <v>153</v>
      </c>
      <c r="I2061" s="155" t="s">
        <v>268</v>
      </c>
      <c r="J2061" s="155" t="s">
        <v>269</v>
      </c>
      <c r="K2061" s="155" t="s">
        <v>269</v>
      </c>
      <c r="L2061" s="155">
        <v>1579</v>
      </c>
      <c r="M2061" s="155" t="s">
        <v>270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186</v>
      </c>
      <c r="C2062" s="155">
        <v>2020</v>
      </c>
      <c r="D2062" s="155">
        <v>1</v>
      </c>
      <c r="E2062" s="155" t="s">
        <v>252</v>
      </c>
      <c r="F2062" s="156">
        <v>3</v>
      </c>
      <c r="G2062" s="155" t="s">
        <v>188</v>
      </c>
      <c r="H2062" s="155">
        <v>952</v>
      </c>
      <c r="I2062" s="155" t="s">
        <v>234</v>
      </c>
      <c r="J2062" s="155" t="s">
        <v>117</v>
      </c>
      <c r="K2062" s="155" t="s">
        <v>235</v>
      </c>
      <c r="L2062" s="155">
        <v>4532</v>
      </c>
      <c r="M2062" s="155" t="s">
        <v>199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180</v>
      </c>
      <c r="C2063" s="155">
        <v>2020</v>
      </c>
      <c r="D2063" s="155">
        <v>1</v>
      </c>
      <c r="E2063" s="155" t="s">
        <v>252</v>
      </c>
      <c r="F2063" s="156">
        <v>3</v>
      </c>
      <c r="G2063" s="155" t="s">
        <v>188</v>
      </c>
      <c r="H2063" s="155">
        <v>15</v>
      </c>
      <c r="I2063" s="155" t="s">
        <v>251</v>
      </c>
      <c r="J2063" s="155" t="s">
        <v>118</v>
      </c>
      <c r="K2063" s="155" t="s">
        <v>213</v>
      </c>
      <c r="L2063" s="155">
        <v>300</v>
      </c>
      <c r="M2063" s="155" t="s">
        <v>190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186</v>
      </c>
      <c r="C2064" s="155">
        <v>2020</v>
      </c>
      <c r="D2064" s="155">
        <v>1</v>
      </c>
      <c r="E2064" s="155" t="s">
        <v>252</v>
      </c>
      <c r="F2064" s="156">
        <v>3</v>
      </c>
      <c r="G2064" s="155" t="s">
        <v>188</v>
      </c>
      <c r="H2064" s="155">
        <v>15</v>
      </c>
      <c r="I2064" s="155" t="s">
        <v>251</v>
      </c>
      <c r="J2064" s="155" t="s">
        <v>118</v>
      </c>
      <c r="K2064" s="155" t="s">
        <v>213</v>
      </c>
      <c r="L2064" s="155">
        <v>300</v>
      </c>
      <c r="M2064" s="155" t="s">
        <v>190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180</v>
      </c>
      <c r="C2065" s="155">
        <v>2020</v>
      </c>
      <c r="D2065" s="155">
        <v>1</v>
      </c>
      <c r="E2065" s="155" t="s">
        <v>252</v>
      </c>
      <c r="F2065" s="156">
        <v>1</v>
      </c>
      <c r="G2065" s="155" t="s">
        <v>182</v>
      </c>
      <c r="H2065" s="155">
        <v>953</v>
      </c>
      <c r="I2065" s="155" t="s">
        <v>212</v>
      </c>
      <c r="J2065" s="155" t="s">
        <v>118</v>
      </c>
      <c r="K2065" s="155" t="s">
        <v>213</v>
      </c>
      <c r="L2065" s="155">
        <v>4512</v>
      </c>
      <c r="M2065" s="155" t="s">
        <v>185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180</v>
      </c>
      <c r="C2066" s="155">
        <v>2020</v>
      </c>
      <c r="D2066" s="155">
        <v>1</v>
      </c>
      <c r="E2066" s="155" t="s">
        <v>252</v>
      </c>
      <c r="F2066" s="156">
        <v>79</v>
      </c>
      <c r="G2066" s="155" t="s">
        <v>211</v>
      </c>
      <c r="H2066" s="155">
        <v>950</v>
      </c>
      <c r="I2066" s="155" t="s">
        <v>183</v>
      </c>
      <c r="J2066" s="155" t="s">
        <v>115</v>
      </c>
      <c r="K2066" s="155" t="s">
        <v>184</v>
      </c>
      <c r="L2066" s="155">
        <v>4579</v>
      </c>
      <c r="M2066" s="155" t="s">
        <v>220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180</v>
      </c>
      <c r="C2067" s="155">
        <v>2020</v>
      </c>
      <c r="D2067" s="155">
        <v>1</v>
      </c>
      <c r="E2067" s="155" t="s">
        <v>252</v>
      </c>
      <c r="F2067" s="156">
        <v>5</v>
      </c>
      <c r="G2067" s="155" t="s">
        <v>194</v>
      </c>
      <c r="H2067" s="155">
        <v>8</v>
      </c>
      <c r="I2067" s="155" t="s">
        <v>247</v>
      </c>
      <c r="J2067" s="155" t="s">
        <v>126</v>
      </c>
      <c r="K2067" s="155" t="s">
        <v>248</v>
      </c>
      <c r="L2067" s="155">
        <v>460</v>
      </c>
      <c r="M2067" s="155" t="s">
        <v>197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180</v>
      </c>
      <c r="C2068" s="155">
        <v>2020</v>
      </c>
      <c r="D2068" s="155">
        <v>1</v>
      </c>
      <c r="E2068" s="155" t="s">
        <v>252</v>
      </c>
      <c r="F2068" s="156">
        <v>5</v>
      </c>
      <c r="G2068" s="155" t="s">
        <v>194</v>
      </c>
      <c r="H2068" s="155">
        <v>954</v>
      </c>
      <c r="I2068" s="155" t="s">
        <v>236</v>
      </c>
      <c r="J2068" s="155" t="s">
        <v>119</v>
      </c>
      <c r="K2068" s="155" t="s">
        <v>215</v>
      </c>
      <c r="L2068" s="155">
        <v>4552</v>
      </c>
      <c r="M2068" s="155" t="s">
        <v>275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180</v>
      </c>
      <c r="C2069" s="155">
        <v>2020</v>
      </c>
      <c r="D2069" s="155">
        <v>1</v>
      </c>
      <c r="E2069" s="155" t="s">
        <v>252</v>
      </c>
      <c r="F2069" s="156">
        <v>6</v>
      </c>
      <c r="G2069" s="155" t="s">
        <v>191</v>
      </c>
      <c r="H2069" s="155">
        <v>608</v>
      </c>
      <c r="I2069" s="155" t="s">
        <v>289</v>
      </c>
      <c r="J2069" s="155" t="s">
        <v>277</v>
      </c>
      <c r="K2069" s="155" t="s">
        <v>211</v>
      </c>
      <c r="L2069" s="155">
        <v>700</v>
      </c>
      <c r="M2069" s="155" t="s">
        <v>192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180</v>
      </c>
      <c r="C2070" s="155">
        <v>2020</v>
      </c>
      <c r="D2070" s="155">
        <v>1</v>
      </c>
      <c r="E2070" s="155" t="s">
        <v>252</v>
      </c>
      <c r="F2070" s="156">
        <v>6</v>
      </c>
      <c r="G2070" s="155" t="s">
        <v>191</v>
      </c>
      <c r="H2070" s="155">
        <v>625</v>
      </c>
      <c r="I2070" s="155" t="s">
        <v>285</v>
      </c>
      <c r="J2070" s="155" t="s">
        <v>132</v>
      </c>
      <c r="K2070" s="155" t="s">
        <v>211</v>
      </c>
      <c r="L2070" s="155">
        <v>700</v>
      </c>
      <c r="M2070" s="155" t="s">
        <v>192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180</v>
      </c>
      <c r="C2071" s="155">
        <v>2020</v>
      </c>
      <c r="D2071" s="155">
        <v>1</v>
      </c>
      <c r="E2071" s="155" t="s">
        <v>252</v>
      </c>
      <c r="F2071" s="156">
        <v>3</v>
      </c>
      <c r="G2071" s="155" t="s">
        <v>188</v>
      </c>
      <c r="H2071" s="155">
        <v>700</v>
      </c>
      <c r="I2071" s="155" t="s">
        <v>272</v>
      </c>
      <c r="J2071" s="155" t="s">
        <v>206</v>
      </c>
      <c r="K2071" s="155" t="s">
        <v>207</v>
      </c>
      <c r="L2071" s="155">
        <v>300</v>
      </c>
      <c r="M2071" s="155" t="s">
        <v>190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180</v>
      </c>
      <c r="C2072" s="155">
        <v>2020</v>
      </c>
      <c r="D2072" s="155">
        <v>1</v>
      </c>
      <c r="E2072" s="155" t="s">
        <v>252</v>
      </c>
      <c r="F2072" s="156">
        <v>60</v>
      </c>
      <c r="G2072" s="155" t="s">
        <v>211</v>
      </c>
      <c r="H2072" s="155">
        <v>612</v>
      </c>
      <c r="I2072" s="155" t="s">
        <v>222</v>
      </c>
      <c r="J2072" s="155" t="s">
        <v>116</v>
      </c>
      <c r="K2072" s="155" t="s">
        <v>223</v>
      </c>
      <c r="L2072" s="155">
        <v>360</v>
      </c>
      <c r="M2072" s="155" t="s">
        <v>224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186</v>
      </c>
      <c r="C2073" s="155">
        <v>2020</v>
      </c>
      <c r="D2073" s="155">
        <v>1</v>
      </c>
      <c r="E2073" s="155" t="s">
        <v>252</v>
      </c>
      <c r="F2073" s="156">
        <v>3</v>
      </c>
      <c r="G2073" s="155" t="s">
        <v>188</v>
      </c>
      <c r="H2073" s="155">
        <v>953</v>
      </c>
      <c r="I2073" s="155" t="s">
        <v>212</v>
      </c>
      <c r="J2073" s="155" t="s">
        <v>118</v>
      </c>
      <c r="K2073" s="155" t="s">
        <v>213</v>
      </c>
      <c r="L2073" s="155">
        <v>4532</v>
      </c>
      <c r="M2073" s="155" t="s">
        <v>199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180</v>
      </c>
      <c r="C2074" s="155">
        <v>2020</v>
      </c>
      <c r="D2074" s="155">
        <v>1</v>
      </c>
      <c r="E2074" s="155" t="s">
        <v>252</v>
      </c>
      <c r="F2074" s="156">
        <v>60</v>
      </c>
      <c r="G2074" s="155" t="s">
        <v>211</v>
      </c>
      <c r="H2074" s="155">
        <v>601</v>
      </c>
      <c r="I2074" s="155" t="s">
        <v>259</v>
      </c>
      <c r="J2074" s="155" t="s">
        <v>123</v>
      </c>
      <c r="K2074" s="155" t="s">
        <v>260</v>
      </c>
      <c r="L2074" s="155">
        <v>360</v>
      </c>
      <c r="M2074" s="155" t="s">
        <v>224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186</v>
      </c>
      <c r="C2075" s="155">
        <v>2020</v>
      </c>
      <c r="D2075" s="155">
        <v>1</v>
      </c>
      <c r="E2075" s="155" t="s">
        <v>252</v>
      </c>
      <c r="F2075" s="156">
        <v>6</v>
      </c>
      <c r="G2075" s="155" t="s">
        <v>191</v>
      </c>
      <c r="H2075" s="155">
        <v>615</v>
      </c>
      <c r="I2075" s="155" t="s">
        <v>291</v>
      </c>
      <c r="J2075" s="155" t="s">
        <v>123</v>
      </c>
      <c r="K2075" s="155" t="s">
        <v>260</v>
      </c>
      <c r="L2075" s="155">
        <v>4562</v>
      </c>
      <c r="M2075" s="155" t="s">
        <v>210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180</v>
      </c>
      <c r="C2076" s="155">
        <v>2020</v>
      </c>
      <c r="D2076" s="155">
        <v>1</v>
      </c>
      <c r="E2076" s="155" t="s">
        <v>252</v>
      </c>
      <c r="F2076" s="156">
        <v>6</v>
      </c>
      <c r="G2076" s="155" t="s">
        <v>191</v>
      </c>
      <c r="H2076" s="155">
        <v>624</v>
      </c>
      <c r="I2076" s="155" t="s">
        <v>225</v>
      </c>
      <c r="J2076" s="155" t="s">
        <v>124</v>
      </c>
      <c r="K2076" s="155" t="s">
        <v>226</v>
      </c>
      <c r="L2076" s="155">
        <v>4562</v>
      </c>
      <c r="M2076" s="155" t="s">
        <v>210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180</v>
      </c>
      <c r="C2077" s="155">
        <v>2020</v>
      </c>
      <c r="D2077" s="155">
        <v>1</v>
      </c>
      <c r="E2077" s="155" t="s">
        <v>252</v>
      </c>
      <c r="F2077" s="156">
        <v>1</v>
      </c>
      <c r="G2077" s="155" t="s">
        <v>182</v>
      </c>
      <c r="H2077" s="155">
        <v>905</v>
      </c>
      <c r="I2077" s="155" t="s">
        <v>271</v>
      </c>
      <c r="J2077" s="155" t="s">
        <v>122</v>
      </c>
      <c r="K2077" s="155" t="s">
        <v>241</v>
      </c>
      <c r="L2077" s="155">
        <v>4512</v>
      </c>
      <c r="M2077" s="155" t="s">
        <v>185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186</v>
      </c>
      <c r="C2078" s="155">
        <v>2020</v>
      </c>
      <c r="D2078" s="155">
        <v>1</v>
      </c>
      <c r="E2078" s="155" t="s">
        <v>252</v>
      </c>
      <c r="F2078" s="156">
        <v>3</v>
      </c>
      <c r="G2078" s="155" t="s">
        <v>188</v>
      </c>
      <c r="H2078" s="155">
        <v>903</v>
      </c>
      <c r="I2078" s="155" t="s">
        <v>238</v>
      </c>
      <c r="J2078" s="155" t="s">
        <v>121</v>
      </c>
      <c r="K2078" s="155" t="s">
        <v>229</v>
      </c>
      <c r="L2078" s="155">
        <v>4532</v>
      </c>
      <c r="M2078" s="155" t="s">
        <v>199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180</v>
      </c>
      <c r="C2079" s="155">
        <v>2020</v>
      </c>
      <c r="D2079" s="155">
        <v>1</v>
      </c>
      <c r="E2079" s="155" t="s">
        <v>252</v>
      </c>
      <c r="F2079" s="156">
        <v>6</v>
      </c>
      <c r="G2079" s="155" t="s">
        <v>191</v>
      </c>
      <c r="H2079" s="155">
        <v>603</v>
      </c>
      <c r="I2079" s="155" t="s">
        <v>195</v>
      </c>
      <c r="J2079" s="155" t="s">
        <v>125</v>
      </c>
      <c r="K2079" s="155" t="s">
        <v>196</v>
      </c>
      <c r="L2079" s="155">
        <v>700</v>
      </c>
      <c r="M2079" s="155" t="s">
        <v>192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180</v>
      </c>
      <c r="C2080" s="155">
        <v>2020</v>
      </c>
      <c r="D2080" s="155">
        <v>1</v>
      </c>
      <c r="E2080" s="155" t="s">
        <v>252</v>
      </c>
      <c r="F2080" s="156">
        <v>77</v>
      </c>
      <c r="G2080" s="155" t="s">
        <v>211</v>
      </c>
      <c r="H2080" s="155">
        <v>18</v>
      </c>
      <c r="I2080" s="155" t="s">
        <v>214</v>
      </c>
      <c r="J2080" s="155" t="s">
        <v>119</v>
      </c>
      <c r="K2080" s="155" t="s">
        <v>215</v>
      </c>
      <c r="L2080" s="155">
        <v>1577</v>
      </c>
      <c r="M2080" s="155" t="s">
        <v>232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180</v>
      </c>
      <c r="C2081" s="155">
        <v>2020</v>
      </c>
      <c r="D2081" s="155">
        <v>1</v>
      </c>
      <c r="E2081" s="155" t="s">
        <v>252</v>
      </c>
      <c r="F2081" s="156">
        <v>79</v>
      </c>
      <c r="G2081" s="155" t="s">
        <v>211</v>
      </c>
      <c r="H2081" s="155">
        <v>18</v>
      </c>
      <c r="I2081" s="155" t="s">
        <v>214</v>
      </c>
      <c r="J2081" s="155" t="s">
        <v>119</v>
      </c>
      <c r="K2081" s="155" t="s">
        <v>215</v>
      </c>
      <c r="L2081" s="155">
        <v>1579</v>
      </c>
      <c r="M2081" s="155" t="s">
        <v>270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186</v>
      </c>
      <c r="C2082" s="155">
        <v>2020</v>
      </c>
      <c r="D2082" s="155">
        <v>1</v>
      </c>
      <c r="E2082" s="155" t="s">
        <v>252</v>
      </c>
      <c r="F2082" s="156">
        <v>5</v>
      </c>
      <c r="G2082" s="155" t="s">
        <v>194</v>
      </c>
      <c r="H2082" s="155">
        <v>710</v>
      </c>
      <c r="I2082" s="155" t="s">
        <v>219</v>
      </c>
      <c r="J2082" s="155" t="s">
        <v>206</v>
      </c>
      <c r="K2082" s="155" t="s">
        <v>207</v>
      </c>
      <c r="L2082" s="155">
        <v>4552</v>
      </c>
      <c r="M2082" s="155" t="s">
        <v>275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186</v>
      </c>
      <c r="C2083" s="155">
        <v>2020</v>
      </c>
      <c r="D2083" s="155">
        <v>1</v>
      </c>
      <c r="E2083" s="155" t="s">
        <v>252</v>
      </c>
      <c r="F2083" s="156">
        <v>3</v>
      </c>
      <c r="G2083" s="155" t="s">
        <v>188</v>
      </c>
      <c r="H2083" s="155">
        <v>5</v>
      </c>
      <c r="I2083" s="155" t="s">
        <v>189</v>
      </c>
      <c r="J2083" s="155" t="s">
        <v>115</v>
      </c>
      <c r="K2083" s="155" t="s">
        <v>184</v>
      </c>
      <c r="L2083" s="155">
        <v>300</v>
      </c>
      <c r="M2083" s="155" t="s">
        <v>190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180</v>
      </c>
      <c r="C2084" s="155">
        <v>2020</v>
      </c>
      <c r="D2084" s="155">
        <v>1</v>
      </c>
      <c r="E2084" s="155" t="s">
        <v>252</v>
      </c>
      <c r="F2084" s="156">
        <v>3</v>
      </c>
      <c r="G2084" s="155" t="s">
        <v>188</v>
      </c>
      <c r="H2084" s="155">
        <v>2</v>
      </c>
      <c r="I2084" s="155" t="s">
        <v>263</v>
      </c>
      <c r="J2084" s="155" t="s">
        <v>121</v>
      </c>
      <c r="K2084" s="155" t="s">
        <v>229</v>
      </c>
      <c r="L2084" s="155">
        <v>300</v>
      </c>
      <c r="M2084" s="155" t="s">
        <v>190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180</v>
      </c>
      <c r="C2085" s="155">
        <v>2020</v>
      </c>
      <c r="D2085" s="155">
        <v>1</v>
      </c>
      <c r="E2085" s="155" t="s">
        <v>252</v>
      </c>
      <c r="F2085" s="156">
        <v>6</v>
      </c>
      <c r="G2085" s="155" t="s">
        <v>191</v>
      </c>
      <c r="H2085" s="155">
        <v>5</v>
      </c>
      <c r="I2085" s="155" t="s">
        <v>189</v>
      </c>
      <c r="J2085" s="155" t="s">
        <v>115</v>
      </c>
      <c r="K2085" s="155" t="s">
        <v>184</v>
      </c>
      <c r="L2085" s="155">
        <v>700</v>
      </c>
      <c r="M2085" s="155" t="s">
        <v>192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180</v>
      </c>
      <c r="C2086" s="155">
        <v>2020</v>
      </c>
      <c r="D2086" s="155">
        <v>1</v>
      </c>
      <c r="E2086" s="155" t="s">
        <v>252</v>
      </c>
      <c r="F2086" s="156">
        <v>72</v>
      </c>
      <c r="G2086" s="155" t="s">
        <v>211</v>
      </c>
      <c r="H2086" s="155">
        <v>5</v>
      </c>
      <c r="I2086" s="155" t="s">
        <v>189</v>
      </c>
      <c r="J2086" s="155" t="s">
        <v>115</v>
      </c>
      <c r="K2086" s="155" t="s">
        <v>184</v>
      </c>
      <c r="L2086" s="155">
        <v>1572</v>
      </c>
      <c r="M2086" s="155" t="s">
        <v>230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180</v>
      </c>
      <c r="C2087" s="155">
        <v>2020</v>
      </c>
      <c r="D2087" s="155">
        <v>1</v>
      </c>
      <c r="E2087" s="155" t="s">
        <v>252</v>
      </c>
      <c r="F2087" s="156">
        <v>6</v>
      </c>
      <c r="G2087" s="155" t="s">
        <v>191</v>
      </c>
      <c r="H2087" s="155">
        <v>619</v>
      </c>
      <c r="I2087" s="155" t="s">
        <v>276</v>
      </c>
      <c r="J2087" s="155" t="s">
        <v>277</v>
      </c>
      <c r="K2087" s="155" t="s">
        <v>211</v>
      </c>
      <c r="L2087" s="155">
        <v>4562</v>
      </c>
      <c r="M2087" s="155" t="s">
        <v>210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180</v>
      </c>
      <c r="C2088" s="155">
        <v>2020</v>
      </c>
      <c r="D2088" s="155">
        <v>1</v>
      </c>
      <c r="E2088" s="155" t="s">
        <v>252</v>
      </c>
      <c r="F2088" s="156">
        <v>1</v>
      </c>
      <c r="G2088" s="155" t="s">
        <v>182</v>
      </c>
      <c r="H2088" s="155">
        <v>10</v>
      </c>
      <c r="I2088" s="155" t="s">
        <v>250</v>
      </c>
      <c r="J2088" s="155" t="s">
        <v>117</v>
      </c>
      <c r="K2088" s="155" t="s">
        <v>235</v>
      </c>
      <c r="L2088" s="155">
        <v>200</v>
      </c>
      <c r="M2088" s="155" t="s">
        <v>209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180</v>
      </c>
      <c r="C2089" s="155">
        <v>2020</v>
      </c>
      <c r="D2089" s="155">
        <v>1</v>
      </c>
      <c r="E2089" s="155" t="s">
        <v>252</v>
      </c>
      <c r="F2089" s="156">
        <v>3</v>
      </c>
      <c r="G2089" s="155" t="s">
        <v>188</v>
      </c>
      <c r="H2089" s="155">
        <v>9</v>
      </c>
      <c r="I2089" s="155" t="s">
        <v>274</v>
      </c>
      <c r="J2089" s="155" t="s">
        <v>117</v>
      </c>
      <c r="K2089" s="155" t="s">
        <v>235</v>
      </c>
      <c r="L2089" s="155">
        <v>300</v>
      </c>
      <c r="M2089" s="155" t="s">
        <v>190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180</v>
      </c>
      <c r="C2090" s="155">
        <v>2020</v>
      </c>
      <c r="D2090" s="155">
        <v>1</v>
      </c>
      <c r="E2090" s="155" t="s">
        <v>252</v>
      </c>
      <c r="F2090" s="156">
        <v>5</v>
      </c>
      <c r="G2090" s="155" t="s">
        <v>194</v>
      </c>
      <c r="H2090" s="155">
        <v>951</v>
      </c>
      <c r="I2090" s="155" t="s">
        <v>249</v>
      </c>
      <c r="J2090" s="155" t="s">
        <v>126</v>
      </c>
      <c r="K2090" s="155" t="s">
        <v>248</v>
      </c>
      <c r="L2090" s="155">
        <v>4552</v>
      </c>
      <c r="M2090" s="155" t="s">
        <v>275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180</v>
      </c>
      <c r="C2091" s="155">
        <v>2020</v>
      </c>
      <c r="D2091" s="155">
        <v>1</v>
      </c>
      <c r="E2091" s="155" t="s">
        <v>252</v>
      </c>
      <c r="F2091" s="156">
        <v>3</v>
      </c>
      <c r="G2091" s="155" t="s">
        <v>188</v>
      </c>
      <c r="H2091" s="155">
        <v>14</v>
      </c>
      <c r="I2091" s="155" t="s">
        <v>298</v>
      </c>
      <c r="J2091" s="155" t="s">
        <v>117</v>
      </c>
      <c r="K2091" s="155" t="s">
        <v>235</v>
      </c>
      <c r="L2091" s="155">
        <v>300</v>
      </c>
      <c r="M2091" s="155" t="s">
        <v>190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186</v>
      </c>
      <c r="C2092" s="155">
        <v>2020</v>
      </c>
      <c r="D2092" s="155">
        <v>1</v>
      </c>
      <c r="E2092" s="155" t="s">
        <v>252</v>
      </c>
      <c r="F2092" s="156">
        <v>1</v>
      </c>
      <c r="G2092" s="155" t="s">
        <v>182</v>
      </c>
      <c r="H2092" s="155">
        <v>903</v>
      </c>
      <c r="I2092" s="155" t="s">
        <v>238</v>
      </c>
      <c r="J2092" s="155" t="s">
        <v>121</v>
      </c>
      <c r="K2092" s="155" t="s">
        <v>229</v>
      </c>
      <c r="L2092" s="155">
        <v>4512</v>
      </c>
      <c r="M2092" s="155" t="s">
        <v>185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180</v>
      </c>
      <c r="C2093" s="155">
        <v>2020</v>
      </c>
      <c r="D2093" s="155">
        <v>1</v>
      </c>
      <c r="E2093" s="155" t="s">
        <v>252</v>
      </c>
      <c r="F2093" s="156">
        <v>3</v>
      </c>
      <c r="G2093" s="155" t="s">
        <v>188</v>
      </c>
      <c r="H2093" s="155">
        <v>701</v>
      </c>
      <c r="I2093" s="155" t="s">
        <v>205</v>
      </c>
      <c r="J2093" s="155" t="s">
        <v>206</v>
      </c>
      <c r="K2093" s="155" t="s">
        <v>207</v>
      </c>
      <c r="L2093" s="155">
        <v>300</v>
      </c>
      <c r="M2093" s="155" t="s">
        <v>190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180</v>
      </c>
      <c r="C2094" s="155">
        <v>2020</v>
      </c>
      <c r="D2094" s="155">
        <v>1</v>
      </c>
      <c r="E2094" s="155" t="s">
        <v>252</v>
      </c>
      <c r="F2094" s="156">
        <v>3</v>
      </c>
      <c r="G2094" s="155" t="s">
        <v>188</v>
      </c>
      <c r="H2094" s="155">
        <v>621</v>
      </c>
      <c r="I2094" s="155" t="s">
        <v>258</v>
      </c>
      <c r="J2094" s="155" t="s">
        <v>116</v>
      </c>
      <c r="K2094" s="155" t="s">
        <v>223</v>
      </c>
      <c r="L2094" s="155">
        <v>4532</v>
      </c>
      <c r="M2094" s="155" t="s">
        <v>199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180</v>
      </c>
      <c r="C2095" s="155">
        <v>2020</v>
      </c>
      <c r="D2095" s="155">
        <v>1</v>
      </c>
      <c r="E2095" s="155" t="s">
        <v>252</v>
      </c>
      <c r="F2095" s="156">
        <v>6</v>
      </c>
      <c r="G2095" s="155" t="s">
        <v>191</v>
      </c>
      <c r="H2095" s="155">
        <v>601</v>
      </c>
      <c r="I2095" s="155" t="s">
        <v>259</v>
      </c>
      <c r="J2095" s="155" t="s">
        <v>123</v>
      </c>
      <c r="K2095" s="155" t="s">
        <v>260</v>
      </c>
      <c r="L2095" s="155">
        <v>700</v>
      </c>
      <c r="M2095" s="155" t="s">
        <v>192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180</v>
      </c>
      <c r="C2096" s="155">
        <v>2020</v>
      </c>
      <c r="D2096" s="155">
        <v>1</v>
      </c>
      <c r="E2096" s="155" t="s">
        <v>252</v>
      </c>
      <c r="F2096" s="156">
        <v>10</v>
      </c>
      <c r="G2096" s="155" t="s">
        <v>237</v>
      </c>
      <c r="H2096" s="155">
        <v>7</v>
      </c>
      <c r="I2096" s="155" t="s">
        <v>240</v>
      </c>
      <c r="J2096" s="155" t="s">
        <v>122</v>
      </c>
      <c r="K2096" s="155" t="s">
        <v>241</v>
      </c>
      <c r="L2096" s="155">
        <v>207</v>
      </c>
      <c r="M2096" s="155" t="s">
        <v>242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180</v>
      </c>
      <c r="C2097" s="155">
        <v>2020</v>
      </c>
      <c r="D2097" s="155">
        <v>1</v>
      </c>
      <c r="E2097" s="155" t="s">
        <v>252</v>
      </c>
      <c r="F2097" s="156">
        <v>10</v>
      </c>
      <c r="G2097" s="155" t="s">
        <v>237</v>
      </c>
      <c r="H2097" s="155">
        <v>905</v>
      </c>
      <c r="I2097" s="155" t="s">
        <v>271</v>
      </c>
      <c r="J2097" s="155" t="s">
        <v>122</v>
      </c>
      <c r="K2097" s="155" t="s">
        <v>241</v>
      </c>
      <c r="L2097" s="155">
        <v>4513</v>
      </c>
      <c r="M2097" s="155" t="s">
        <v>239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186</v>
      </c>
      <c r="C2098" s="155">
        <v>2020</v>
      </c>
      <c r="D2098" s="155">
        <v>1</v>
      </c>
      <c r="E2098" s="155" t="s">
        <v>252</v>
      </c>
      <c r="F2098" s="156">
        <v>10</v>
      </c>
      <c r="G2098" s="155" t="s">
        <v>237</v>
      </c>
      <c r="H2098" s="155">
        <v>905</v>
      </c>
      <c r="I2098" s="155" t="s">
        <v>271</v>
      </c>
      <c r="J2098" s="155" t="s">
        <v>122</v>
      </c>
      <c r="K2098" s="155" t="s">
        <v>241</v>
      </c>
      <c r="L2098" s="155">
        <v>4513</v>
      </c>
      <c r="M2098" s="155" t="s">
        <v>239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180</v>
      </c>
      <c r="C2099" s="155">
        <v>2020</v>
      </c>
      <c r="D2099" s="155">
        <v>1</v>
      </c>
      <c r="E2099" s="155" t="s">
        <v>252</v>
      </c>
      <c r="F2099" s="156">
        <v>6</v>
      </c>
      <c r="G2099" s="155" t="s">
        <v>191</v>
      </c>
      <c r="H2099" s="155">
        <v>616</v>
      </c>
      <c r="I2099" s="155" t="s">
        <v>198</v>
      </c>
      <c r="J2099" s="155" t="s">
        <v>125</v>
      </c>
      <c r="K2099" s="155" t="s">
        <v>196</v>
      </c>
      <c r="L2099" s="155">
        <v>4562</v>
      </c>
      <c r="M2099" s="155" t="s">
        <v>210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180</v>
      </c>
      <c r="C2100" s="155">
        <v>2020</v>
      </c>
      <c r="D2100" s="155">
        <v>1</v>
      </c>
      <c r="E2100" s="155" t="s">
        <v>252</v>
      </c>
      <c r="F2100" s="156">
        <v>5</v>
      </c>
      <c r="G2100" s="155" t="s">
        <v>194</v>
      </c>
      <c r="H2100" s="155">
        <v>710</v>
      </c>
      <c r="I2100" s="155" t="s">
        <v>219</v>
      </c>
      <c r="J2100" s="155" t="s">
        <v>206</v>
      </c>
      <c r="K2100" s="155" t="s">
        <v>207</v>
      </c>
      <c r="L2100" s="155">
        <v>4552</v>
      </c>
      <c r="M2100" s="155" t="s">
        <v>275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186</v>
      </c>
      <c r="C2101" s="155">
        <v>2020</v>
      </c>
      <c r="D2101" s="155">
        <v>1</v>
      </c>
      <c r="E2101" s="155" t="s">
        <v>252</v>
      </c>
      <c r="F2101" s="156">
        <v>1</v>
      </c>
      <c r="G2101" s="155" t="s">
        <v>182</v>
      </c>
      <c r="H2101" s="155">
        <v>2</v>
      </c>
      <c r="I2101" s="155" t="s">
        <v>263</v>
      </c>
      <c r="J2101" s="155" t="s">
        <v>121</v>
      </c>
      <c r="K2101" s="155" t="s">
        <v>229</v>
      </c>
      <c r="L2101" s="155">
        <v>200</v>
      </c>
      <c r="M2101" s="155" t="s">
        <v>209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186</v>
      </c>
      <c r="C2102" s="155">
        <v>2020</v>
      </c>
      <c r="D2102" s="155">
        <v>1</v>
      </c>
      <c r="E2102" s="155" t="s">
        <v>252</v>
      </c>
      <c r="F2102" s="156">
        <v>1</v>
      </c>
      <c r="G2102" s="155" t="s">
        <v>182</v>
      </c>
      <c r="H2102" s="155">
        <v>10</v>
      </c>
      <c r="I2102" s="155" t="s">
        <v>250</v>
      </c>
      <c r="J2102" s="155" t="s">
        <v>118</v>
      </c>
      <c r="K2102" s="155" t="s">
        <v>213</v>
      </c>
      <c r="L2102" s="155">
        <v>200</v>
      </c>
      <c r="M2102" s="155" t="s">
        <v>209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180</v>
      </c>
      <c r="C2103" s="155">
        <v>2020</v>
      </c>
      <c r="D2103" s="155">
        <v>1</v>
      </c>
      <c r="E2103" s="155" t="s">
        <v>252</v>
      </c>
      <c r="F2103" s="156">
        <v>5</v>
      </c>
      <c r="G2103" s="155" t="s">
        <v>194</v>
      </c>
      <c r="H2103" s="155">
        <v>13</v>
      </c>
      <c r="I2103" s="155" t="s">
        <v>295</v>
      </c>
      <c r="J2103" s="155" t="s">
        <v>119</v>
      </c>
      <c r="K2103" s="155" t="s">
        <v>215</v>
      </c>
      <c r="L2103" s="155">
        <v>460</v>
      </c>
      <c r="M2103" s="155" t="s">
        <v>197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186</v>
      </c>
      <c r="C2104" s="155">
        <v>2020</v>
      </c>
      <c r="D2104" s="155">
        <v>1</v>
      </c>
      <c r="E2104" s="155" t="s">
        <v>252</v>
      </c>
      <c r="F2104" s="156">
        <v>10</v>
      </c>
      <c r="G2104" s="155" t="s">
        <v>237</v>
      </c>
      <c r="H2104" s="155">
        <v>903</v>
      </c>
      <c r="I2104" s="155" t="s">
        <v>238</v>
      </c>
      <c r="J2104" s="155" t="s">
        <v>121</v>
      </c>
      <c r="K2104" s="155" t="s">
        <v>229</v>
      </c>
      <c r="L2104" s="155">
        <v>4513</v>
      </c>
      <c r="M2104" s="155" t="s">
        <v>239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180</v>
      </c>
      <c r="C2105" s="155">
        <v>2020</v>
      </c>
      <c r="D2105" s="155">
        <v>1</v>
      </c>
      <c r="E2105" s="155" t="s">
        <v>252</v>
      </c>
      <c r="F2105" s="156">
        <v>3</v>
      </c>
      <c r="G2105" s="155" t="s">
        <v>188</v>
      </c>
      <c r="H2105" s="155">
        <v>710</v>
      </c>
      <c r="I2105" s="155" t="s">
        <v>219</v>
      </c>
      <c r="J2105" s="155" t="s">
        <v>206</v>
      </c>
      <c r="K2105" s="155" t="s">
        <v>207</v>
      </c>
      <c r="L2105" s="155">
        <v>4532</v>
      </c>
      <c r="M2105" s="155" t="s">
        <v>199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180</v>
      </c>
      <c r="C2106" s="155">
        <v>2020</v>
      </c>
      <c r="D2106" s="155">
        <v>1</v>
      </c>
      <c r="E2106" s="155" t="s">
        <v>252</v>
      </c>
      <c r="F2106" s="156">
        <v>79</v>
      </c>
      <c r="G2106" s="155" t="s">
        <v>211</v>
      </c>
      <c r="H2106" s="155">
        <v>951</v>
      </c>
      <c r="I2106" s="155" t="s">
        <v>249</v>
      </c>
      <c r="J2106" s="155" t="s">
        <v>126</v>
      </c>
      <c r="K2106" s="155" t="s">
        <v>248</v>
      </c>
      <c r="L2106" s="155">
        <v>4579</v>
      </c>
      <c r="M2106" s="155" t="s">
        <v>220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180</v>
      </c>
      <c r="C2107" s="155">
        <v>2020</v>
      </c>
      <c r="D2107" s="155">
        <v>1</v>
      </c>
      <c r="E2107" s="155" t="s">
        <v>252</v>
      </c>
      <c r="F2107" s="156">
        <v>79</v>
      </c>
      <c r="G2107" s="155" t="s">
        <v>211</v>
      </c>
      <c r="H2107" s="155">
        <v>954</v>
      </c>
      <c r="I2107" s="155" t="s">
        <v>236</v>
      </c>
      <c r="J2107" s="155" t="s">
        <v>119</v>
      </c>
      <c r="K2107" s="155" t="s">
        <v>215</v>
      </c>
      <c r="L2107" s="155">
        <v>4579</v>
      </c>
      <c r="M2107" s="155" t="s">
        <v>220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180</v>
      </c>
      <c r="C2108" s="155">
        <v>2020</v>
      </c>
      <c r="D2108" s="155">
        <v>1</v>
      </c>
      <c r="E2108" s="155" t="s">
        <v>252</v>
      </c>
      <c r="F2108" s="156">
        <v>6</v>
      </c>
      <c r="G2108" s="155" t="s">
        <v>191</v>
      </c>
      <c r="H2108" s="155">
        <v>615</v>
      </c>
      <c r="I2108" s="155" t="s">
        <v>291</v>
      </c>
      <c r="J2108" s="155" t="s">
        <v>123</v>
      </c>
      <c r="K2108" s="155" t="s">
        <v>260</v>
      </c>
      <c r="L2108" s="155">
        <v>4562</v>
      </c>
      <c r="M2108" s="155" t="s">
        <v>210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180</v>
      </c>
      <c r="C2109" s="155">
        <v>2020</v>
      </c>
      <c r="D2109" s="155">
        <v>1</v>
      </c>
      <c r="E2109" s="155" t="s">
        <v>252</v>
      </c>
      <c r="F2109" s="156">
        <v>60</v>
      </c>
      <c r="G2109" s="155" t="s">
        <v>211</v>
      </c>
      <c r="H2109" s="155">
        <v>615</v>
      </c>
      <c r="I2109" s="155" t="s">
        <v>291</v>
      </c>
      <c r="J2109" s="155" t="s">
        <v>123</v>
      </c>
      <c r="K2109" s="155" t="s">
        <v>260</v>
      </c>
      <c r="L2109" s="155">
        <v>4563</v>
      </c>
      <c r="M2109" s="155" t="s">
        <v>227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186</v>
      </c>
      <c r="C2110" s="155">
        <v>2020</v>
      </c>
      <c r="D2110" s="155">
        <v>1</v>
      </c>
      <c r="E2110" s="155" t="s">
        <v>252</v>
      </c>
      <c r="F2110" s="156">
        <v>60</v>
      </c>
      <c r="G2110" s="155" t="s">
        <v>211</v>
      </c>
      <c r="H2110" s="155">
        <v>615</v>
      </c>
      <c r="I2110" s="155" t="s">
        <v>291</v>
      </c>
      <c r="J2110" s="155" t="s">
        <v>123</v>
      </c>
      <c r="K2110" s="155" t="s">
        <v>260</v>
      </c>
      <c r="L2110" s="155">
        <v>4563</v>
      </c>
      <c r="M2110" s="155" t="s">
        <v>227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180</v>
      </c>
      <c r="C2111" s="155">
        <v>2020</v>
      </c>
      <c r="D2111" s="155">
        <v>1</v>
      </c>
      <c r="E2111" s="155" t="s">
        <v>252</v>
      </c>
      <c r="F2111" s="156">
        <v>6</v>
      </c>
      <c r="G2111" s="155" t="s">
        <v>191</v>
      </c>
      <c r="H2111" s="155">
        <v>606</v>
      </c>
      <c r="I2111" s="155" t="s">
        <v>278</v>
      </c>
      <c r="J2111" s="155" t="s">
        <v>130</v>
      </c>
      <c r="K2111" s="155" t="s">
        <v>279</v>
      </c>
      <c r="L2111" s="155">
        <v>700</v>
      </c>
      <c r="M2111" s="155" t="s">
        <v>192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180</v>
      </c>
      <c r="C2112" s="155">
        <v>2020</v>
      </c>
      <c r="D2112" s="155">
        <v>1</v>
      </c>
      <c r="E2112" s="155" t="s">
        <v>252</v>
      </c>
      <c r="F2112" s="156">
        <v>10</v>
      </c>
      <c r="G2112" s="155" t="s">
        <v>237</v>
      </c>
      <c r="H2112" s="155">
        <v>6</v>
      </c>
      <c r="I2112" s="155" t="s">
        <v>255</v>
      </c>
      <c r="J2112" s="155" t="s">
        <v>122</v>
      </c>
      <c r="K2112" s="155" t="s">
        <v>241</v>
      </c>
      <c r="L2112" s="155">
        <v>207</v>
      </c>
      <c r="M2112" s="155" t="s">
        <v>242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180</v>
      </c>
      <c r="C2113" s="155">
        <v>2020</v>
      </c>
      <c r="D2113" s="155">
        <v>1</v>
      </c>
      <c r="E2113" s="155" t="s">
        <v>252</v>
      </c>
      <c r="F2113" s="156">
        <v>1</v>
      </c>
      <c r="G2113" s="155" t="s">
        <v>182</v>
      </c>
      <c r="H2113" s="155">
        <v>6</v>
      </c>
      <c r="I2113" s="155" t="s">
        <v>255</v>
      </c>
      <c r="J2113" s="155" t="s">
        <v>122</v>
      </c>
      <c r="K2113" s="155" t="s">
        <v>241</v>
      </c>
      <c r="L2113" s="155">
        <v>200</v>
      </c>
      <c r="M2113" s="155" t="s">
        <v>209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180</v>
      </c>
      <c r="C2114" s="155">
        <v>2020</v>
      </c>
      <c r="D2114" s="155">
        <v>1</v>
      </c>
      <c r="E2114" s="155" t="s">
        <v>252</v>
      </c>
      <c r="F2114" s="156">
        <v>5</v>
      </c>
      <c r="G2114" s="155" t="s">
        <v>194</v>
      </c>
      <c r="H2114" s="155">
        <v>18</v>
      </c>
      <c r="I2114" s="155" t="s">
        <v>214</v>
      </c>
      <c r="J2114" s="155" t="s">
        <v>119</v>
      </c>
      <c r="K2114" s="155" t="s">
        <v>215</v>
      </c>
      <c r="L2114" s="155">
        <v>460</v>
      </c>
      <c r="M2114" s="155" t="s">
        <v>197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180</v>
      </c>
      <c r="C2115" s="155">
        <v>2020</v>
      </c>
      <c r="D2115" s="155">
        <v>1</v>
      </c>
      <c r="E2115" s="155" t="s">
        <v>252</v>
      </c>
      <c r="F2115" s="156">
        <v>75</v>
      </c>
      <c r="G2115" s="155" t="s">
        <v>211</v>
      </c>
      <c r="H2115" s="155">
        <v>18</v>
      </c>
      <c r="I2115" s="155" t="s">
        <v>214</v>
      </c>
      <c r="J2115" s="155" t="s">
        <v>119</v>
      </c>
      <c r="K2115" s="155" t="s">
        <v>215</v>
      </c>
      <c r="L2115" s="155">
        <v>1575</v>
      </c>
      <c r="M2115" s="155" t="s">
        <v>217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180</v>
      </c>
      <c r="C2116" s="155">
        <v>2020</v>
      </c>
      <c r="D2116" s="155">
        <v>1</v>
      </c>
      <c r="E2116" s="155" t="s">
        <v>252</v>
      </c>
      <c r="F2116" s="156">
        <v>3</v>
      </c>
      <c r="G2116" s="155" t="s">
        <v>188</v>
      </c>
      <c r="H2116" s="155">
        <v>955</v>
      </c>
      <c r="I2116" s="155" t="s">
        <v>281</v>
      </c>
      <c r="J2116" s="155" t="s">
        <v>119</v>
      </c>
      <c r="K2116" s="155" t="s">
        <v>215</v>
      </c>
      <c r="L2116" s="155">
        <v>4532</v>
      </c>
      <c r="M2116" s="155" t="s">
        <v>199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180</v>
      </c>
      <c r="C2117" s="155">
        <v>2020</v>
      </c>
      <c r="D2117" s="155">
        <v>1</v>
      </c>
      <c r="E2117" s="155" t="s">
        <v>252</v>
      </c>
      <c r="F2117" s="156">
        <v>1</v>
      </c>
      <c r="G2117" s="155" t="s">
        <v>182</v>
      </c>
      <c r="H2117" s="155">
        <v>2</v>
      </c>
      <c r="I2117" s="155" t="s">
        <v>263</v>
      </c>
      <c r="J2117" s="155" t="s">
        <v>121</v>
      </c>
      <c r="K2117" s="155" t="s">
        <v>229</v>
      </c>
      <c r="L2117" s="155">
        <v>200</v>
      </c>
      <c r="M2117" s="155" t="s">
        <v>209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186</v>
      </c>
      <c r="C2118" s="155">
        <v>2020</v>
      </c>
      <c r="D2118" s="155">
        <v>1</v>
      </c>
      <c r="E2118" s="155" t="s">
        <v>252</v>
      </c>
      <c r="F2118" s="156">
        <v>10</v>
      </c>
      <c r="G2118" s="155" t="s">
        <v>237</v>
      </c>
      <c r="H2118" s="155">
        <v>1</v>
      </c>
      <c r="I2118" s="155" t="s">
        <v>228</v>
      </c>
      <c r="J2118" s="155" t="s">
        <v>121</v>
      </c>
      <c r="K2118" s="155" t="s">
        <v>229</v>
      </c>
      <c r="L2118" s="155">
        <v>207</v>
      </c>
      <c r="M2118" s="155" t="s">
        <v>242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180</v>
      </c>
      <c r="C2119" s="155">
        <v>2020</v>
      </c>
      <c r="D2119" s="155">
        <v>1</v>
      </c>
      <c r="E2119" s="155" t="s">
        <v>252</v>
      </c>
      <c r="F2119" s="156">
        <v>5</v>
      </c>
      <c r="G2119" s="155" t="s">
        <v>194</v>
      </c>
      <c r="H2119" s="155">
        <v>5</v>
      </c>
      <c r="I2119" s="155" t="s">
        <v>189</v>
      </c>
      <c r="J2119" s="155" t="s">
        <v>115</v>
      </c>
      <c r="K2119" s="155" t="s">
        <v>184</v>
      </c>
      <c r="L2119" s="155">
        <v>460</v>
      </c>
      <c r="M2119" s="155" t="s">
        <v>197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180</v>
      </c>
      <c r="C2120" s="155">
        <v>2020</v>
      </c>
      <c r="D2120" s="155">
        <v>1</v>
      </c>
      <c r="E2120" s="155" t="s">
        <v>252</v>
      </c>
      <c r="F2120" s="156">
        <v>1</v>
      </c>
      <c r="G2120" s="155" t="s">
        <v>182</v>
      </c>
      <c r="H2120" s="155">
        <v>15</v>
      </c>
      <c r="I2120" s="155" t="s">
        <v>251</v>
      </c>
      <c r="J2120" s="155" t="s">
        <v>118</v>
      </c>
      <c r="K2120" s="155" t="s">
        <v>213</v>
      </c>
      <c r="L2120" s="155">
        <v>200</v>
      </c>
      <c r="M2120" s="155" t="s">
        <v>209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186</v>
      </c>
      <c r="C2121" s="155">
        <v>2020</v>
      </c>
      <c r="D2121" s="155">
        <v>1</v>
      </c>
      <c r="E2121" s="155" t="s">
        <v>252</v>
      </c>
      <c r="F2121" s="156">
        <v>3</v>
      </c>
      <c r="G2121" s="155" t="s">
        <v>188</v>
      </c>
      <c r="H2121" s="155">
        <v>1</v>
      </c>
      <c r="I2121" s="155" t="s">
        <v>228</v>
      </c>
      <c r="J2121" s="155" t="s">
        <v>121</v>
      </c>
      <c r="K2121" s="155" t="s">
        <v>229</v>
      </c>
      <c r="L2121" s="155">
        <v>300</v>
      </c>
      <c r="M2121" s="155" t="s">
        <v>190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180</v>
      </c>
      <c r="C2122" s="155">
        <v>2020</v>
      </c>
      <c r="D2122" s="155">
        <v>1</v>
      </c>
      <c r="E2122" s="155" t="s">
        <v>252</v>
      </c>
      <c r="F2122" s="156">
        <v>71</v>
      </c>
      <c r="G2122" s="155" t="s">
        <v>211</v>
      </c>
      <c r="H2122" s="155">
        <v>1</v>
      </c>
      <c r="I2122" s="155" t="s">
        <v>228</v>
      </c>
      <c r="J2122" s="155" t="s">
        <v>121</v>
      </c>
      <c r="K2122" s="155" t="s">
        <v>229</v>
      </c>
      <c r="L2122" s="155">
        <v>1571</v>
      </c>
      <c r="M2122" s="155" t="s">
        <v>264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186</v>
      </c>
      <c r="C2123" s="155">
        <v>2020</v>
      </c>
      <c r="D2123" s="155">
        <v>1</v>
      </c>
      <c r="E2123" s="155" t="s">
        <v>252</v>
      </c>
      <c r="F2123" s="156">
        <v>3</v>
      </c>
      <c r="G2123" s="155" t="s">
        <v>188</v>
      </c>
      <c r="H2123" s="155">
        <v>950</v>
      </c>
      <c r="I2123" s="155" t="s">
        <v>183</v>
      </c>
      <c r="J2123" s="155" t="s">
        <v>115</v>
      </c>
      <c r="K2123" s="155" t="s">
        <v>184</v>
      </c>
      <c r="L2123" s="155">
        <v>4532</v>
      </c>
      <c r="M2123" s="155" t="s">
        <v>199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180</v>
      </c>
      <c r="C2124" s="155">
        <v>2020</v>
      </c>
      <c r="D2124" s="155">
        <v>1</v>
      </c>
      <c r="E2124" s="155" t="s">
        <v>252</v>
      </c>
      <c r="F2124" s="156">
        <v>79</v>
      </c>
      <c r="G2124" s="155" t="s">
        <v>211</v>
      </c>
      <c r="H2124" s="155">
        <v>5</v>
      </c>
      <c r="I2124" s="155" t="s">
        <v>189</v>
      </c>
      <c r="J2124" s="155" t="s">
        <v>115</v>
      </c>
      <c r="K2124" s="155" t="s">
        <v>184</v>
      </c>
      <c r="L2124" s="155">
        <v>1579</v>
      </c>
      <c r="M2124" s="155" t="s">
        <v>270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180</v>
      </c>
      <c r="C2125" s="155">
        <v>2020</v>
      </c>
      <c r="D2125" s="155">
        <v>1</v>
      </c>
      <c r="E2125" s="155" t="s">
        <v>252</v>
      </c>
      <c r="F2125" s="156">
        <v>6</v>
      </c>
      <c r="G2125" s="155" t="s">
        <v>191</v>
      </c>
      <c r="H2125" s="155">
        <v>627</v>
      </c>
      <c r="I2125" s="155" t="s">
        <v>256</v>
      </c>
      <c r="J2125" s="155" t="s">
        <v>132</v>
      </c>
      <c r="K2125" s="155" t="s">
        <v>211</v>
      </c>
      <c r="L2125" s="155">
        <v>4562</v>
      </c>
      <c r="M2125" s="155" t="s">
        <v>210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180</v>
      </c>
      <c r="C2126" s="155">
        <v>2020</v>
      </c>
      <c r="D2126" s="155">
        <v>1</v>
      </c>
      <c r="E2126" s="155" t="s">
        <v>252</v>
      </c>
      <c r="F2126" s="156">
        <v>3</v>
      </c>
      <c r="G2126" s="155" t="s">
        <v>188</v>
      </c>
      <c r="H2126" s="155">
        <v>20</v>
      </c>
      <c r="I2126" s="155" t="s">
        <v>299</v>
      </c>
      <c r="J2126" s="155" t="s">
        <v>128</v>
      </c>
      <c r="K2126" s="155" t="s">
        <v>204</v>
      </c>
      <c r="L2126" s="155">
        <v>300</v>
      </c>
      <c r="M2126" s="155" t="s">
        <v>190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180</v>
      </c>
      <c r="C2127" s="155">
        <v>2020</v>
      </c>
      <c r="D2127" s="155">
        <v>1</v>
      </c>
      <c r="E2127" s="155" t="s">
        <v>252</v>
      </c>
      <c r="F2127" s="156">
        <v>3</v>
      </c>
      <c r="G2127" s="155" t="s">
        <v>188</v>
      </c>
      <c r="H2127" s="155">
        <v>19</v>
      </c>
      <c r="I2127" s="155" t="s">
        <v>261</v>
      </c>
      <c r="J2127" s="155" t="s">
        <v>127</v>
      </c>
      <c r="K2127" s="155" t="s">
        <v>262</v>
      </c>
      <c r="L2127" s="155">
        <v>300</v>
      </c>
      <c r="M2127" s="155" t="s">
        <v>190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180</v>
      </c>
      <c r="C2128" s="155">
        <v>2020</v>
      </c>
      <c r="D2128" s="155">
        <v>1</v>
      </c>
      <c r="E2128" s="155" t="s">
        <v>252</v>
      </c>
      <c r="F2128" s="156">
        <v>5</v>
      </c>
      <c r="G2128" s="155" t="s">
        <v>194</v>
      </c>
      <c r="H2128" s="155">
        <v>700</v>
      </c>
      <c r="I2128" s="155" t="s">
        <v>272</v>
      </c>
      <c r="J2128" s="155" t="s">
        <v>206</v>
      </c>
      <c r="K2128" s="155" t="s">
        <v>207</v>
      </c>
      <c r="L2128" s="155">
        <v>460</v>
      </c>
      <c r="M2128" s="155" t="s">
        <v>197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180</v>
      </c>
      <c r="C2129" s="155">
        <v>2020</v>
      </c>
      <c r="D2129" s="155">
        <v>1</v>
      </c>
      <c r="E2129" s="155" t="s">
        <v>252</v>
      </c>
      <c r="F2129" s="156">
        <v>3</v>
      </c>
      <c r="G2129" s="155" t="s">
        <v>188</v>
      </c>
      <c r="H2129" s="155">
        <v>13</v>
      </c>
      <c r="I2129" s="155" t="s">
        <v>295</v>
      </c>
      <c r="J2129" s="155" t="s">
        <v>119</v>
      </c>
      <c r="K2129" s="155" t="s">
        <v>215</v>
      </c>
      <c r="L2129" s="155">
        <v>300</v>
      </c>
      <c r="M2129" s="155" t="s">
        <v>190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180</v>
      </c>
      <c r="C2130" s="155">
        <v>2020</v>
      </c>
      <c r="D2130" s="155">
        <v>1</v>
      </c>
      <c r="E2130" s="155" t="s">
        <v>252</v>
      </c>
      <c r="F2130" s="156">
        <v>6</v>
      </c>
      <c r="G2130" s="155" t="s">
        <v>191</v>
      </c>
      <c r="H2130" s="155">
        <v>613</v>
      </c>
      <c r="I2130" s="155" t="s">
        <v>257</v>
      </c>
      <c r="J2130" s="155" t="s">
        <v>116</v>
      </c>
      <c r="K2130" s="155" t="s">
        <v>223</v>
      </c>
      <c r="L2130" s="155">
        <v>700</v>
      </c>
      <c r="M2130" s="155" t="s">
        <v>192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180</v>
      </c>
      <c r="C2131" s="155">
        <v>2020</v>
      </c>
      <c r="D2131" s="155">
        <v>1</v>
      </c>
      <c r="E2131" s="155" t="s">
        <v>252</v>
      </c>
      <c r="F2131" s="156">
        <v>10</v>
      </c>
      <c r="G2131" s="155" t="s">
        <v>237</v>
      </c>
      <c r="H2131" s="155">
        <v>602</v>
      </c>
      <c r="I2131" s="155" t="s">
        <v>245</v>
      </c>
      <c r="J2131" s="155" t="s">
        <v>125</v>
      </c>
      <c r="K2131" s="155" t="s">
        <v>196</v>
      </c>
      <c r="L2131" s="155">
        <v>207</v>
      </c>
      <c r="M2131" s="155" t="s">
        <v>242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180</v>
      </c>
      <c r="C2132" s="155">
        <v>2020</v>
      </c>
      <c r="D2132" s="155">
        <v>1</v>
      </c>
      <c r="E2132" s="155" t="s">
        <v>252</v>
      </c>
      <c r="F2132" s="156">
        <v>60</v>
      </c>
      <c r="G2132" s="155" t="s">
        <v>211</v>
      </c>
      <c r="H2132" s="155">
        <v>600</v>
      </c>
      <c r="I2132" s="155" t="s">
        <v>265</v>
      </c>
      <c r="J2132" s="155" t="s">
        <v>123</v>
      </c>
      <c r="K2132" s="155" t="s">
        <v>260</v>
      </c>
      <c r="L2132" s="155">
        <v>360</v>
      </c>
      <c r="M2132" s="155" t="s">
        <v>224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180</v>
      </c>
      <c r="C2133" s="155">
        <v>2020</v>
      </c>
      <c r="D2133" s="155">
        <v>1</v>
      </c>
      <c r="E2133" s="155" t="s">
        <v>252</v>
      </c>
      <c r="F2133" s="156">
        <v>60</v>
      </c>
      <c r="G2133" s="155" t="s">
        <v>211</v>
      </c>
      <c r="H2133" s="155">
        <v>623</v>
      </c>
      <c r="I2133" s="155" t="s">
        <v>294</v>
      </c>
      <c r="J2133" s="155" t="s">
        <v>124</v>
      </c>
      <c r="K2133" s="155" t="s">
        <v>226</v>
      </c>
      <c r="L2133" s="155">
        <v>360</v>
      </c>
      <c r="M2133" s="155" t="s">
        <v>224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186</v>
      </c>
      <c r="C2134" s="155">
        <v>2020</v>
      </c>
      <c r="D2134" s="155">
        <v>1</v>
      </c>
      <c r="E2134" s="155" t="s">
        <v>252</v>
      </c>
      <c r="F2134" s="156">
        <v>1</v>
      </c>
      <c r="G2134" s="155" t="s">
        <v>182</v>
      </c>
      <c r="H2134" s="155">
        <v>6</v>
      </c>
      <c r="I2134" s="155" t="s">
        <v>255</v>
      </c>
      <c r="J2134" s="155" t="s">
        <v>122</v>
      </c>
      <c r="K2134" s="155" t="s">
        <v>241</v>
      </c>
      <c r="L2134" s="155">
        <v>200</v>
      </c>
      <c r="M2134" s="155" t="s">
        <v>209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180</v>
      </c>
      <c r="C2135" s="155">
        <v>2020</v>
      </c>
      <c r="D2135" s="155">
        <v>1</v>
      </c>
      <c r="E2135" s="155" t="s">
        <v>252</v>
      </c>
      <c r="F2135" s="156">
        <v>1</v>
      </c>
      <c r="G2135" s="155" t="s">
        <v>182</v>
      </c>
      <c r="H2135" s="155">
        <v>602</v>
      </c>
      <c r="I2135" s="155" t="s">
        <v>245</v>
      </c>
      <c r="J2135" s="155" t="s">
        <v>125</v>
      </c>
      <c r="K2135" s="155" t="s">
        <v>196</v>
      </c>
      <c r="L2135" s="155">
        <v>200</v>
      </c>
      <c r="M2135" s="155" t="s">
        <v>209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186</v>
      </c>
      <c r="C2136" s="155">
        <v>2020</v>
      </c>
      <c r="D2136" s="155">
        <v>1</v>
      </c>
      <c r="E2136" s="155" t="s">
        <v>252</v>
      </c>
      <c r="F2136" s="156">
        <v>5</v>
      </c>
      <c r="G2136" s="155" t="s">
        <v>194</v>
      </c>
      <c r="H2136" s="155">
        <v>18</v>
      </c>
      <c r="I2136" s="155" t="s">
        <v>214</v>
      </c>
      <c r="J2136" s="155" t="s">
        <v>119</v>
      </c>
      <c r="K2136" s="155" t="s">
        <v>215</v>
      </c>
      <c r="L2136" s="155">
        <v>460</v>
      </c>
      <c r="M2136" s="155" t="s">
        <v>197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186</v>
      </c>
      <c r="C2137" s="155">
        <v>2020</v>
      </c>
      <c r="D2137" s="155">
        <v>1</v>
      </c>
      <c r="E2137" s="155" t="s">
        <v>252</v>
      </c>
      <c r="F2137" s="156">
        <v>3</v>
      </c>
      <c r="G2137" s="155" t="s">
        <v>188</v>
      </c>
      <c r="H2137" s="155">
        <v>954</v>
      </c>
      <c r="I2137" s="155" t="s">
        <v>236</v>
      </c>
      <c r="J2137" s="155" t="s">
        <v>119</v>
      </c>
      <c r="K2137" s="155" t="s">
        <v>215</v>
      </c>
      <c r="L2137" s="155">
        <v>4532</v>
      </c>
      <c r="M2137" s="155" t="s">
        <v>199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180</v>
      </c>
      <c r="C2138" s="155">
        <v>2020</v>
      </c>
      <c r="D2138" s="155">
        <v>1</v>
      </c>
      <c r="E2138" s="155" t="s">
        <v>252</v>
      </c>
      <c r="F2138" s="156">
        <v>79</v>
      </c>
      <c r="G2138" s="155" t="s">
        <v>211</v>
      </c>
      <c r="H2138" s="155">
        <v>710</v>
      </c>
      <c r="I2138" s="155" t="s">
        <v>219</v>
      </c>
      <c r="J2138" s="155" t="s">
        <v>206</v>
      </c>
      <c r="K2138" s="155" t="s">
        <v>207</v>
      </c>
      <c r="L2138" s="155">
        <v>4579</v>
      </c>
      <c r="M2138" s="155" t="s">
        <v>220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180</v>
      </c>
      <c r="C2139" s="155">
        <v>2020</v>
      </c>
      <c r="D2139" s="155">
        <v>1</v>
      </c>
      <c r="E2139" s="155" t="s">
        <v>252</v>
      </c>
      <c r="F2139" s="156">
        <v>10</v>
      </c>
      <c r="G2139" s="155" t="s">
        <v>237</v>
      </c>
      <c r="H2139" s="155">
        <v>1</v>
      </c>
      <c r="I2139" s="155" t="s">
        <v>228</v>
      </c>
      <c r="J2139" s="155" t="s">
        <v>121</v>
      </c>
      <c r="K2139" s="155" t="s">
        <v>229</v>
      </c>
      <c r="L2139" s="155">
        <v>207</v>
      </c>
      <c r="M2139" s="155" t="s">
        <v>242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180</v>
      </c>
      <c r="C2140" s="155">
        <v>2020</v>
      </c>
      <c r="D2140" s="155">
        <v>1</v>
      </c>
      <c r="E2140" s="155" t="s">
        <v>252</v>
      </c>
      <c r="F2140" s="156">
        <v>3</v>
      </c>
      <c r="G2140" s="155" t="s">
        <v>188</v>
      </c>
      <c r="H2140" s="155">
        <v>1</v>
      </c>
      <c r="I2140" s="155" t="s">
        <v>228</v>
      </c>
      <c r="J2140" s="155" t="s">
        <v>121</v>
      </c>
      <c r="K2140" s="155" t="s">
        <v>229</v>
      </c>
      <c r="L2140" s="155">
        <v>300</v>
      </c>
      <c r="M2140" s="155" t="s">
        <v>190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180</v>
      </c>
      <c r="C2141" s="155">
        <v>2020</v>
      </c>
      <c r="D2141" s="155">
        <v>1</v>
      </c>
      <c r="E2141" s="155" t="s">
        <v>252</v>
      </c>
      <c r="F2141" s="156">
        <v>1</v>
      </c>
      <c r="G2141" s="155" t="s">
        <v>182</v>
      </c>
      <c r="H2141" s="155">
        <v>5</v>
      </c>
      <c r="I2141" s="155" t="s">
        <v>189</v>
      </c>
      <c r="J2141" s="155" t="s">
        <v>115</v>
      </c>
      <c r="K2141" s="155" t="s">
        <v>184</v>
      </c>
      <c r="L2141" s="155">
        <v>200</v>
      </c>
      <c r="M2141" s="155" t="s">
        <v>209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180</v>
      </c>
      <c r="C2142" s="155">
        <v>2020</v>
      </c>
      <c r="D2142" s="155">
        <v>1</v>
      </c>
      <c r="E2142" s="155" t="s">
        <v>252</v>
      </c>
      <c r="F2142" s="156">
        <v>3</v>
      </c>
      <c r="G2142" s="155" t="s">
        <v>188</v>
      </c>
      <c r="H2142" s="155">
        <v>952</v>
      </c>
      <c r="I2142" s="155" t="s">
        <v>234</v>
      </c>
      <c r="J2142" s="155" t="s">
        <v>117</v>
      </c>
      <c r="K2142" s="155" t="s">
        <v>235</v>
      </c>
      <c r="L2142" s="155">
        <v>4532</v>
      </c>
      <c r="M2142" s="155" t="s">
        <v>199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180</v>
      </c>
      <c r="C2143" s="155">
        <v>2020</v>
      </c>
      <c r="D2143" s="155">
        <v>1</v>
      </c>
      <c r="E2143" s="155" t="s">
        <v>252</v>
      </c>
      <c r="F2143" s="156">
        <v>6</v>
      </c>
      <c r="G2143" s="155" t="s">
        <v>191</v>
      </c>
      <c r="H2143" s="155">
        <v>950</v>
      </c>
      <c r="I2143" s="155" t="s">
        <v>183</v>
      </c>
      <c r="J2143" s="155" t="s">
        <v>115</v>
      </c>
      <c r="K2143" s="155" t="s">
        <v>184</v>
      </c>
      <c r="L2143" s="155">
        <v>4562</v>
      </c>
      <c r="M2143" s="155" t="s">
        <v>210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180</v>
      </c>
      <c r="C2144" s="155">
        <v>2020</v>
      </c>
      <c r="D2144" s="155">
        <v>1</v>
      </c>
      <c r="E2144" s="155" t="s">
        <v>252</v>
      </c>
      <c r="F2144" s="156">
        <v>3</v>
      </c>
      <c r="G2144" s="155" t="s">
        <v>188</v>
      </c>
      <c r="H2144" s="155">
        <v>951</v>
      </c>
      <c r="I2144" s="155" t="s">
        <v>249</v>
      </c>
      <c r="J2144" s="155" t="s">
        <v>126</v>
      </c>
      <c r="K2144" s="155" t="s">
        <v>248</v>
      </c>
      <c r="L2144" s="155">
        <v>4532</v>
      </c>
      <c r="M2144" s="155" t="s">
        <v>199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186</v>
      </c>
      <c r="C2145" s="155">
        <v>2020</v>
      </c>
      <c r="D2145" s="155">
        <v>1</v>
      </c>
      <c r="E2145" s="155" t="s">
        <v>252</v>
      </c>
      <c r="F2145" s="156">
        <v>3</v>
      </c>
      <c r="G2145" s="155" t="s">
        <v>188</v>
      </c>
      <c r="H2145" s="155">
        <v>18</v>
      </c>
      <c r="I2145" s="155" t="s">
        <v>214</v>
      </c>
      <c r="J2145" s="155" t="s">
        <v>119</v>
      </c>
      <c r="K2145" s="155" t="s">
        <v>215</v>
      </c>
      <c r="L2145" s="155">
        <v>300</v>
      </c>
      <c r="M2145" s="155" t="s">
        <v>190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180</v>
      </c>
      <c r="C2146" s="155">
        <v>2020</v>
      </c>
      <c r="D2146" s="155">
        <v>1</v>
      </c>
      <c r="E2146" s="155" t="s">
        <v>252</v>
      </c>
      <c r="F2146" s="156">
        <v>3</v>
      </c>
      <c r="G2146" s="155" t="s">
        <v>188</v>
      </c>
      <c r="H2146" s="155">
        <v>903</v>
      </c>
      <c r="I2146" s="155" t="s">
        <v>238</v>
      </c>
      <c r="J2146" s="155" t="s">
        <v>121</v>
      </c>
      <c r="K2146" s="155" t="s">
        <v>229</v>
      </c>
      <c r="L2146" s="155">
        <v>4532</v>
      </c>
      <c r="M2146" s="155" t="s">
        <v>199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180</v>
      </c>
      <c r="C2147" s="155">
        <v>2020</v>
      </c>
      <c r="D2147" s="155">
        <v>1</v>
      </c>
      <c r="E2147" s="155" t="s">
        <v>252</v>
      </c>
      <c r="F2147" s="156">
        <v>5</v>
      </c>
      <c r="G2147" s="155" t="s">
        <v>194</v>
      </c>
      <c r="H2147" s="155">
        <v>11</v>
      </c>
      <c r="I2147" s="155" t="s">
        <v>282</v>
      </c>
      <c r="J2147" s="155" t="s">
        <v>115</v>
      </c>
      <c r="K2147" s="155" t="s">
        <v>184</v>
      </c>
      <c r="L2147" s="155">
        <v>460</v>
      </c>
      <c r="M2147" s="155" t="s">
        <v>197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180</v>
      </c>
      <c r="C2148" s="155">
        <v>2020</v>
      </c>
      <c r="D2148" s="155">
        <v>1</v>
      </c>
      <c r="E2148" s="155" t="s">
        <v>252</v>
      </c>
      <c r="F2148" s="156">
        <v>6</v>
      </c>
      <c r="G2148" s="155" t="s">
        <v>191</v>
      </c>
      <c r="H2148" s="155">
        <v>609</v>
      </c>
      <c r="I2148" s="155" t="s">
        <v>297</v>
      </c>
      <c r="J2148" s="155" t="s">
        <v>277</v>
      </c>
      <c r="K2148" s="155" t="s">
        <v>211</v>
      </c>
      <c r="L2148" s="155">
        <v>700</v>
      </c>
      <c r="M2148" s="155" t="s">
        <v>192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180</v>
      </c>
      <c r="C2149" s="155">
        <v>2020</v>
      </c>
      <c r="D2149" s="155">
        <v>1</v>
      </c>
      <c r="E2149" s="155" t="s">
        <v>252</v>
      </c>
      <c r="F2149" s="156">
        <v>3</v>
      </c>
      <c r="G2149" s="155" t="s">
        <v>188</v>
      </c>
      <c r="H2149" s="155">
        <v>10</v>
      </c>
      <c r="I2149" s="155" t="s">
        <v>250</v>
      </c>
      <c r="J2149" s="155" t="s">
        <v>117</v>
      </c>
      <c r="K2149" s="155" t="s">
        <v>235</v>
      </c>
      <c r="L2149" s="155">
        <v>300</v>
      </c>
      <c r="M2149" s="155" t="s">
        <v>190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180</v>
      </c>
      <c r="C2150" s="155">
        <v>2020</v>
      </c>
      <c r="D2150" s="155">
        <v>1</v>
      </c>
      <c r="E2150" s="155" t="s">
        <v>252</v>
      </c>
      <c r="F2150" s="156">
        <v>5</v>
      </c>
      <c r="G2150" s="155" t="s">
        <v>194</v>
      </c>
      <c r="H2150" s="155">
        <v>701</v>
      </c>
      <c r="I2150" s="155" t="s">
        <v>205</v>
      </c>
      <c r="J2150" s="155" t="s">
        <v>206</v>
      </c>
      <c r="K2150" s="155" t="s">
        <v>207</v>
      </c>
      <c r="L2150" s="155">
        <v>460</v>
      </c>
      <c r="M2150" s="155" t="s">
        <v>197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180</v>
      </c>
      <c r="C2151" s="155">
        <v>2020</v>
      </c>
      <c r="D2151" s="155">
        <v>1</v>
      </c>
      <c r="E2151" s="155" t="s">
        <v>252</v>
      </c>
      <c r="F2151" s="156">
        <v>10</v>
      </c>
      <c r="G2151" s="155" t="s">
        <v>237</v>
      </c>
      <c r="H2151" s="155">
        <v>603</v>
      </c>
      <c r="I2151" s="155" t="s">
        <v>195</v>
      </c>
      <c r="J2151" s="155" t="s">
        <v>125</v>
      </c>
      <c r="K2151" s="155" t="s">
        <v>196</v>
      </c>
      <c r="L2151" s="155">
        <v>207</v>
      </c>
      <c r="M2151" s="155" t="s">
        <v>242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180</v>
      </c>
      <c r="C2152" s="155">
        <v>2020</v>
      </c>
      <c r="D2152" s="155">
        <v>1</v>
      </c>
      <c r="E2152" s="155" t="s">
        <v>252</v>
      </c>
      <c r="F2152" s="156">
        <v>5</v>
      </c>
      <c r="G2152" s="155" t="s">
        <v>194</v>
      </c>
      <c r="H2152" s="155">
        <v>603</v>
      </c>
      <c r="I2152" s="155" t="s">
        <v>195</v>
      </c>
      <c r="J2152" s="155" t="s">
        <v>125</v>
      </c>
      <c r="K2152" s="155" t="s">
        <v>196</v>
      </c>
      <c r="L2152" s="155">
        <v>460</v>
      </c>
      <c r="M2152" s="155" t="s">
        <v>197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180</v>
      </c>
      <c r="C2153" s="155">
        <v>2020</v>
      </c>
      <c r="D2153" s="155">
        <v>1</v>
      </c>
      <c r="E2153" s="155" t="s">
        <v>252</v>
      </c>
      <c r="F2153" s="156">
        <v>6</v>
      </c>
      <c r="G2153" s="155" t="s">
        <v>191</v>
      </c>
      <c r="H2153" s="155">
        <v>621</v>
      </c>
      <c r="I2153" s="155" t="s">
        <v>258</v>
      </c>
      <c r="J2153" s="155" t="s">
        <v>116</v>
      </c>
      <c r="K2153" s="155" t="s">
        <v>223</v>
      </c>
      <c r="L2153" s="155">
        <v>4562</v>
      </c>
      <c r="M2153" s="155" t="s">
        <v>210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180</v>
      </c>
      <c r="C2154" s="155">
        <v>2020</v>
      </c>
      <c r="D2154" s="155">
        <v>1</v>
      </c>
      <c r="E2154" s="155" t="s">
        <v>252</v>
      </c>
      <c r="F2154" s="156">
        <v>6</v>
      </c>
      <c r="G2154" s="155" t="s">
        <v>191</v>
      </c>
      <c r="H2154" s="155">
        <v>618</v>
      </c>
      <c r="I2154" s="155" t="s">
        <v>293</v>
      </c>
      <c r="J2154" s="155" t="s">
        <v>130</v>
      </c>
      <c r="K2154" s="155" t="s">
        <v>279</v>
      </c>
      <c r="L2154" s="155">
        <v>4562</v>
      </c>
      <c r="M2154" s="155" t="s">
        <v>210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180</v>
      </c>
      <c r="C2155" s="155">
        <v>2020</v>
      </c>
      <c r="D2155" s="155">
        <v>1</v>
      </c>
      <c r="E2155" s="155" t="s">
        <v>252</v>
      </c>
      <c r="F2155" s="156">
        <v>6</v>
      </c>
      <c r="G2155" s="155" t="s">
        <v>191</v>
      </c>
      <c r="H2155" s="155">
        <v>623</v>
      </c>
      <c r="I2155" s="155" t="s">
        <v>294</v>
      </c>
      <c r="J2155" s="155" t="s">
        <v>124</v>
      </c>
      <c r="K2155" s="155" t="s">
        <v>226</v>
      </c>
      <c r="L2155" s="155">
        <v>700</v>
      </c>
      <c r="M2155" s="155" t="s">
        <v>192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186</v>
      </c>
      <c r="C2156" s="152">
        <v>2020</v>
      </c>
      <c r="D2156" s="155">
        <v>2</v>
      </c>
      <c r="E2156" s="155" t="s">
        <v>296</v>
      </c>
      <c r="F2156" s="156">
        <v>6</v>
      </c>
      <c r="G2156" s="155" t="s">
        <v>191</v>
      </c>
      <c r="H2156" s="155">
        <v>615</v>
      </c>
      <c r="I2156" s="155" t="s">
        <v>291</v>
      </c>
      <c r="J2156" s="155" t="s">
        <v>123</v>
      </c>
      <c r="K2156" s="155" t="s">
        <v>260</v>
      </c>
      <c r="L2156" s="155">
        <v>4562</v>
      </c>
      <c r="M2156" s="155" t="s">
        <v>210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180</v>
      </c>
      <c r="C2157" s="152">
        <v>2020</v>
      </c>
      <c r="D2157" s="155">
        <v>2</v>
      </c>
      <c r="E2157" s="155" t="s">
        <v>296</v>
      </c>
      <c r="F2157" s="156">
        <v>60</v>
      </c>
      <c r="G2157" s="155" t="s">
        <v>211</v>
      </c>
      <c r="H2157" s="155">
        <v>615</v>
      </c>
      <c r="I2157" s="155" t="s">
        <v>291</v>
      </c>
      <c r="J2157" s="155" t="s">
        <v>123</v>
      </c>
      <c r="K2157" s="155" t="s">
        <v>260</v>
      </c>
      <c r="L2157" s="155">
        <v>4563</v>
      </c>
      <c r="M2157" s="155" t="s">
        <v>227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186</v>
      </c>
      <c r="C2158" s="152">
        <v>2020</v>
      </c>
      <c r="D2158" s="155">
        <v>2</v>
      </c>
      <c r="E2158" s="155" t="s">
        <v>296</v>
      </c>
      <c r="F2158" s="156">
        <v>60</v>
      </c>
      <c r="G2158" s="155" t="s">
        <v>211</v>
      </c>
      <c r="H2158" s="155">
        <v>615</v>
      </c>
      <c r="I2158" s="155" t="s">
        <v>291</v>
      </c>
      <c r="J2158" s="155" t="s">
        <v>123</v>
      </c>
      <c r="K2158" s="155" t="s">
        <v>260</v>
      </c>
      <c r="L2158" s="155">
        <v>4563</v>
      </c>
      <c r="M2158" s="155" t="s">
        <v>227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180</v>
      </c>
      <c r="C2159" s="152">
        <v>2020</v>
      </c>
      <c r="D2159" s="155">
        <v>2</v>
      </c>
      <c r="E2159" s="155" t="s">
        <v>296</v>
      </c>
      <c r="F2159" s="156">
        <v>10</v>
      </c>
      <c r="G2159" s="155" t="s">
        <v>237</v>
      </c>
      <c r="H2159" s="155">
        <v>905</v>
      </c>
      <c r="I2159" s="155" t="s">
        <v>271</v>
      </c>
      <c r="J2159" s="155" t="s">
        <v>122</v>
      </c>
      <c r="K2159" s="155" t="s">
        <v>241</v>
      </c>
      <c r="L2159" s="155">
        <v>4513</v>
      </c>
      <c r="M2159" s="155" t="s">
        <v>239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186</v>
      </c>
      <c r="C2160" s="152">
        <v>2020</v>
      </c>
      <c r="D2160" s="155">
        <v>2</v>
      </c>
      <c r="E2160" s="155" t="s">
        <v>296</v>
      </c>
      <c r="F2160" s="156">
        <v>10</v>
      </c>
      <c r="G2160" s="155" t="s">
        <v>237</v>
      </c>
      <c r="H2160" s="155">
        <v>905</v>
      </c>
      <c r="I2160" s="155" t="s">
        <v>271</v>
      </c>
      <c r="J2160" s="155" t="s">
        <v>122</v>
      </c>
      <c r="K2160" s="155" t="s">
        <v>241</v>
      </c>
      <c r="L2160" s="155">
        <v>4513</v>
      </c>
      <c r="M2160" s="155" t="s">
        <v>239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180</v>
      </c>
      <c r="C2161" s="152">
        <v>2020</v>
      </c>
      <c r="D2161" s="155">
        <v>2</v>
      </c>
      <c r="E2161" s="155" t="s">
        <v>296</v>
      </c>
      <c r="F2161" s="156">
        <v>1</v>
      </c>
      <c r="G2161" s="155" t="s">
        <v>182</v>
      </c>
      <c r="H2161" s="155">
        <v>6</v>
      </c>
      <c r="I2161" s="155" t="s">
        <v>255</v>
      </c>
      <c r="J2161" s="155" t="s">
        <v>122</v>
      </c>
      <c r="K2161" s="155" t="s">
        <v>241</v>
      </c>
      <c r="L2161" s="155">
        <v>200</v>
      </c>
      <c r="M2161" s="155" t="s">
        <v>209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180</v>
      </c>
      <c r="C2162" s="152">
        <v>2020</v>
      </c>
      <c r="D2162" s="155">
        <v>2</v>
      </c>
      <c r="E2162" s="155" t="s">
        <v>296</v>
      </c>
      <c r="F2162" s="156">
        <v>5</v>
      </c>
      <c r="G2162" s="155" t="s">
        <v>194</v>
      </c>
      <c r="H2162" s="155">
        <v>602</v>
      </c>
      <c r="I2162" s="155" t="s">
        <v>245</v>
      </c>
      <c r="J2162" s="155" t="s">
        <v>125</v>
      </c>
      <c r="K2162" s="155" t="s">
        <v>196</v>
      </c>
      <c r="L2162" s="155">
        <v>460</v>
      </c>
      <c r="M2162" s="155" t="s">
        <v>197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180</v>
      </c>
      <c r="C2163" s="152">
        <v>2020</v>
      </c>
      <c r="D2163" s="155">
        <v>2</v>
      </c>
      <c r="E2163" s="155" t="s">
        <v>296</v>
      </c>
      <c r="F2163" s="156">
        <v>3</v>
      </c>
      <c r="G2163" s="155" t="s">
        <v>188</v>
      </c>
      <c r="H2163" s="155">
        <v>5</v>
      </c>
      <c r="I2163" s="155" t="s">
        <v>189</v>
      </c>
      <c r="J2163" s="155" t="s">
        <v>115</v>
      </c>
      <c r="K2163" s="155" t="s">
        <v>184</v>
      </c>
      <c r="L2163" s="155">
        <v>300</v>
      </c>
      <c r="M2163" s="155" t="s">
        <v>190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180</v>
      </c>
      <c r="C2164" s="152">
        <v>2020</v>
      </c>
      <c r="D2164" s="155">
        <v>2</v>
      </c>
      <c r="E2164" s="155" t="s">
        <v>296</v>
      </c>
      <c r="F2164" s="156">
        <v>10</v>
      </c>
      <c r="G2164" s="155" t="s">
        <v>237</v>
      </c>
      <c r="H2164" s="155">
        <v>950</v>
      </c>
      <c r="I2164" s="155" t="s">
        <v>183</v>
      </c>
      <c r="J2164" s="155" t="s">
        <v>115</v>
      </c>
      <c r="K2164" s="155" t="s">
        <v>184</v>
      </c>
      <c r="L2164" s="155">
        <v>4513</v>
      </c>
      <c r="M2164" s="155" t="s">
        <v>239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186</v>
      </c>
      <c r="C2165" s="152">
        <v>2020</v>
      </c>
      <c r="D2165" s="155">
        <v>2</v>
      </c>
      <c r="E2165" s="155" t="s">
        <v>296</v>
      </c>
      <c r="F2165" s="156">
        <v>3</v>
      </c>
      <c r="G2165" s="155" t="s">
        <v>188</v>
      </c>
      <c r="H2165" s="155">
        <v>5</v>
      </c>
      <c r="I2165" s="155" t="s">
        <v>189</v>
      </c>
      <c r="J2165" s="155" t="s">
        <v>115</v>
      </c>
      <c r="K2165" s="155" t="s">
        <v>184</v>
      </c>
      <c r="L2165" s="155">
        <v>300</v>
      </c>
      <c r="M2165" s="155" t="s">
        <v>190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180</v>
      </c>
      <c r="C2166" s="152">
        <v>2020</v>
      </c>
      <c r="D2166" s="155">
        <v>2</v>
      </c>
      <c r="E2166" s="155" t="s">
        <v>296</v>
      </c>
      <c r="F2166" s="156">
        <v>1</v>
      </c>
      <c r="G2166" s="155" t="s">
        <v>182</v>
      </c>
      <c r="H2166" s="155">
        <v>953</v>
      </c>
      <c r="I2166" s="155" t="s">
        <v>212</v>
      </c>
      <c r="J2166" s="155" t="s">
        <v>118</v>
      </c>
      <c r="K2166" s="155" t="s">
        <v>213</v>
      </c>
      <c r="L2166" s="155">
        <v>4512</v>
      </c>
      <c r="M2166" s="155" t="s">
        <v>185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186</v>
      </c>
      <c r="C2167" s="152">
        <v>2020</v>
      </c>
      <c r="D2167" s="155">
        <v>2</v>
      </c>
      <c r="E2167" s="155" t="s">
        <v>296</v>
      </c>
      <c r="F2167" s="156">
        <v>1</v>
      </c>
      <c r="G2167" s="155" t="s">
        <v>182</v>
      </c>
      <c r="H2167" s="155">
        <v>953</v>
      </c>
      <c r="I2167" s="155" t="s">
        <v>212</v>
      </c>
      <c r="J2167" s="155" t="s">
        <v>118</v>
      </c>
      <c r="K2167" s="155" t="s">
        <v>213</v>
      </c>
      <c r="L2167" s="155">
        <v>4512</v>
      </c>
      <c r="M2167" s="155" t="s">
        <v>185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180</v>
      </c>
      <c r="C2168" s="152">
        <v>2020</v>
      </c>
      <c r="D2168" s="155">
        <v>2</v>
      </c>
      <c r="E2168" s="155" t="s">
        <v>296</v>
      </c>
      <c r="F2168" s="156">
        <v>1</v>
      </c>
      <c r="G2168" s="155" t="s">
        <v>182</v>
      </c>
      <c r="H2168" s="155">
        <v>18</v>
      </c>
      <c r="I2168" s="155" t="s">
        <v>214</v>
      </c>
      <c r="J2168" s="155" t="s">
        <v>119</v>
      </c>
      <c r="K2168" s="155" t="s">
        <v>215</v>
      </c>
      <c r="L2168" s="155">
        <v>200</v>
      </c>
      <c r="M2168" s="155" t="s">
        <v>209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186</v>
      </c>
      <c r="C2169" s="152">
        <v>2020</v>
      </c>
      <c r="D2169" s="155">
        <v>2</v>
      </c>
      <c r="E2169" s="155" t="s">
        <v>296</v>
      </c>
      <c r="F2169" s="156">
        <v>3</v>
      </c>
      <c r="G2169" s="155" t="s">
        <v>188</v>
      </c>
      <c r="H2169" s="155">
        <v>1</v>
      </c>
      <c r="I2169" s="155" t="s">
        <v>228</v>
      </c>
      <c r="J2169" s="155" t="s">
        <v>121</v>
      </c>
      <c r="K2169" s="155" t="s">
        <v>229</v>
      </c>
      <c r="L2169" s="155">
        <v>300</v>
      </c>
      <c r="M2169" s="155" t="s">
        <v>190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186</v>
      </c>
      <c r="C2170" s="152">
        <v>2020</v>
      </c>
      <c r="D2170" s="155">
        <v>2</v>
      </c>
      <c r="E2170" s="155" t="s">
        <v>296</v>
      </c>
      <c r="F2170" s="156">
        <v>10</v>
      </c>
      <c r="G2170" s="155" t="s">
        <v>237</v>
      </c>
      <c r="H2170" s="155">
        <v>1</v>
      </c>
      <c r="I2170" s="155" t="s">
        <v>228</v>
      </c>
      <c r="J2170" s="155" t="s">
        <v>121</v>
      </c>
      <c r="K2170" s="155" t="s">
        <v>229</v>
      </c>
      <c r="L2170" s="155">
        <v>207</v>
      </c>
      <c r="M2170" s="155" t="s">
        <v>242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180</v>
      </c>
      <c r="C2171" s="152">
        <v>2020</v>
      </c>
      <c r="D2171" s="155">
        <v>2</v>
      </c>
      <c r="E2171" s="155" t="s">
        <v>296</v>
      </c>
      <c r="F2171" s="156">
        <v>1</v>
      </c>
      <c r="G2171" s="155" t="s">
        <v>182</v>
      </c>
      <c r="H2171" s="155">
        <v>905</v>
      </c>
      <c r="I2171" s="155" t="s">
        <v>271</v>
      </c>
      <c r="J2171" s="155" t="s">
        <v>122</v>
      </c>
      <c r="K2171" s="155" t="s">
        <v>241</v>
      </c>
      <c r="L2171" s="155">
        <v>4512</v>
      </c>
      <c r="M2171" s="155" t="s">
        <v>185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180</v>
      </c>
      <c r="C2172" s="152">
        <v>2020</v>
      </c>
      <c r="D2172" s="155">
        <v>2</v>
      </c>
      <c r="E2172" s="155" t="s">
        <v>296</v>
      </c>
      <c r="F2172" s="156">
        <v>6</v>
      </c>
      <c r="G2172" s="155" t="s">
        <v>191</v>
      </c>
      <c r="H2172" s="155">
        <v>601</v>
      </c>
      <c r="I2172" s="155" t="s">
        <v>259</v>
      </c>
      <c r="J2172" s="155" t="s">
        <v>123</v>
      </c>
      <c r="K2172" s="155" t="s">
        <v>260</v>
      </c>
      <c r="L2172" s="155">
        <v>700</v>
      </c>
      <c r="M2172" s="155" t="s">
        <v>192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180</v>
      </c>
      <c r="C2173" s="152">
        <v>2020</v>
      </c>
      <c r="D2173" s="155">
        <v>2</v>
      </c>
      <c r="E2173" s="155" t="s">
        <v>296</v>
      </c>
      <c r="F2173" s="156">
        <v>6</v>
      </c>
      <c r="G2173" s="155" t="s">
        <v>191</v>
      </c>
      <c r="H2173" s="155">
        <v>607</v>
      </c>
      <c r="I2173" s="155" t="s">
        <v>292</v>
      </c>
      <c r="J2173" s="155" t="s">
        <v>130</v>
      </c>
      <c r="K2173" s="155" t="s">
        <v>279</v>
      </c>
      <c r="L2173" s="155">
        <v>700</v>
      </c>
      <c r="M2173" s="155" t="s">
        <v>192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180</v>
      </c>
      <c r="C2174" s="152">
        <v>2020</v>
      </c>
      <c r="D2174" s="155">
        <v>2</v>
      </c>
      <c r="E2174" s="155" t="s">
        <v>296</v>
      </c>
      <c r="F2174" s="156">
        <v>6</v>
      </c>
      <c r="G2174" s="155" t="s">
        <v>191</v>
      </c>
      <c r="H2174" s="155">
        <v>609</v>
      </c>
      <c r="I2174" s="155" t="s">
        <v>297</v>
      </c>
      <c r="J2174" s="155" t="s">
        <v>277</v>
      </c>
      <c r="K2174" s="155" t="s">
        <v>211</v>
      </c>
      <c r="L2174" s="155">
        <v>700</v>
      </c>
      <c r="M2174" s="155" t="s">
        <v>192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180</v>
      </c>
      <c r="C2175" s="152">
        <v>2020</v>
      </c>
      <c r="D2175" s="155">
        <v>2</v>
      </c>
      <c r="E2175" s="155" t="s">
        <v>296</v>
      </c>
      <c r="F2175" s="156">
        <v>6</v>
      </c>
      <c r="G2175" s="155" t="s">
        <v>191</v>
      </c>
      <c r="H2175" s="155">
        <v>619</v>
      </c>
      <c r="I2175" s="155" t="s">
        <v>276</v>
      </c>
      <c r="J2175" s="155" t="s">
        <v>277</v>
      </c>
      <c r="K2175" s="155" t="s">
        <v>211</v>
      </c>
      <c r="L2175" s="155">
        <v>4562</v>
      </c>
      <c r="M2175" s="155" t="s">
        <v>210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180</v>
      </c>
      <c r="C2176" s="152">
        <v>2020</v>
      </c>
      <c r="D2176" s="155">
        <v>2</v>
      </c>
      <c r="E2176" s="155" t="s">
        <v>296</v>
      </c>
      <c r="F2176" s="156">
        <v>3</v>
      </c>
      <c r="G2176" s="155" t="s">
        <v>188</v>
      </c>
      <c r="H2176" s="155">
        <v>955</v>
      </c>
      <c r="I2176" s="155" t="s">
        <v>281</v>
      </c>
      <c r="J2176" s="155" t="s">
        <v>119</v>
      </c>
      <c r="K2176" s="155" t="s">
        <v>215</v>
      </c>
      <c r="L2176" s="155">
        <v>4532</v>
      </c>
      <c r="M2176" s="155" t="s">
        <v>199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180</v>
      </c>
      <c r="C2177" s="152">
        <v>2020</v>
      </c>
      <c r="D2177" s="155">
        <v>2</v>
      </c>
      <c r="E2177" s="155" t="s">
        <v>296</v>
      </c>
      <c r="F2177" s="156">
        <v>77</v>
      </c>
      <c r="G2177" s="155" t="s">
        <v>211</v>
      </c>
      <c r="H2177" s="155">
        <v>18</v>
      </c>
      <c r="I2177" s="155" t="s">
        <v>214</v>
      </c>
      <c r="J2177" s="155" t="s">
        <v>119</v>
      </c>
      <c r="K2177" s="155" t="s">
        <v>215</v>
      </c>
      <c r="L2177" s="155">
        <v>1577</v>
      </c>
      <c r="M2177" s="155" t="s">
        <v>232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180</v>
      </c>
      <c r="C2178" s="152">
        <v>2020</v>
      </c>
      <c r="D2178" s="155">
        <v>2</v>
      </c>
      <c r="E2178" s="155" t="s">
        <v>296</v>
      </c>
      <c r="F2178" s="156">
        <v>79</v>
      </c>
      <c r="G2178" s="155" t="s">
        <v>211</v>
      </c>
      <c r="H2178" s="155">
        <v>18</v>
      </c>
      <c r="I2178" s="155" t="s">
        <v>214</v>
      </c>
      <c r="J2178" s="155" t="s">
        <v>119</v>
      </c>
      <c r="K2178" s="155" t="s">
        <v>215</v>
      </c>
      <c r="L2178" s="155">
        <v>1579</v>
      </c>
      <c r="M2178" s="155" t="s">
        <v>270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180</v>
      </c>
      <c r="C2179" s="152">
        <v>2020</v>
      </c>
      <c r="D2179" s="155">
        <v>2</v>
      </c>
      <c r="E2179" s="155" t="s">
        <v>296</v>
      </c>
      <c r="F2179" s="156">
        <v>75</v>
      </c>
      <c r="G2179" s="155" t="s">
        <v>211</v>
      </c>
      <c r="H2179" s="155">
        <v>701</v>
      </c>
      <c r="I2179" s="155" t="s">
        <v>205</v>
      </c>
      <c r="J2179" s="155" t="s">
        <v>206</v>
      </c>
      <c r="K2179" s="155" t="s">
        <v>207</v>
      </c>
      <c r="L2179" s="155">
        <v>1575</v>
      </c>
      <c r="M2179" s="155" t="s">
        <v>217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180</v>
      </c>
      <c r="C2180" s="152">
        <v>2020</v>
      </c>
      <c r="D2180" s="155">
        <v>2</v>
      </c>
      <c r="E2180" s="155" t="s">
        <v>296</v>
      </c>
      <c r="F2180" s="156">
        <v>3</v>
      </c>
      <c r="G2180" s="155" t="s">
        <v>188</v>
      </c>
      <c r="H2180" s="155">
        <v>19</v>
      </c>
      <c r="I2180" s="155" t="s">
        <v>261</v>
      </c>
      <c r="J2180" s="155" t="s">
        <v>127</v>
      </c>
      <c r="K2180" s="155" t="s">
        <v>262</v>
      </c>
      <c r="L2180" s="155">
        <v>300</v>
      </c>
      <c r="M2180" s="155" t="s">
        <v>190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180</v>
      </c>
      <c r="C2181" s="152">
        <v>2020</v>
      </c>
      <c r="D2181" s="155">
        <v>2</v>
      </c>
      <c r="E2181" s="155" t="s">
        <v>296</v>
      </c>
      <c r="F2181" s="156">
        <v>3</v>
      </c>
      <c r="G2181" s="155" t="s">
        <v>188</v>
      </c>
      <c r="H2181" s="155">
        <v>17</v>
      </c>
      <c r="I2181" s="155" t="s">
        <v>203</v>
      </c>
      <c r="J2181" s="155" t="s">
        <v>128</v>
      </c>
      <c r="K2181" s="155" t="s">
        <v>204</v>
      </c>
      <c r="L2181" s="155">
        <v>300</v>
      </c>
      <c r="M2181" s="155" t="s">
        <v>190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180</v>
      </c>
      <c r="C2182" s="152">
        <v>2020</v>
      </c>
      <c r="D2182" s="155">
        <v>2</v>
      </c>
      <c r="E2182" s="155" t="s">
        <v>296</v>
      </c>
      <c r="F2182" s="156">
        <v>79</v>
      </c>
      <c r="G2182" s="155" t="s">
        <v>211</v>
      </c>
      <c r="H2182" s="155">
        <v>954</v>
      </c>
      <c r="I2182" s="155" t="s">
        <v>236</v>
      </c>
      <c r="J2182" s="155" t="s">
        <v>119</v>
      </c>
      <c r="K2182" s="155" t="s">
        <v>215</v>
      </c>
      <c r="L2182" s="155">
        <v>4579</v>
      </c>
      <c r="M2182" s="155" t="s">
        <v>220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180</v>
      </c>
      <c r="C2183" s="152">
        <v>2020</v>
      </c>
      <c r="D2183" s="155">
        <v>2</v>
      </c>
      <c r="E2183" s="155" t="s">
        <v>296</v>
      </c>
      <c r="F2183" s="156">
        <v>3</v>
      </c>
      <c r="G2183" s="155" t="s">
        <v>188</v>
      </c>
      <c r="H2183" s="155">
        <v>16</v>
      </c>
      <c r="I2183" s="155" t="s">
        <v>280</v>
      </c>
      <c r="J2183" s="155" t="s">
        <v>127</v>
      </c>
      <c r="K2183" s="155" t="s">
        <v>262</v>
      </c>
      <c r="L2183" s="155">
        <v>300</v>
      </c>
      <c r="M2183" s="155" t="s">
        <v>190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180</v>
      </c>
      <c r="C2184" s="152">
        <v>2020</v>
      </c>
      <c r="D2184" s="155">
        <v>2</v>
      </c>
      <c r="E2184" s="155" t="s">
        <v>296</v>
      </c>
      <c r="F2184" s="156">
        <v>60</v>
      </c>
      <c r="G2184" s="155" t="s">
        <v>211</v>
      </c>
      <c r="H2184" s="155">
        <v>600</v>
      </c>
      <c r="I2184" s="155" t="s">
        <v>265</v>
      </c>
      <c r="J2184" s="155" t="s">
        <v>123</v>
      </c>
      <c r="K2184" s="155" t="s">
        <v>260</v>
      </c>
      <c r="L2184" s="155">
        <v>360</v>
      </c>
      <c r="M2184" s="155" t="s">
        <v>224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180</v>
      </c>
      <c r="C2185" s="152">
        <v>2020</v>
      </c>
      <c r="D2185" s="155">
        <v>2</v>
      </c>
      <c r="E2185" s="155" t="s">
        <v>296</v>
      </c>
      <c r="F2185" s="156">
        <v>1</v>
      </c>
      <c r="G2185" s="155" t="s">
        <v>182</v>
      </c>
      <c r="H2185" s="155">
        <v>616</v>
      </c>
      <c r="I2185" s="155" t="s">
        <v>198</v>
      </c>
      <c r="J2185" s="155" t="s">
        <v>125</v>
      </c>
      <c r="K2185" s="155" t="s">
        <v>196</v>
      </c>
      <c r="L2185" s="155">
        <v>4512</v>
      </c>
      <c r="M2185" s="155" t="s">
        <v>185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180</v>
      </c>
      <c r="C2186" s="152">
        <v>2020</v>
      </c>
      <c r="D2186" s="155">
        <v>2</v>
      </c>
      <c r="E2186" s="155" t="s">
        <v>296</v>
      </c>
      <c r="F2186" s="156">
        <v>5</v>
      </c>
      <c r="G2186" s="155" t="s">
        <v>194</v>
      </c>
      <c r="H2186" s="155">
        <v>603</v>
      </c>
      <c r="I2186" s="155" t="s">
        <v>195</v>
      </c>
      <c r="J2186" s="155" t="s">
        <v>125</v>
      </c>
      <c r="K2186" s="155" t="s">
        <v>196</v>
      </c>
      <c r="L2186" s="155">
        <v>460</v>
      </c>
      <c r="M2186" s="155" t="s">
        <v>197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186</v>
      </c>
      <c r="C2187" s="152">
        <v>2020</v>
      </c>
      <c r="D2187" s="155">
        <v>2</v>
      </c>
      <c r="E2187" s="155" t="s">
        <v>296</v>
      </c>
      <c r="F2187" s="156">
        <v>3</v>
      </c>
      <c r="G2187" s="155" t="s">
        <v>188</v>
      </c>
      <c r="H2187" s="155">
        <v>950</v>
      </c>
      <c r="I2187" s="155" t="s">
        <v>183</v>
      </c>
      <c r="J2187" s="155" t="s">
        <v>115</v>
      </c>
      <c r="K2187" s="155" t="s">
        <v>184</v>
      </c>
      <c r="L2187" s="155">
        <v>4532</v>
      </c>
      <c r="M2187" s="155" t="s">
        <v>199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180</v>
      </c>
      <c r="C2188" s="152">
        <v>2020</v>
      </c>
      <c r="D2188" s="155">
        <v>2</v>
      </c>
      <c r="E2188" s="155" t="s">
        <v>296</v>
      </c>
      <c r="F2188" s="156">
        <v>75</v>
      </c>
      <c r="G2188" s="155" t="s">
        <v>211</v>
      </c>
      <c r="H2188" s="155">
        <v>950</v>
      </c>
      <c r="I2188" s="155" t="s">
        <v>183</v>
      </c>
      <c r="J2188" s="155" t="s">
        <v>115</v>
      </c>
      <c r="K2188" s="155" t="s">
        <v>184</v>
      </c>
      <c r="L2188" s="155">
        <v>4575</v>
      </c>
      <c r="M2188" s="155" t="s">
        <v>211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180</v>
      </c>
      <c r="C2189" s="152">
        <v>2020</v>
      </c>
      <c r="D2189" s="155">
        <v>2</v>
      </c>
      <c r="E2189" s="155" t="s">
        <v>296</v>
      </c>
      <c r="F2189" s="156">
        <v>79</v>
      </c>
      <c r="G2189" s="155" t="s">
        <v>211</v>
      </c>
      <c r="H2189" s="155">
        <v>951</v>
      </c>
      <c r="I2189" s="155" t="s">
        <v>249</v>
      </c>
      <c r="J2189" s="155" t="s">
        <v>126</v>
      </c>
      <c r="K2189" s="155" t="s">
        <v>248</v>
      </c>
      <c r="L2189" s="155">
        <v>4579</v>
      </c>
      <c r="M2189" s="155" t="s">
        <v>220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180</v>
      </c>
      <c r="C2190" s="152">
        <v>2020</v>
      </c>
      <c r="D2190" s="155">
        <v>2</v>
      </c>
      <c r="E2190" s="155" t="s">
        <v>296</v>
      </c>
      <c r="F2190" s="156">
        <v>5</v>
      </c>
      <c r="G2190" s="155" t="s">
        <v>194</v>
      </c>
      <c r="H2190" s="155">
        <v>5</v>
      </c>
      <c r="I2190" s="155" t="s">
        <v>189</v>
      </c>
      <c r="J2190" s="155" t="s">
        <v>115</v>
      </c>
      <c r="K2190" s="155" t="s">
        <v>184</v>
      </c>
      <c r="L2190" s="155">
        <v>460</v>
      </c>
      <c r="M2190" s="155" t="s">
        <v>197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180</v>
      </c>
      <c r="C2191" s="152">
        <v>2020</v>
      </c>
      <c r="D2191" s="155">
        <v>2</v>
      </c>
      <c r="E2191" s="155" t="s">
        <v>296</v>
      </c>
      <c r="F2191" s="156">
        <v>3</v>
      </c>
      <c r="G2191" s="155" t="s">
        <v>188</v>
      </c>
      <c r="H2191" s="155">
        <v>18</v>
      </c>
      <c r="I2191" s="155" t="s">
        <v>214</v>
      </c>
      <c r="J2191" s="155" t="s">
        <v>119</v>
      </c>
      <c r="K2191" s="155" t="s">
        <v>215</v>
      </c>
      <c r="L2191" s="155">
        <v>300</v>
      </c>
      <c r="M2191" s="155" t="s">
        <v>190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186</v>
      </c>
      <c r="C2192" s="152">
        <v>2020</v>
      </c>
      <c r="D2192" s="155">
        <v>2</v>
      </c>
      <c r="E2192" s="155" t="s">
        <v>296</v>
      </c>
      <c r="F2192" s="156">
        <v>3</v>
      </c>
      <c r="G2192" s="155" t="s">
        <v>188</v>
      </c>
      <c r="H2192" s="155">
        <v>952</v>
      </c>
      <c r="I2192" s="155" t="s">
        <v>234</v>
      </c>
      <c r="J2192" s="155" t="s">
        <v>117</v>
      </c>
      <c r="K2192" s="155" t="s">
        <v>235</v>
      </c>
      <c r="L2192" s="155">
        <v>4532</v>
      </c>
      <c r="M2192" s="155" t="s">
        <v>199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186</v>
      </c>
      <c r="C2193" s="152">
        <v>2020</v>
      </c>
      <c r="D2193" s="155">
        <v>2</v>
      </c>
      <c r="E2193" s="155" t="s">
        <v>296</v>
      </c>
      <c r="F2193" s="156">
        <v>3</v>
      </c>
      <c r="G2193" s="155" t="s">
        <v>188</v>
      </c>
      <c r="H2193" s="155">
        <v>10</v>
      </c>
      <c r="I2193" s="155" t="s">
        <v>250</v>
      </c>
      <c r="J2193" s="155" t="s">
        <v>118</v>
      </c>
      <c r="K2193" s="155" t="s">
        <v>213</v>
      </c>
      <c r="L2193" s="155">
        <v>300</v>
      </c>
      <c r="M2193" s="155" t="s">
        <v>190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180</v>
      </c>
      <c r="C2194" s="152">
        <v>2020</v>
      </c>
      <c r="D2194" s="155">
        <v>2</v>
      </c>
      <c r="E2194" s="155" t="s">
        <v>296</v>
      </c>
      <c r="F2194" s="156">
        <v>3</v>
      </c>
      <c r="G2194" s="155" t="s">
        <v>188</v>
      </c>
      <c r="H2194" s="155">
        <v>15</v>
      </c>
      <c r="I2194" s="155" t="s">
        <v>251</v>
      </c>
      <c r="J2194" s="155" t="s">
        <v>118</v>
      </c>
      <c r="K2194" s="155" t="s">
        <v>213</v>
      </c>
      <c r="L2194" s="155">
        <v>300</v>
      </c>
      <c r="M2194" s="155" t="s">
        <v>190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186</v>
      </c>
      <c r="C2195" s="152">
        <v>2020</v>
      </c>
      <c r="D2195" s="155">
        <v>2</v>
      </c>
      <c r="E2195" s="155" t="s">
        <v>296</v>
      </c>
      <c r="F2195" s="156">
        <v>3</v>
      </c>
      <c r="G2195" s="155" t="s">
        <v>188</v>
      </c>
      <c r="H2195" s="155">
        <v>15</v>
      </c>
      <c r="I2195" s="155" t="s">
        <v>251</v>
      </c>
      <c r="J2195" s="155" t="s">
        <v>118</v>
      </c>
      <c r="K2195" s="155" t="s">
        <v>213</v>
      </c>
      <c r="L2195" s="155">
        <v>300</v>
      </c>
      <c r="M2195" s="155" t="s">
        <v>190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186</v>
      </c>
      <c r="C2196" s="152">
        <v>2020</v>
      </c>
      <c r="D2196" s="155">
        <v>2</v>
      </c>
      <c r="E2196" s="155" t="s">
        <v>296</v>
      </c>
      <c r="F2196" s="156">
        <v>3</v>
      </c>
      <c r="G2196" s="155" t="s">
        <v>188</v>
      </c>
      <c r="H2196" s="155">
        <v>9</v>
      </c>
      <c r="I2196" s="155" t="s">
        <v>274</v>
      </c>
      <c r="J2196" s="155" t="s">
        <v>117</v>
      </c>
      <c r="K2196" s="155" t="s">
        <v>235</v>
      </c>
      <c r="L2196" s="155">
        <v>300</v>
      </c>
      <c r="M2196" s="155" t="s">
        <v>190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180</v>
      </c>
      <c r="C2197" s="152">
        <v>2020</v>
      </c>
      <c r="D2197" s="155">
        <v>2</v>
      </c>
      <c r="E2197" s="155" t="s">
        <v>296</v>
      </c>
      <c r="F2197" s="156">
        <v>6</v>
      </c>
      <c r="G2197" s="155" t="s">
        <v>191</v>
      </c>
      <c r="H2197" s="155">
        <v>603</v>
      </c>
      <c r="I2197" s="155" t="s">
        <v>195</v>
      </c>
      <c r="J2197" s="155" t="s">
        <v>125</v>
      </c>
      <c r="K2197" s="155" t="s">
        <v>196</v>
      </c>
      <c r="L2197" s="155">
        <v>700</v>
      </c>
      <c r="M2197" s="155" t="s">
        <v>192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186</v>
      </c>
      <c r="C2198" s="152">
        <v>2020</v>
      </c>
      <c r="D2198" s="155">
        <v>2</v>
      </c>
      <c r="E2198" s="155" t="s">
        <v>296</v>
      </c>
      <c r="F2198" s="156">
        <v>1</v>
      </c>
      <c r="G2198" s="155" t="s">
        <v>182</v>
      </c>
      <c r="H2198" s="155">
        <v>1</v>
      </c>
      <c r="I2198" s="155" t="s">
        <v>228</v>
      </c>
      <c r="J2198" s="155" t="s">
        <v>121</v>
      </c>
      <c r="K2198" s="155" t="s">
        <v>229</v>
      </c>
      <c r="L2198" s="155">
        <v>200</v>
      </c>
      <c r="M2198" s="155" t="s">
        <v>209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180</v>
      </c>
      <c r="C2199" s="152">
        <v>2020</v>
      </c>
      <c r="D2199" s="155">
        <v>2</v>
      </c>
      <c r="E2199" s="155" t="s">
        <v>296</v>
      </c>
      <c r="F2199" s="156">
        <v>6</v>
      </c>
      <c r="G2199" s="155" t="s">
        <v>191</v>
      </c>
      <c r="H2199" s="155">
        <v>616</v>
      </c>
      <c r="I2199" s="155" t="s">
        <v>198</v>
      </c>
      <c r="J2199" s="155" t="s">
        <v>125</v>
      </c>
      <c r="K2199" s="155" t="s">
        <v>196</v>
      </c>
      <c r="L2199" s="155">
        <v>4562</v>
      </c>
      <c r="M2199" s="155" t="s">
        <v>210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180</v>
      </c>
      <c r="C2200" s="152">
        <v>2020</v>
      </c>
      <c r="D2200" s="155">
        <v>2</v>
      </c>
      <c r="E2200" s="155" t="s">
        <v>296</v>
      </c>
      <c r="F2200" s="156">
        <v>6</v>
      </c>
      <c r="G2200" s="155" t="s">
        <v>191</v>
      </c>
      <c r="H2200" s="155">
        <v>626</v>
      </c>
      <c r="I2200" s="155" t="s">
        <v>267</v>
      </c>
      <c r="J2200" s="155" t="s">
        <v>132</v>
      </c>
      <c r="K2200" s="155" t="s">
        <v>211</v>
      </c>
      <c r="L2200" s="155">
        <v>700</v>
      </c>
      <c r="M2200" s="155" t="s">
        <v>192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186</v>
      </c>
      <c r="C2201" s="152">
        <v>2020</v>
      </c>
      <c r="D2201" s="155">
        <v>2</v>
      </c>
      <c r="E2201" s="155" t="s">
        <v>296</v>
      </c>
      <c r="F2201" s="156">
        <v>3</v>
      </c>
      <c r="G2201" s="155" t="s">
        <v>188</v>
      </c>
      <c r="H2201" s="155">
        <v>954</v>
      </c>
      <c r="I2201" s="155" t="s">
        <v>236</v>
      </c>
      <c r="J2201" s="155" t="s">
        <v>119</v>
      </c>
      <c r="K2201" s="155" t="s">
        <v>215</v>
      </c>
      <c r="L2201" s="155">
        <v>4532</v>
      </c>
      <c r="M2201" s="155" t="s">
        <v>199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180</v>
      </c>
      <c r="C2202" s="152">
        <v>2020</v>
      </c>
      <c r="D2202" s="155">
        <v>2</v>
      </c>
      <c r="E2202" s="155" t="s">
        <v>296</v>
      </c>
      <c r="F2202" s="156">
        <v>75</v>
      </c>
      <c r="G2202" s="155" t="s">
        <v>211</v>
      </c>
      <c r="H2202" s="155">
        <v>18</v>
      </c>
      <c r="I2202" s="155" t="s">
        <v>214</v>
      </c>
      <c r="J2202" s="155" t="s">
        <v>119</v>
      </c>
      <c r="K2202" s="155" t="s">
        <v>215</v>
      </c>
      <c r="L2202" s="155">
        <v>1575</v>
      </c>
      <c r="M2202" s="155" t="s">
        <v>217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180</v>
      </c>
      <c r="C2203" s="152">
        <v>2020</v>
      </c>
      <c r="D2203" s="155">
        <v>2</v>
      </c>
      <c r="E2203" s="155" t="s">
        <v>296</v>
      </c>
      <c r="F2203" s="156">
        <v>5</v>
      </c>
      <c r="G2203" s="155" t="s">
        <v>194</v>
      </c>
      <c r="H2203" s="155">
        <v>13</v>
      </c>
      <c r="I2203" s="155" t="s">
        <v>295</v>
      </c>
      <c r="J2203" s="155" t="s">
        <v>119</v>
      </c>
      <c r="K2203" s="155" t="s">
        <v>215</v>
      </c>
      <c r="L2203" s="155">
        <v>460</v>
      </c>
      <c r="M2203" s="155" t="s">
        <v>197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180</v>
      </c>
      <c r="C2204" s="152">
        <v>2020</v>
      </c>
      <c r="D2204" s="155">
        <v>2</v>
      </c>
      <c r="E2204" s="155" t="s">
        <v>296</v>
      </c>
      <c r="F2204" s="156">
        <v>5</v>
      </c>
      <c r="G2204" s="155" t="s">
        <v>194</v>
      </c>
      <c r="H2204" s="155">
        <v>700</v>
      </c>
      <c r="I2204" s="155" t="s">
        <v>272</v>
      </c>
      <c r="J2204" s="155" t="s">
        <v>206</v>
      </c>
      <c r="K2204" s="155" t="s">
        <v>207</v>
      </c>
      <c r="L2204" s="155">
        <v>460</v>
      </c>
      <c r="M2204" s="155" t="s">
        <v>197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180</v>
      </c>
      <c r="C2205" s="155">
        <v>2020</v>
      </c>
      <c r="D2205" s="155">
        <v>2</v>
      </c>
      <c r="E2205" s="155" t="s">
        <v>296</v>
      </c>
      <c r="F2205" s="156">
        <v>3</v>
      </c>
      <c r="G2205" s="155" t="s">
        <v>188</v>
      </c>
      <c r="H2205" s="155">
        <v>616</v>
      </c>
      <c r="I2205" s="155" t="s">
        <v>198</v>
      </c>
      <c r="J2205" s="155" t="s">
        <v>125</v>
      </c>
      <c r="K2205" s="155" t="s">
        <v>196</v>
      </c>
      <c r="L2205" s="155">
        <v>4532</v>
      </c>
      <c r="M2205" s="155" t="s">
        <v>199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180</v>
      </c>
      <c r="C2206" s="155">
        <v>2020</v>
      </c>
      <c r="D2206" s="155">
        <v>2</v>
      </c>
      <c r="E2206" s="155" t="s">
        <v>296</v>
      </c>
      <c r="F2206" s="156">
        <v>5</v>
      </c>
      <c r="G2206" s="155" t="s">
        <v>194</v>
      </c>
      <c r="H2206" s="155">
        <v>616</v>
      </c>
      <c r="I2206" s="155" t="s">
        <v>198</v>
      </c>
      <c r="J2206" s="155" t="s">
        <v>125</v>
      </c>
      <c r="K2206" s="155" t="s">
        <v>196</v>
      </c>
      <c r="L2206" s="155">
        <v>4552</v>
      </c>
      <c r="M2206" s="155" t="s">
        <v>275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180</v>
      </c>
      <c r="C2207" s="155">
        <v>2020</v>
      </c>
      <c r="D2207" s="155">
        <v>2</v>
      </c>
      <c r="E2207" s="155" t="s">
        <v>296</v>
      </c>
      <c r="F2207" s="156">
        <v>3</v>
      </c>
      <c r="G2207" s="155" t="s">
        <v>188</v>
      </c>
      <c r="H2207" s="155">
        <v>10</v>
      </c>
      <c r="I2207" s="155" t="s">
        <v>250</v>
      </c>
      <c r="J2207" s="155" t="s">
        <v>117</v>
      </c>
      <c r="K2207" s="155" t="s">
        <v>235</v>
      </c>
      <c r="L2207" s="155">
        <v>300</v>
      </c>
      <c r="M2207" s="155" t="s">
        <v>190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180</v>
      </c>
      <c r="C2208" s="155">
        <v>2020</v>
      </c>
      <c r="D2208" s="155">
        <v>2</v>
      </c>
      <c r="E2208" s="155" t="s">
        <v>296</v>
      </c>
      <c r="F2208" s="156">
        <v>5</v>
      </c>
      <c r="G2208" s="155" t="s">
        <v>194</v>
      </c>
      <c r="H2208" s="155">
        <v>950</v>
      </c>
      <c r="I2208" s="155" t="s">
        <v>183</v>
      </c>
      <c r="J2208" s="155" t="s">
        <v>115</v>
      </c>
      <c r="K2208" s="155" t="s">
        <v>184</v>
      </c>
      <c r="L2208" s="155">
        <v>4552</v>
      </c>
      <c r="M2208" s="155" t="s">
        <v>275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180</v>
      </c>
      <c r="C2209" s="155">
        <v>2020</v>
      </c>
      <c r="D2209" s="155">
        <v>2</v>
      </c>
      <c r="E2209" s="155" t="s">
        <v>296</v>
      </c>
      <c r="F2209" s="156">
        <v>5</v>
      </c>
      <c r="G2209" s="155" t="s">
        <v>194</v>
      </c>
      <c r="H2209" s="155">
        <v>8</v>
      </c>
      <c r="I2209" s="155" t="s">
        <v>247</v>
      </c>
      <c r="J2209" s="155" t="s">
        <v>126</v>
      </c>
      <c r="K2209" s="155" t="s">
        <v>248</v>
      </c>
      <c r="L2209" s="155">
        <v>460</v>
      </c>
      <c r="M2209" s="155" t="s">
        <v>197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180</v>
      </c>
      <c r="C2210" s="155">
        <v>2020</v>
      </c>
      <c r="D2210" s="155">
        <v>2</v>
      </c>
      <c r="E2210" s="155" t="s">
        <v>296</v>
      </c>
      <c r="F2210" s="156">
        <v>6</v>
      </c>
      <c r="G2210" s="155" t="s">
        <v>191</v>
      </c>
      <c r="H2210" s="155">
        <v>950</v>
      </c>
      <c r="I2210" s="155" t="s">
        <v>183</v>
      </c>
      <c r="J2210" s="155" t="s">
        <v>115</v>
      </c>
      <c r="K2210" s="155" t="s">
        <v>184</v>
      </c>
      <c r="L2210" s="155">
        <v>4562</v>
      </c>
      <c r="M2210" s="155" t="s">
        <v>210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180</v>
      </c>
      <c r="C2211" s="155">
        <v>2020</v>
      </c>
      <c r="D2211" s="155">
        <v>2</v>
      </c>
      <c r="E2211" s="155" t="s">
        <v>296</v>
      </c>
      <c r="F2211" s="156">
        <v>77</v>
      </c>
      <c r="G2211" s="155" t="s">
        <v>211</v>
      </c>
      <c r="H2211" s="155">
        <v>950</v>
      </c>
      <c r="I2211" s="155" t="s">
        <v>183</v>
      </c>
      <c r="J2211" s="155" t="s">
        <v>115</v>
      </c>
      <c r="K2211" s="155" t="s">
        <v>184</v>
      </c>
      <c r="L2211" s="155">
        <v>4577</v>
      </c>
      <c r="M2211" s="155" t="s">
        <v>211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186</v>
      </c>
      <c r="C2212" s="155">
        <v>2020</v>
      </c>
      <c r="D2212" s="155">
        <v>2</v>
      </c>
      <c r="E2212" s="155" t="s">
        <v>296</v>
      </c>
      <c r="F2212" s="156">
        <v>3</v>
      </c>
      <c r="G2212" s="155" t="s">
        <v>188</v>
      </c>
      <c r="H2212" s="155">
        <v>951</v>
      </c>
      <c r="I2212" s="155" t="s">
        <v>249</v>
      </c>
      <c r="J2212" s="155" t="s">
        <v>126</v>
      </c>
      <c r="K2212" s="155" t="s">
        <v>248</v>
      </c>
      <c r="L2212" s="155">
        <v>4532</v>
      </c>
      <c r="M2212" s="155" t="s">
        <v>199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180</v>
      </c>
      <c r="C2213" s="155">
        <v>2020</v>
      </c>
      <c r="D2213" s="155">
        <v>2</v>
      </c>
      <c r="E2213" s="155" t="s">
        <v>296</v>
      </c>
      <c r="F2213" s="156">
        <v>77</v>
      </c>
      <c r="G2213" s="155" t="s">
        <v>211</v>
      </c>
      <c r="H2213" s="155">
        <v>5</v>
      </c>
      <c r="I2213" s="155" t="s">
        <v>189</v>
      </c>
      <c r="J2213" s="155" t="s">
        <v>115</v>
      </c>
      <c r="K2213" s="155" t="s">
        <v>184</v>
      </c>
      <c r="L2213" s="155">
        <v>1577</v>
      </c>
      <c r="M2213" s="155" t="s">
        <v>232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180</v>
      </c>
      <c r="C2214" s="155">
        <v>2020</v>
      </c>
      <c r="D2214" s="155">
        <v>2</v>
      </c>
      <c r="E2214" s="155" t="s">
        <v>296</v>
      </c>
      <c r="F2214" s="156">
        <v>3</v>
      </c>
      <c r="G2214" s="155" t="s">
        <v>188</v>
      </c>
      <c r="H2214" s="155">
        <v>305</v>
      </c>
      <c r="I2214" s="155" t="s">
        <v>233</v>
      </c>
      <c r="J2214" s="155" t="s">
        <v>115</v>
      </c>
      <c r="K2214" s="155" t="s">
        <v>184</v>
      </c>
      <c r="L2214" s="155">
        <v>300</v>
      </c>
      <c r="M2214" s="155" t="s">
        <v>190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180</v>
      </c>
      <c r="C2215" s="155">
        <v>2020</v>
      </c>
      <c r="D2215" s="155">
        <v>2</v>
      </c>
      <c r="E2215" s="155" t="s">
        <v>296</v>
      </c>
      <c r="F2215" s="156">
        <v>1</v>
      </c>
      <c r="G2215" s="155" t="s">
        <v>182</v>
      </c>
      <c r="H2215" s="155">
        <v>15</v>
      </c>
      <c r="I2215" s="155" t="s">
        <v>251</v>
      </c>
      <c r="J2215" s="155" t="s">
        <v>118</v>
      </c>
      <c r="K2215" s="155" t="s">
        <v>213</v>
      </c>
      <c r="L2215" s="155">
        <v>200</v>
      </c>
      <c r="M2215" s="155" t="s">
        <v>209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180</v>
      </c>
      <c r="C2216" s="155">
        <v>2020</v>
      </c>
      <c r="D2216" s="155">
        <v>2</v>
      </c>
      <c r="E2216" s="155" t="s">
        <v>296</v>
      </c>
      <c r="F2216" s="156">
        <v>10</v>
      </c>
      <c r="G2216" s="155" t="s">
        <v>237</v>
      </c>
      <c r="H2216" s="155">
        <v>6</v>
      </c>
      <c r="I2216" s="155" t="s">
        <v>255</v>
      </c>
      <c r="J2216" s="155" t="s">
        <v>122</v>
      </c>
      <c r="K2216" s="155" t="s">
        <v>241</v>
      </c>
      <c r="L2216" s="155">
        <v>207</v>
      </c>
      <c r="M2216" s="155" t="s">
        <v>242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180</v>
      </c>
      <c r="C2217" s="155">
        <v>2020</v>
      </c>
      <c r="D2217" s="155">
        <v>2</v>
      </c>
      <c r="E2217" s="155" t="s">
        <v>296</v>
      </c>
      <c r="F2217" s="156">
        <v>3</v>
      </c>
      <c r="G2217" s="155" t="s">
        <v>188</v>
      </c>
      <c r="H2217" s="155">
        <v>1</v>
      </c>
      <c r="I2217" s="155" t="s">
        <v>228</v>
      </c>
      <c r="J2217" s="155" t="s">
        <v>121</v>
      </c>
      <c r="K2217" s="155" t="s">
        <v>229</v>
      </c>
      <c r="L2217" s="155">
        <v>300</v>
      </c>
      <c r="M2217" s="155" t="s">
        <v>190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186</v>
      </c>
      <c r="C2218" s="155">
        <v>2020</v>
      </c>
      <c r="D2218" s="155">
        <v>2</v>
      </c>
      <c r="E2218" s="155" t="s">
        <v>296</v>
      </c>
      <c r="F2218" s="156">
        <v>1</v>
      </c>
      <c r="G2218" s="155" t="s">
        <v>182</v>
      </c>
      <c r="H2218" s="155">
        <v>905</v>
      </c>
      <c r="I2218" s="155" t="s">
        <v>271</v>
      </c>
      <c r="J2218" s="155" t="s">
        <v>122</v>
      </c>
      <c r="K2218" s="155" t="s">
        <v>241</v>
      </c>
      <c r="L2218" s="155">
        <v>4512</v>
      </c>
      <c r="M2218" s="155" t="s">
        <v>185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180</v>
      </c>
      <c r="C2219" s="155">
        <v>2020</v>
      </c>
      <c r="D2219" s="155">
        <v>2</v>
      </c>
      <c r="E2219" s="155" t="s">
        <v>296</v>
      </c>
      <c r="F2219" s="156">
        <v>60</v>
      </c>
      <c r="G2219" s="155" t="s">
        <v>211</v>
      </c>
      <c r="H2219" s="155">
        <v>624</v>
      </c>
      <c r="I2219" s="155" t="s">
        <v>225</v>
      </c>
      <c r="J2219" s="155" t="s">
        <v>124</v>
      </c>
      <c r="K2219" s="155" t="s">
        <v>226</v>
      </c>
      <c r="L2219" s="155">
        <v>4563</v>
      </c>
      <c r="M2219" s="155" t="s">
        <v>227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180</v>
      </c>
      <c r="C2220" s="155">
        <v>2020</v>
      </c>
      <c r="D2220" s="155">
        <v>2</v>
      </c>
      <c r="E2220" s="155" t="s">
        <v>296</v>
      </c>
      <c r="F2220" s="156">
        <v>1</v>
      </c>
      <c r="G2220" s="155" t="s">
        <v>182</v>
      </c>
      <c r="H2220" s="155">
        <v>602</v>
      </c>
      <c r="I2220" s="155" t="s">
        <v>245</v>
      </c>
      <c r="J2220" s="155" t="s">
        <v>125</v>
      </c>
      <c r="K2220" s="155" t="s">
        <v>196</v>
      </c>
      <c r="L2220" s="155">
        <v>200</v>
      </c>
      <c r="M2220" s="155" t="s">
        <v>209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180</v>
      </c>
      <c r="C2221" s="155">
        <v>2020</v>
      </c>
      <c r="D2221" s="155">
        <v>2</v>
      </c>
      <c r="E2221" s="155" t="s">
        <v>296</v>
      </c>
      <c r="F2221" s="156">
        <v>6</v>
      </c>
      <c r="G2221" s="155" t="s">
        <v>191</v>
      </c>
      <c r="H2221" s="155">
        <v>625</v>
      </c>
      <c r="I2221" s="155" t="s">
        <v>285</v>
      </c>
      <c r="J2221" s="155" t="s">
        <v>132</v>
      </c>
      <c r="K2221" s="155" t="s">
        <v>211</v>
      </c>
      <c r="L2221" s="155">
        <v>700</v>
      </c>
      <c r="M2221" s="155" t="s">
        <v>192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186</v>
      </c>
      <c r="C2222" s="155">
        <v>2020</v>
      </c>
      <c r="D2222" s="155">
        <v>2</v>
      </c>
      <c r="E2222" s="155" t="s">
        <v>296</v>
      </c>
      <c r="F2222" s="156">
        <v>3</v>
      </c>
      <c r="G2222" s="155" t="s">
        <v>188</v>
      </c>
      <c r="H2222" s="155">
        <v>955</v>
      </c>
      <c r="I2222" s="155" t="s">
        <v>281</v>
      </c>
      <c r="J2222" s="155" t="s">
        <v>127</v>
      </c>
      <c r="K2222" s="155" t="s">
        <v>262</v>
      </c>
      <c r="L2222" s="155">
        <v>4532</v>
      </c>
      <c r="M2222" s="155" t="s">
        <v>199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180</v>
      </c>
      <c r="C2223" s="155">
        <v>2020</v>
      </c>
      <c r="D2223" s="155">
        <v>2</v>
      </c>
      <c r="E2223" s="155" t="s">
        <v>296</v>
      </c>
      <c r="F2223" s="156">
        <v>3</v>
      </c>
      <c r="G2223" s="155" t="s">
        <v>188</v>
      </c>
      <c r="H2223" s="155">
        <v>20</v>
      </c>
      <c r="I2223" s="155" t="s">
        <v>299</v>
      </c>
      <c r="J2223" s="155" t="s">
        <v>128</v>
      </c>
      <c r="K2223" s="155" t="s">
        <v>204</v>
      </c>
      <c r="L2223" s="155">
        <v>300</v>
      </c>
      <c r="M2223" s="155" t="s">
        <v>190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180</v>
      </c>
      <c r="C2224" s="155">
        <v>2020</v>
      </c>
      <c r="D2224" s="155">
        <v>2</v>
      </c>
      <c r="E2224" s="155" t="s">
        <v>296</v>
      </c>
      <c r="F2224" s="156">
        <v>60</v>
      </c>
      <c r="G2224" s="155" t="s">
        <v>211</v>
      </c>
      <c r="H2224" s="155">
        <v>612</v>
      </c>
      <c r="I2224" s="155" t="s">
        <v>222</v>
      </c>
      <c r="J2224" s="155" t="s">
        <v>116</v>
      </c>
      <c r="K2224" s="155" t="s">
        <v>223</v>
      </c>
      <c r="L2224" s="155">
        <v>360</v>
      </c>
      <c r="M2224" s="155" t="s">
        <v>224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180</v>
      </c>
      <c r="C2225" s="155">
        <v>2020</v>
      </c>
      <c r="D2225" s="155">
        <v>2</v>
      </c>
      <c r="E2225" s="155" t="s">
        <v>296</v>
      </c>
      <c r="F2225" s="156">
        <v>6</v>
      </c>
      <c r="G2225" s="155" t="s">
        <v>191</v>
      </c>
      <c r="H2225" s="155">
        <v>613</v>
      </c>
      <c r="I2225" s="155" t="s">
        <v>257</v>
      </c>
      <c r="J2225" s="155" t="s">
        <v>116</v>
      </c>
      <c r="K2225" s="155" t="s">
        <v>223</v>
      </c>
      <c r="L2225" s="155">
        <v>700</v>
      </c>
      <c r="M2225" s="155" t="s">
        <v>192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180</v>
      </c>
      <c r="C2226" s="155">
        <v>2020</v>
      </c>
      <c r="D2226" s="155">
        <v>2</v>
      </c>
      <c r="E2226" s="155" t="s">
        <v>296</v>
      </c>
      <c r="F2226" s="156">
        <v>6</v>
      </c>
      <c r="G2226" s="155" t="s">
        <v>191</v>
      </c>
      <c r="H2226" s="155">
        <v>615</v>
      </c>
      <c r="I2226" s="155" t="s">
        <v>291</v>
      </c>
      <c r="J2226" s="155" t="s">
        <v>123</v>
      </c>
      <c r="K2226" s="155" t="s">
        <v>260</v>
      </c>
      <c r="L2226" s="155">
        <v>4562</v>
      </c>
      <c r="M2226" s="155" t="s">
        <v>210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180</v>
      </c>
      <c r="C2227" s="155">
        <v>2020</v>
      </c>
      <c r="D2227" s="155">
        <v>2</v>
      </c>
      <c r="E2227" s="155" t="s">
        <v>296</v>
      </c>
      <c r="F2227" s="156">
        <v>60</v>
      </c>
      <c r="G2227" s="155" t="s">
        <v>211</v>
      </c>
      <c r="H2227" s="155">
        <v>601</v>
      </c>
      <c r="I2227" s="155" t="s">
        <v>259</v>
      </c>
      <c r="J2227" s="155" t="s">
        <v>123</v>
      </c>
      <c r="K2227" s="155" t="s">
        <v>260</v>
      </c>
      <c r="L2227" s="155">
        <v>360</v>
      </c>
      <c r="M2227" s="155" t="s">
        <v>224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180</v>
      </c>
      <c r="C2228" s="155">
        <v>2020</v>
      </c>
      <c r="D2228" s="155">
        <v>2</v>
      </c>
      <c r="E2228" s="155" t="s">
        <v>296</v>
      </c>
      <c r="F2228" s="156">
        <v>1</v>
      </c>
      <c r="G2228" s="155" t="s">
        <v>182</v>
      </c>
      <c r="H2228" s="155">
        <v>950</v>
      </c>
      <c r="I2228" s="155" t="s">
        <v>183</v>
      </c>
      <c r="J2228" s="155" t="s">
        <v>115</v>
      </c>
      <c r="K2228" s="155" t="s">
        <v>184</v>
      </c>
      <c r="L2228" s="155">
        <v>4512</v>
      </c>
      <c r="M2228" s="155" t="s">
        <v>185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180</v>
      </c>
      <c r="C2229" s="155">
        <v>2020</v>
      </c>
      <c r="D2229" s="155">
        <v>2</v>
      </c>
      <c r="E2229" s="155" t="s">
        <v>296</v>
      </c>
      <c r="F2229" s="156">
        <v>5</v>
      </c>
      <c r="G2229" s="155" t="s">
        <v>194</v>
      </c>
      <c r="H2229" s="155">
        <v>951</v>
      </c>
      <c r="I2229" s="155" t="s">
        <v>249</v>
      </c>
      <c r="J2229" s="155" t="s">
        <v>126</v>
      </c>
      <c r="K2229" s="155" t="s">
        <v>248</v>
      </c>
      <c r="L2229" s="155">
        <v>4552</v>
      </c>
      <c r="M2229" s="155" t="s">
        <v>275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180</v>
      </c>
      <c r="C2230" s="155">
        <v>2020</v>
      </c>
      <c r="D2230" s="155">
        <v>2</v>
      </c>
      <c r="E2230" s="155" t="s">
        <v>296</v>
      </c>
      <c r="F2230" s="156">
        <v>1</v>
      </c>
      <c r="G2230" s="155" t="s">
        <v>182</v>
      </c>
      <c r="H2230" s="155">
        <v>10</v>
      </c>
      <c r="I2230" s="155" t="s">
        <v>250</v>
      </c>
      <c r="J2230" s="155" t="s">
        <v>117</v>
      </c>
      <c r="K2230" s="155" t="s">
        <v>235</v>
      </c>
      <c r="L2230" s="155">
        <v>200</v>
      </c>
      <c r="M2230" s="155" t="s">
        <v>209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180</v>
      </c>
      <c r="C2231" s="155">
        <v>2020</v>
      </c>
      <c r="D2231" s="155">
        <v>2</v>
      </c>
      <c r="E2231" s="155" t="s">
        <v>296</v>
      </c>
      <c r="F2231" s="156">
        <v>75</v>
      </c>
      <c r="G2231" s="155" t="s">
        <v>211</v>
      </c>
      <c r="H2231" s="155">
        <v>5</v>
      </c>
      <c r="I2231" s="155" t="s">
        <v>189</v>
      </c>
      <c r="J2231" s="155" t="s">
        <v>115</v>
      </c>
      <c r="K2231" s="155" t="s">
        <v>184</v>
      </c>
      <c r="L2231" s="155">
        <v>1575</v>
      </c>
      <c r="M2231" s="155" t="s">
        <v>217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180</v>
      </c>
      <c r="C2232" s="155">
        <v>2020</v>
      </c>
      <c r="D2232" s="155">
        <v>2</v>
      </c>
      <c r="E2232" s="155" t="s">
        <v>296</v>
      </c>
      <c r="F2232" s="156">
        <v>3</v>
      </c>
      <c r="G2232" s="155" t="s">
        <v>188</v>
      </c>
      <c r="H2232" s="155">
        <v>13</v>
      </c>
      <c r="I2232" s="155" t="s">
        <v>295</v>
      </c>
      <c r="J2232" s="155" t="s">
        <v>119</v>
      </c>
      <c r="K2232" s="155" t="s">
        <v>215</v>
      </c>
      <c r="L2232" s="155">
        <v>300</v>
      </c>
      <c r="M2232" s="155" t="s">
        <v>190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180</v>
      </c>
      <c r="C2233" s="155">
        <v>2020</v>
      </c>
      <c r="D2233" s="155">
        <v>2</v>
      </c>
      <c r="E2233" s="155" t="s">
        <v>296</v>
      </c>
      <c r="F2233" s="156">
        <v>1</v>
      </c>
      <c r="G2233" s="155" t="s">
        <v>182</v>
      </c>
      <c r="H2233" s="155">
        <v>5</v>
      </c>
      <c r="I2233" s="155" t="s">
        <v>189</v>
      </c>
      <c r="J2233" s="155" t="s">
        <v>115</v>
      </c>
      <c r="K2233" s="155" t="s">
        <v>184</v>
      </c>
      <c r="L2233" s="155">
        <v>200</v>
      </c>
      <c r="M2233" s="155" t="s">
        <v>209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180</v>
      </c>
      <c r="C2234" s="155">
        <v>2020</v>
      </c>
      <c r="D2234" s="155">
        <v>2</v>
      </c>
      <c r="E2234" s="155" t="s">
        <v>296</v>
      </c>
      <c r="F2234" s="156">
        <v>3</v>
      </c>
      <c r="G2234" s="155" t="s">
        <v>188</v>
      </c>
      <c r="H2234" s="155">
        <v>952</v>
      </c>
      <c r="I2234" s="155" t="s">
        <v>234</v>
      </c>
      <c r="J2234" s="155" t="s">
        <v>117</v>
      </c>
      <c r="K2234" s="155" t="s">
        <v>235</v>
      </c>
      <c r="L2234" s="155">
        <v>4532</v>
      </c>
      <c r="M2234" s="155" t="s">
        <v>199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180</v>
      </c>
      <c r="C2235" s="155">
        <v>2020</v>
      </c>
      <c r="D2235" s="155">
        <v>2</v>
      </c>
      <c r="E2235" s="155" t="s">
        <v>296</v>
      </c>
      <c r="F2235" s="156">
        <v>79</v>
      </c>
      <c r="G2235" s="155" t="s">
        <v>211</v>
      </c>
      <c r="H2235" s="155">
        <v>153</v>
      </c>
      <c r="I2235" s="155" t="s">
        <v>268</v>
      </c>
      <c r="J2235" s="155" t="s">
        <v>269</v>
      </c>
      <c r="K2235" s="155" t="s">
        <v>269</v>
      </c>
      <c r="L2235" s="155">
        <v>1579</v>
      </c>
      <c r="M2235" s="155" t="s">
        <v>270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180</v>
      </c>
      <c r="C2236" s="155">
        <v>2020</v>
      </c>
      <c r="D2236" s="155">
        <v>2</v>
      </c>
      <c r="E2236" s="155" t="s">
        <v>296</v>
      </c>
      <c r="F2236" s="156">
        <v>6</v>
      </c>
      <c r="G2236" s="155" t="s">
        <v>191</v>
      </c>
      <c r="H2236" s="155">
        <v>602</v>
      </c>
      <c r="I2236" s="155" t="s">
        <v>245</v>
      </c>
      <c r="J2236" s="155" t="s">
        <v>125</v>
      </c>
      <c r="K2236" s="155" t="s">
        <v>196</v>
      </c>
      <c r="L2236" s="155">
        <v>700</v>
      </c>
      <c r="M2236" s="155" t="s">
        <v>192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180</v>
      </c>
      <c r="C2237" s="155">
        <v>2020</v>
      </c>
      <c r="D2237" s="155">
        <v>2</v>
      </c>
      <c r="E2237" s="155" t="s">
        <v>296</v>
      </c>
      <c r="F2237" s="156">
        <v>1</v>
      </c>
      <c r="G2237" s="155" t="s">
        <v>182</v>
      </c>
      <c r="H2237" s="155">
        <v>903</v>
      </c>
      <c r="I2237" s="155" t="s">
        <v>238</v>
      </c>
      <c r="J2237" s="155" t="s">
        <v>121</v>
      </c>
      <c r="K2237" s="155" t="s">
        <v>229</v>
      </c>
      <c r="L2237" s="155">
        <v>4512</v>
      </c>
      <c r="M2237" s="155" t="s">
        <v>185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180</v>
      </c>
      <c r="C2238" s="155">
        <v>2020</v>
      </c>
      <c r="D2238" s="155">
        <v>2</v>
      </c>
      <c r="E2238" s="155" t="s">
        <v>296</v>
      </c>
      <c r="F2238" s="156">
        <v>3</v>
      </c>
      <c r="G2238" s="155" t="s">
        <v>188</v>
      </c>
      <c r="H2238" s="155">
        <v>2</v>
      </c>
      <c r="I2238" s="155" t="s">
        <v>263</v>
      </c>
      <c r="J2238" s="155" t="s">
        <v>121</v>
      </c>
      <c r="K2238" s="155" t="s">
        <v>229</v>
      </c>
      <c r="L2238" s="155">
        <v>300</v>
      </c>
      <c r="M2238" s="155" t="s">
        <v>190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180</v>
      </c>
      <c r="C2239" s="155">
        <v>2020</v>
      </c>
      <c r="D2239" s="155">
        <v>2</v>
      </c>
      <c r="E2239" s="155" t="s">
        <v>296</v>
      </c>
      <c r="F2239" s="156">
        <v>72</v>
      </c>
      <c r="G2239" s="155" t="s">
        <v>211</v>
      </c>
      <c r="H2239" s="155">
        <v>1</v>
      </c>
      <c r="I2239" s="155" t="s">
        <v>228</v>
      </c>
      <c r="J2239" s="155" t="s">
        <v>121</v>
      </c>
      <c r="K2239" s="155" t="s">
        <v>229</v>
      </c>
      <c r="L2239" s="155">
        <v>1572</v>
      </c>
      <c r="M2239" s="155" t="s">
        <v>230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180</v>
      </c>
      <c r="C2240" s="155">
        <v>2020</v>
      </c>
      <c r="D2240" s="155">
        <v>2</v>
      </c>
      <c r="E2240" s="155" t="s">
        <v>296</v>
      </c>
      <c r="F2240" s="156">
        <v>10</v>
      </c>
      <c r="G2240" s="155" t="s">
        <v>237</v>
      </c>
      <c r="H2240" s="155">
        <v>1</v>
      </c>
      <c r="I2240" s="155" t="s">
        <v>228</v>
      </c>
      <c r="J2240" s="155" t="s">
        <v>121</v>
      </c>
      <c r="K2240" s="155" t="s">
        <v>229</v>
      </c>
      <c r="L2240" s="155">
        <v>207</v>
      </c>
      <c r="M2240" s="155" t="s">
        <v>242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180</v>
      </c>
      <c r="C2241" s="155">
        <v>2020</v>
      </c>
      <c r="D2241" s="155">
        <v>2</v>
      </c>
      <c r="E2241" s="155" t="s">
        <v>296</v>
      </c>
      <c r="F2241" s="156">
        <v>1</v>
      </c>
      <c r="G2241" s="155" t="s">
        <v>182</v>
      </c>
      <c r="H2241" s="155">
        <v>1</v>
      </c>
      <c r="I2241" s="155" t="s">
        <v>228</v>
      </c>
      <c r="J2241" s="155" t="s">
        <v>121</v>
      </c>
      <c r="K2241" s="155" t="s">
        <v>229</v>
      </c>
      <c r="L2241" s="155">
        <v>200</v>
      </c>
      <c r="M2241" s="155" t="s">
        <v>209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180</v>
      </c>
      <c r="C2242" s="155">
        <v>2020</v>
      </c>
      <c r="D2242" s="155">
        <v>2</v>
      </c>
      <c r="E2242" s="155" t="s">
        <v>296</v>
      </c>
      <c r="F2242" s="156">
        <v>6</v>
      </c>
      <c r="G2242" s="155" t="s">
        <v>191</v>
      </c>
      <c r="H2242" s="155">
        <v>618</v>
      </c>
      <c r="I2242" s="155" t="s">
        <v>293</v>
      </c>
      <c r="J2242" s="155" t="s">
        <v>130</v>
      </c>
      <c r="K2242" s="155" t="s">
        <v>279</v>
      </c>
      <c r="L2242" s="155">
        <v>4562</v>
      </c>
      <c r="M2242" s="155" t="s">
        <v>210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186</v>
      </c>
      <c r="C2243" s="155">
        <v>2020</v>
      </c>
      <c r="D2243" s="155">
        <v>2</v>
      </c>
      <c r="E2243" s="155" t="s">
        <v>296</v>
      </c>
      <c r="F2243" s="156">
        <v>5</v>
      </c>
      <c r="G2243" s="155" t="s">
        <v>194</v>
      </c>
      <c r="H2243" s="155">
        <v>18</v>
      </c>
      <c r="I2243" s="155" t="s">
        <v>214</v>
      </c>
      <c r="J2243" s="155" t="s">
        <v>119</v>
      </c>
      <c r="K2243" s="155" t="s">
        <v>215</v>
      </c>
      <c r="L2243" s="155">
        <v>460</v>
      </c>
      <c r="M2243" s="155" t="s">
        <v>197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180</v>
      </c>
      <c r="C2244" s="155">
        <v>2020</v>
      </c>
      <c r="D2244" s="155">
        <v>2</v>
      </c>
      <c r="E2244" s="155" t="s">
        <v>296</v>
      </c>
      <c r="F2244" s="156">
        <v>3</v>
      </c>
      <c r="G2244" s="155" t="s">
        <v>188</v>
      </c>
      <c r="H2244" s="155">
        <v>710</v>
      </c>
      <c r="I2244" s="155" t="s">
        <v>219</v>
      </c>
      <c r="J2244" s="155" t="s">
        <v>206</v>
      </c>
      <c r="K2244" s="155" t="s">
        <v>207</v>
      </c>
      <c r="L2244" s="155">
        <v>4532</v>
      </c>
      <c r="M2244" s="155" t="s">
        <v>199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180</v>
      </c>
      <c r="C2245" s="155">
        <v>2020</v>
      </c>
      <c r="D2245" s="155">
        <v>2</v>
      </c>
      <c r="E2245" s="155" t="s">
        <v>296</v>
      </c>
      <c r="F2245" s="156">
        <v>3</v>
      </c>
      <c r="G2245" s="155" t="s">
        <v>188</v>
      </c>
      <c r="H2245" s="155">
        <v>700</v>
      </c>
      <c r="I2245" s="155" t="s">
        <v>272</v>
      </c>
      <c r="J2245" s="155" t="s">
        <v>206</v>
      </c>
      <c r="K2245" s="155" t="s">
        <v>207</v>
      </c>
      <c r="L2245" s="155">
        <v>300</v>
      </c>
      <c r="M2245" s="155" t="s">
        <v>190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180</v>
      </c>
      <c r="C2246" s="155">
        <v>2020</v>
      </c>
      <c r="D2246" s="155">
        <v>2</v>
      </c>
      <c r="E2246" s="155" t="s">
        <v>296</v>
      </c>
      <c r="F2246" s="156">
        <v>5</v>
      </c>
      <c r="G2246" s="155" t="s">
        <v>194</v>
      </c>
      <c r="H2246" s="155">
        <v>710</v>
      </c>
      <c r="I2246" s="155" t="s">
        <v>219</v>
      </c>
      <c r="J2246" s="155" t="s">
        <v>206</v>
      </c>
      <c r="K2246" s="155" t="s">
        <v>207</v>
      </c>
      <c r="L2246" s="155">
        <v>4552</v>
      </c>
      <c r="M2246" s="155" t="s">
        <v>275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186</v>
      </c>
      <c r="C2247" s="155">
        <v>2020</v>
      </c>
      <c r="D2247" s="155">
        <v>2</v>
      </c>
      <c r="E2247" s="155" t="s">
        <v>296</v>
      </c>
      <c r="F2247" s="156">
        <v>3</v>
      </c>
      <c r="G2247" s="155" t="s">
        <v>188</v>
      </c>
      <c r="H2247" s="155">
        <v>710</v>
      </c>
      <c r="I2247" s="155" t="s">
        <v>219</v>
      </c>
      <c r="J2247" s="155" t="s">
        <v>206</v>
      </c>
      <c r="K2247" s="155" t="s">
        <v>207</v>
      </c>
      <c r="L2247" s="155">
        <v>4532</v>
      </c>
      <c r="M2247" s="155" t="s">
        <v>199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180</v>
      </c>
      <c r="C2248" s="155">
        <v>2020</v>
      </c>
      <c r="D2248" s="155">
        <v>2</v>
      </c>
      <c r="E2248" s="155" t="s">
        <v>296</v>
      </c>
      <c r="F2248" s="156">
        <v>10</v>
      </c>
      <c r="G2248" s="155" t="s">
        <v>237</v>
      </c>
      <c r="H2248" s="155">
        <v>903</v>
      </c>
      <c r="I2248" s="155" t="s">
        <v>238</v>
      </c>
      <c r="J2248" s="155" t="s">
        <v>121</v>
      </c>
      <c r="K2248" s="155" t="s">
        <v>229</v>
      </c>
      <c r="L2248" s="155">
        <v>4513</v>
      </c>
      <c r="M2248" s="155" t="s">
        <v>239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186</v>
      </c>
      <c r="C2249" s="155">
        <v>2020</v>
      </c>
      <c r="D2249" s="155">
        <v>2</v>
      </c>
      <c r="E2249" s="155" t="s">
        <v>296</v>
      </c>
      <c r="F2249" s="156">
        <v>10</v>
      </c>
      <c r="G2249" s="155" t="s">
        <v>237</v>
      </c>
      <c r="H2249" s="155">
        <v>903</v>
      </c>
      <c r="I2249" s="155" t="s">
        <v>238</v>
      </c>
      <c r="J2249" s="155" t="s">
        <v>121</v>
      </c>
      <c r="K2249" s="155" t="s">
        <v>229</v>
      </c>
      <c r="L2249" s="155">
        <v>4513</v>
      </c>
      <c r="M2249" s="155" t="s">
        <v>239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180</v>
      </c>
      <c r="C2250" s="155">
        <v>2020</v>
      </c>
      <c r="D2250" s="155">
        <v>2</v>
      </c>
      <c r="E2250" s="155" t="s">
        <v>296</v>
      </c>
      <c r="F2250" s="156">
        <v>3</v>
      </c>
      <c r="G2250" s="155" t="s">
        <v>188</v>
      </c>
      <c r="H2250" s="155">
        <v>951</v>
      </c>
      <c r="I2250" s="155" t="s">
        <v>249</v>
      </c>
      <c r="J2250" s="155" t="s">
        <v>126</v>
      </c>
      <c r="K2250" s="155" t="s">
        <v>248</v>
      </c>
      <c r="L2250" s="155">
        <v>4532</v>
      </c>
      <c r="M2250" s="155" t="s">
        <v>199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186</v>
      </c>
      <c r="C2251" s="155">
        <v>2020</v>
      </c>
      <c r="D2251" s="155">
        <v>2</v>
      </c>
      <c r="E2251" s="155" t="s">
        <v>296</v>
      </c>
      <c r="F2251" s="156">
        <v>5</v>
      </c>
      <c r="G2251" s="155" t="s">
        <v>194</v>
      </c>
      <c r="H2251" s="155">
        <v>950</v>
      </c>
      <c r="I2251" s="155" t="s">
        <v>183</v>
      </c>
      <c r="J2251" s="155" t="s">
        <v>115</v>
      </c>
      <c r="K2251" s="155" t="s">
        <v>184</v>
      </c>
      <c r="L2251" s="155">
        <v>4552</v>
      </c>
      <c r="M2251" s="155" t="s">
        <v>275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186</v>
      </c>
      <c r="C2252" s="155">
        <v>2020</v>
      </c>
      <c r="D2252" s="155">
        <v>2</v>
      </c>
      <c r="E2252" s="155" t="s">
        <v>296</v>
      </c>
      <c r="F2252" s="156">
        <v>1</v>
      </c>
      <c r="G2252" s="155" t="s">
        <v>182</v>
      </c>
      <c r="H2252" s="155">
        <v>10</v>
      </c>
      <c r="I2252" s="155" t="s">
        <v>250</v>
      </c>
      <c r="J2252" s="155" t="s">
        <v>118</v>
      </c>
      <c r="K2252" s="155" t="s">
        <v>213</v>
      </c>
      <c r="L2252" s="155">
        <v>200</v>
      </c>
      <c r="M2252" s="155" t="s">
        <v>209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186</v>
      </c>
      <c r="C2253" s="155">
        <v>2020</v>
      </c>
      <c r="D2253" s="155">
        <v>2</v>
      </c>
      <c r="E2253" s="155" t="s">
        <v>296</v>
      </c>
      <c r="F2253" s="156">
        <v>1</v>
      </c>
      <c r="G2253" s="155" t="s">
        <v>182</v>
      </c>
      <c r="H2253" s="155">
        <v>6</v>
      </c>
      <c r="I2253" s="155" t="s">
        <v>255</v>
      </c>
      <c r="J2253" s="155" t="s">
        <v>122</v>
      </c>
      <c r="K2253" s="155" t="s">
        <v>241</v>
      </c>
      <c r="L2253" s="155">
        <v>200</v>
      </c>
      <c r="M2253" s="155" t="s">
        <v>209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180</v>
      </c>
      <c r="C2254" s="155">
        <v>2020</v>
      </c>
      <c r="D2254" s="155">
        <v>2</v>
      </c>
      <c r="E2254" s="155" t="s">
        <v>296</v>
      </c>
      <c r="F2254" s="156">
        <v>10</v>
      </c>
      <c r="G2254" s="155" t="s">
        <v>237</v>
      </c>
      <c r="H2254" s="155">
        <v>7</v>
      </c>
      <c r="I2254" s="155" t="s">
        <v>240</v>
      </c>
      <c r="J2254" s="155" t="s">
        <v>122</v>
      </c>
      <c r="K2254" s="155" t="s">
        <v>241</v>
      </c>
      <c r="L2254" s="155">
        <v>207</v>
      </c>
      <c r="M2254" s="155" t="s">
        <v>242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180</v>
      </c>
      <c r="C2255" s="155">
        <v>2020</v>
      </c>
      <c r="D2255" s="155">
        <v>2</v>
      </c>
      <c r="E2255" s="155" t="s">
        <v>296</v>
      </c>
      <c r="F2255" s="156">
        <v>6</v>
      </c>
      <c r="G2255" s="155" t="s">
        <v>191</v>
      </c>
      <c r="H2255" s="155">
        <v>600</v>
      </c>
      <c r="I2255" s="155" t="s">
        <v>265</v>
      </c>
      <c r="J2255" s="155" t="s">
        <v>123</v>
      </c>
      <c r="K2255" s="155" t="s">
        <v>260</v>
      </c>
      <c r="L2255" s="155">
        <v>700</v>
      </c>
      <c r="M2255" s="155" t="s">
        <v>192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180</v>
      </c>
      <c r="C2256" s="155">
        <v>2020</v>
      </c>
      <c r="D2256" s="155">
        <v>2</v>
      </c>
      <c r="E2256" s="155" t="s">
        <v>296</v>
      </c>
      <c r="F2256" s="156">
        <v>1</v>
      </c>
      <c r="G2256" s="155" t="s">
        <v>182</v>
      </c>
      <c r="H2256" s="155">
        <v>603</v>
      </c>
      <c r="I2256" s="155" t="s">
        <v>195</v>
      </c>
      <c r="J2256" s="155" t="s">
        <v>125</v>
      </c>
      <c r="K2256" s="155" t="s">
        <v>196</v>
      </c>
      <c r="L2256" s="155">
        <v>200</v>
      </c>
      <c r="M2256" s="155" t="s">
        <v>209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180</v>
      </c>
      <c r="C2257" s="155">
        <v>2020</v>
      </c>
      <c r="D2257" s="155">
        <v>2</v>
      </c>
      <c r="E2257" s="155" t="s">
        <v>296</v>
      </c>
      <c r="F2257" s="156">
        <v>10</v>
      </c>
      <c r="G2257" s="155" t="s">
        <v>237</v>
      </c>
      <c r="H2257" s="155">
        <v>603</v>
      </c>
      <c r="I2257" s="155" t="s">
        <v>195</v>
      </c>
      <c r="J2257" s="155" t="s">
        <v>125</v>
      </c>
      <c r="K2257" s="155" t="s">
        <v>196</v>
      </c>
      <c r="L2257" s="155">
        <v>207</v>
      </c>
      <c r="M2257" s="155" t="s">
        <v>242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180</v>
      </c>
      <c r="C2258" s="155">
        <v>2020</v>
      </c>
      <c r="D2258" s="155">
        <v>2</v>
      </c>
      <c r="E2258" s="155" t="s">
        <v>296</v>
      </c>
      <c r="F2258" s="156">
        <v>60</v>
      </c>
      <c r="G2258" s="155" t="s">
        <v>211</v>
      </c>
      <c r="H2258" s="155">
        <v>623</v>
      </c>
      <c r="I2258" s="155" t="s">
        <v>294</v>
      </c>
      <c r="J2258" s="155" t="s">
        <v>124</v>
      </c>
      <c r="K2258" s="155" t="s">
        <v>226</v>
      </c>
      <c r="L2258" s="155">
        <v>360</v>
      </c>
      <c r="M2258" s="155" t="s">
        <v>224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180</v>
      </c>
      <c r="C2259" s="155">
        <v>2020</v>
      </c>
      <c r="D2259" s="155">
        <v>2</v>
      </c>
      <c r="E2259" s="155" t="s">
        <v>296</v>
      </c>
      <c r="F2259" s="156">
        <v>6</v>
      </c>
      <c r="G2259" s="155" t="s">
        <v>191</v>
      </c>
      <c r="H2259" s="155">
        <v>623</v>
      </c>
      <c r="I2259" s="155" t="s">
        <v>294</v>
      </c>
      <c r="J2259" s="155" t="s">
        <v>124</v>
      </c>
      <c r="K2259" s="155" t="s">
        <v>226</v>
      </c>
      <c r="L2259" s="155">
        <v>700</v>
      </c>
      <c r="M2259" s="155" t="s">
        <v>192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180</v>
      </c>
      <c r="C2260" s="155">
        <v>2020</v>
      </c>
      <c r="D2260" s="155">
        <v>2</v>
      </c>
      <c r="E2260" s="155" t="s">
        <v>296</v>
      </c>
      <c r="F2260" s="156">
        <v>3</v>
      </c>
      <c r="G2260" s="155" t="s">
        <v>188</v>
      </c>
      <c r="H2260" s="155">
        <v>954</v>
      </c>
      <c r="I2260" s="155" t="s">
        <v>236</v>
      </c>
      <c r="J2260" s="155" t="s">
        <v>119</v>
      </c>
      <c r="K2260" s="155" t="s">
        <v>215</v>
      </c>
      <c r="L2260" s="155">
        <v>4532</v>
      </c>
      <c r="M2260" s="155" t="s">
        <v>199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186</v>
      </c>
      <c r="C2261" s="155">
        <v>2020</v>
      </c>
      <c r="D2261" s="155">
        <v>2</v>
      </c>
      <c r="E2261" s="155" t="s">
        <v>296</v>
      </c>
      <c r="F2261" s="156">
        <v>5</v>
      </c>
      <c r="G2261" s="155" t="s">
        <v>194</v>
      </c>
      <c r="H2261" s="155">
        <v>710</v>
      </c>
      <c r="I2261" s="155" t="s">
        <v>219</v>
      </c>
      <c r="J2261" s="155" t="s">
        <v>206</v>
      </c>
      <c r="K2261" s="155" t="s">
        <v>207</v>
      </c>
      <c r="L2261" s="155">
        <v>4552</v>
      </c>
      <c r="M2261" s="155" t="s">
        <v>275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180</v>
      </c>
      <c r="C2262" s="155">
        <v>2020</v>
      </c>
      <c r="D2262" s="155">
        <v>2</v>
      </c>
      <c r="E2262" s="155" t="s">
        <v>296</v>
      </c>
      <c r="F2262" s="156">
        <v>3</v>
      </c>
      <c r="G2262" s="155" t="s">
        <v>188</v>
      </c>
      <c r="H2262" s="155">
        <v>621</v>
      </c>
      <c r="I2262" s="155" t="s">
        <v>258</v>
      </c>
      <c r="J2262" s="155" t="s">
        <v>116</v>
      </c>
      <c r="K2262" s="155" t="s">
        <v>223</v>
      </c>
      <c r="L2262" s="155">
        <v>4532</v>
      </c>
      <c r="M2262" s="155" t="s">
        <v>199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186</v>
      </c>
      <c r="C2263" s="155">
        <v>2020</v>
      </c>
      <c r="D2263" s="155">
        <v>2</v>
      </c>
      <c r="E2263" s="155" t="s">
        <v>296</v>
      </c>
      <c r="F2263" s="156">
        <v>3</v>
      </c>
      <c r="G2263" s="155" t="s">
        <v>188</v>
      </c>
      <c r="H2263" s="155">
        <v>621</v>
      </c>
      <c r="I2263" s="155" t="s">
        <v>258</v>
      </c>
      <c r="J2263" s="155" t="s">
        <v>116</v>
      </c>
      <c r="K2263" s="155" t="s">
        <v>223</v>
      </c>
      <c r="L2263" s="155">
        <v>4532</v>
      </c>
      <c r="M2263" s="155" t="s">
        <v>199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180</v>
      </c>
      <c r="C2264" s="155">
        <v>2020</v>
      </c>
      <c r="D2264" s="155">
        <v>2</v>
      </c>
      <c r="E2264" s="155" t="s">
        <v>296</v>
      </c>
      <c r="F2264" s="156">
        <v>6</v>
      </c>
      <c r="G2264" s="155" t="s">
        <v>191</v>
      </c>
      <c r="H2264" s="155">
        <v>621</v>
      </c>
      <c r="I2264" s="155" t="s">
        <v>258</v>
      </c>
      <c r="J2264" s="155" t="s">
        <v>116</v>
      </c>
      <c r="K2264" s="155" t="s">
        <v>223</v>
      </c>
      <c r="L2264" s="155">
        <v>4562</v>
      </c>
      <c r="M2264" s="155" t="s">
        <v>210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180</v>
      </c>
      <c r="C2265" s="155">
        <v>2020</v>
      </c>
      <c r="D2265" s="155">
        <v>2</v>
      </c>
      <c r="E2265" s="155" t="s">
        <v>296</v>
      </c>
      <c r="F2265" s="156">
        <v>10</v>
      </c>
      <c r="G2265" s="155" t="s">
        <v>237</v>
      </c>
      <c r="H2265" s="155">
        <v>616</v>
      </c>
      <c r="I2265" s="155" t="s">
        <v>198</v>
      </c>
      <c r="J2265" s="155" t="s">
        <v>125</v>
      </c>
      <c r="K2265" s="155" t="s">
        <v>196</v>
      </c>
      <c r="L2265" s="155">
        <v>4513</v>
      </c>
      <c r="M2265" s="155" t="s">
        <v>239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180</v>
      </c>
      <c r="C2266" s="155">
        <v>2020</v>
      </c>
      <c r="D2266" s="155">
        <v>2</v>
      </c>
      <c r="E2266" s="155" t="s">
        <v>296</v>
      </c>
      <c r="F2266" s="156">
        <v>10</v>
      </c>
      <c r="G2266" s="155" t="s">
        <v>237</v>
      </c>
      <c r="H2266" s="155">
        <v>3</v>
      </c>
      <c r="I2266" s="155" t="s">
        <v>208</v>
      </c>
      <c r="J2266" s="155" t="s">
        <v>201</v>
      </c>
      <c r="K2266" s="155" t="s">
        <v>202</v>
      </c>
      <c r="L2266" s="155">
        <v>207</v>
      </c>
      <c r="M2266" s="155" t="s">
        <v>242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180</v>
      </c>
      <c r="C2267" s="155">
        <v>2020</v>
      </c>
      <c r="D2267" s="155">
        <v>2</v>
      </c>
      <c r="E2267" s="155" t="s">
        <v>296</v>
      </c>
      <c r="F2267" s="156">
        <v>3</v>
      </c>
      <c r="G2267" s="155" t="s">
        <v>188</v>
      </c>
      <c r="H2267" s="155">
        <v>8</v>
      </c>
      <c r="I2267" s="155" t="s">
        <v>247</v>
      </c>
      <c r="J2267" s="155" t="s">
        <v>126</v>
      </c>
      <c r="K2267" s="155" t="s">
        <v>248</v>
      </c>
      <c r="L2267" s="155">
        <v>300</v>
      </c>
      <c r="M2267" s="155" t="s">
        <v>190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180</v>
      </c>
      <c r="C2268" s="155">
        <v>2020</v>
      </c>
      <c r="D2268" s="155">
        <v>2</v>
      </c>
      <c r="E2268" s="155" t="s">
        <v>296</v>
      </c>
      <c r="F2268" s="156">
        <v>3</v>
      </c>
      <c r="G2268" s="155" t="s">
        <v>188</v>
      </c>
      <c r="H2268" s="155">
        <v>12</v>
      </c>
      <c r="I2268" s="155" t="s">
        <v>300</v>
      </c>
      <c r="J2268" s="155" t="s">
        <v>126</v>
      </c>
      <c r="K2268" s="155" t="s">
        <v>248</v>
      </c>
      <c r="L2268" s="155">
        <v>300</v>
      </c>
      <c r="M2268" s="155" t="s">
        <v>190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180</v>
      </c>
      <c r="C2269" s="155">
        <v>2020</v>
      </c>
      <c r="D2269" s="155">
        <v>2</v>
      </c>
      <c r="E2269" s="155" t="s">
        <v>296</v>
      </c>
      <c r="F2269" s="156">
        <v>79</v>
      </c>
      <c r="G2269" s="155" t="s">
        <v>211</v>
      </c>
      <c r="H2269" s="155">
        <v>950</v>
      </c>
      <c r="I2269" s="155" t="s">
        <v>183</v>
      </c>
      <c r="J2269" s="155" t="s">
        <v>115</v>
      </c>
      <c r="K2269" s="155" t="s">
        <v>184</v>
      </c>
      <c r="L2269" s="155">
        <v>4579</v>
      </c>
      <c r="M2269" s="155" t="s">
        <v>220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180</v>
      </c>
      <c r="C2270" s="155">
        <v>2020</v>
      </c>
      <c r="D2270" s="155">
        <v>2</v>
      </c>
      <c r="E2270" s="155" t="s">
        <v>296</v>
      </c>
      <c r="F2270" s="156">
        <v>72</v>
      </c>
      <c r="G2270" s="155" t="s">
        <v>211</v>
      </c>
      <c r="H2270" s="155">
        <v>5</v>
      </c>
      <c r="I2270" s="155" t="s">
        <v>189</v>
      </c>
      <c r="J2270" s="155" t="s">
        <v>115</v>
      </c>
      <c r="K2270" s="155" t="s">
        <v>184</v>
      </c>
      <c r="L2270" s="155">
        <v>1572</v>
      </c>
      <c r="M2270" s="155" t="s">
        <v>230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180</v>
      </c>
      <c r="C2271" s="155">
        <v>2020</v>
      </c>
      <c r="D2271" s="155">
        <v>2</v>
      </c>
      <c r="E2271" s="155" t="s">
        <v>296</v>
      </c>
      <c r="F2271" s="156">
        <v>1</v>
      </c>
      <c r="G2271" s="155" t="s">
        <v>182</v>
      </c>
      <c r="H2271" s="155">
        <v>11</v>
      </c>
      <c r="I2271" s="155" t="s">
        <v>282</v>
      </c>
      <c r="J2271" s="155" t="s">
        <v>115</v>
      </c>
      <c r="K2271" s="155" t="s">
        <v>184</v>
      </c>
      <c r="L2271" s="155">
        <v>200</v>
      </c>
      <c r="M2271" s="155" t="s">
        <v>209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180</v>
      </c>
      <c r="C2272" s="155">
        <v>2020</v>
      </c>
      <c r="D2272" s="155">
        <v>2</v>
      </c>
      <c r="E2272" s="155" t="s">
        <v>296</v>
      </c>
      <c r="F2272" s="156">
        <v>10</v>
      </c>
      <c r="G2272" s="155" t="s">
        <v>237</v>
      </c>
      <c r="H2272" s="155">
        <v>5</v>
      </c>
      <c r="I2272" s="155" t="s">
        <v>189</v>
      </c>
      <c r="J2272" s="155" t="s">
        <v>115</v>
      </c>
      <c r="K2272" s="155" t="s">
        <v>184</v>
      </c>
      <c r="L2272" s="155">
        <v>207</v>
      </c>
      <c r="M2272" s="155" t="s">
        <v>242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186</v>
      </c>
      <c r="C2273" s="155">
        <v>2020</v>
      </c>
      <c r="D2273" s="155">
        <v>2</v>
      </c>
      <c r="E2273" s="155" t="s">
        <v>296</v>
      </c>
      <c r="F2273" s="156">
        <v>3</v>
      </c>
      <c r="G2273" s="155" t="s">
        <v>188</v>
      </c>
      <c r="H2273" s="155">
        <v>953</v>
      </c>
      <c r="I2273" s="155" t="s">
        <v>212</v>
      </c>
      <c r="J2273" s="155" t="s">
        <v>118</v>
      </c>
      <c r="K2273" s="155" t="s">
        <v>213</v>
      </c>
      <c r="L2273" s="155">
        <v>4532</v>
      </c>
      <c r="M2273" s="155" t="s">
        <v>199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180</v>
      </c>
      <c r="C2274" s="155">
        <v>2020</v>
      </c>
      <c r="D2274" s="155">
        <v>2</v>
      </c>
      <c r="E2274" s="155" t="s">
        <v>296</v>
      </c>
      <c r="F2274" s="156">
        <v>71</v>
      </c>
      <c r="G2274" s="155" t="s">
        <v>211</v>
      </c>
      <c r="H2274" s="155">
        <v>1</v>
      </c>
      <c r="I2274" s="155" t="s">
        <v>228</v>
      </c>
      <c r="J2274" s="155" t="s">
        <v>121</v>
      </c>
      <c r="K2274" s="155" t="s">
        <v>229</v>
      </c>
      <c r="L2274" s="155">
        <v>1571</v>
      </c>
      <c r="M2274" s="155" t="s">
        <v>264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180</v>
      </c>
      <c r="C2275" s="155">
        <v>2020</v>
      </c>
      <c r="D2275" s="155">
        <v>2</v>
      </c>
      <c r="E2275" s="155" t="s">
        <v>296</v>
      </c>
      <c r="F2275" s="156">
        <v>10</v>
      </c>
      <c r="G2275" s="155" t="s">
        <v>237</v>
      </c>
      <c r="H2275" s="155">
        <v>2</v>
      </c>
      <c r="I2275" s="155" t="s">
        <v>263</v>
      </c>
      <c r="J2275" s="155" t="s">
        <v>121</v>
      </c>
      <c r="K2275" s="155" t="s">
        <v>229</v>
      </c>
      <c r="L2275" s="155">
        <v>207</v>
      </c>
      <c r="M2275" s="155" t="s">
        <v>242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180</v>
      </c>
      <c r="C2276" s="155">
        <v>2020</v>
      </c>
      <c r="D2276" s="155">
        <v>2</v>
      </c>
      <c r="E2276" s="155" t="s">
        <v>296</v>
      </c>
      <c r="F2276" s="156">
        <v>1</v>
      </c>
      <c r="G2276" s="155" t="s">
        <v>182</v>
      </c>
      <c r="H2276" s="155">
        <v>301</v>
      </c>
      <c r="I2276" s="155" t="s">
        <v>246</v>
      </c>
      <c r="J2276" s="155" t="s">
        <v>121</v>
      </c>
      <c r="K2276" s="155" t="s">
        <v>229</v>
      </c>
      <c r="L2276" s="155">
        <v>200</v>
      </c>
      <c r="M2276" s="155" t="s">
        <v>209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180</v>
      </c>
      <c r="C2277" s="155">
        <v>2020</v>
      </c>
      <c r="D2277" s="155">
        <v>2</v>
      </c>
      <c r="E2277" s="155" t="s">
        <v>296</v>
      </c>
      <c r="F2277" s="156">
        <v>10</v>
      </c>
      <c r="G2277" s="155" t="s">
        <v>237</v>
      </c>
      <c r="H2277" s="155">
        <v>602</v>
      </c>
      <c r="I2277" s="155" t="s">
        <v>245</v>
      </c>
      <c r="J2277" s="155" t="s">
        <v>125</v>
      </c>
      <c r="K2277" s="155" t="s">
        <v>196</v>
      </c>
      <c r="L2277" s="155">
        <v>207</v>
      </c>
      <c r="M2277" s="155" t="s">
        <v>242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180</v>
      </c>
      <c r="C2278" s="155">
        <v>2020</v>
      </c>
      <c r="D2278" s="155">
        <v>2</v>
      </c>
      <c r="E2278" s="155" t="s">
        <v>296</v>
      </c>
      <c r="F2278" s="156">
        <v>5</v>
      </c>
      <c r="G2278" s="155" t="s">
        <v>194</v>
      </c>
      <c r="H2278" s="155">
        <v>18</v>
      </c>
      <c r="I2278" s="155" t="s">
        <v>214</v>
      </c>
      <c r="J2278" s="155" t="s">
        <v>119</v>
      </c>
      <c r="K2278" s="155" t="s">
        <v>215</v>
      </c>
      <c r="L2278" s="155">
        <v>460</v>
      </c>
      <c r="M2278" s="155" t="s">
        <v>197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180</v>
      </c>
      <c r="C2279" s="155">
        <v>2020</v>
      </c>
      <c r="D2279" s="155">
        <v>2</v>
      </c>
      <c r="E2279" s="155" t="s">
        <v>296</v>
      </c>
      <c r="F2279" s="156">
        <v>5</v>
      </c>
      <c r="G2279" s="155" t="s">
        <v>194</v>
      </c>
      <c r="H2279" s="155">
        <v>701</v>
      </c>
      <c r="I2279" s="155" t="s">
        <v>205</v>
      </c>
      <c r="J2279" s="155" t="s">
        <v>206</v>
      </c>
      <c r="K2279" s="155" t="s">
        <v>207</v>
      </c>
      <c r="L2279" s="155">
        <v>460</v>
      </c>
      <c r="M2279" s="155" t="s">
        <v>197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180</v>
      </c>
      <c r="C2280" s="155">
        <v>2020</v>
      </c>
      <c r="D2280" s="155">
        <v>2</v>
      </c>
      <c r="E2280" s="155" t="s">
        <v>296</v>
      </c>
      <c r="F2280" s="156">
        <v>3</v>
      </c>
      <c r="G2280" s="155" t="s">
        <v>188</v>
      </c>
      <c r="H2280" s="155">
        <v>701</v>
      </c>
      <c r="I2280" s="155" t="s">
        <v>205</v>
      </c>
      <c r="J2280" s="155" t="s">
        <v>206</v>
      </c>
      <c r="K2280" s="155" t="s">
        <v>207</v>
      </c>
      <c r="L2280" s="155">
        <v>300</v>
      </c>
      <c r="M2280" s="155" t="s">
        <v>190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180</v>
      </c>
      <c r="C2281" s="155">
        <v>2020</v>
      </c>
      <c r="D2281" s="155">
        <v>2</v>
      </c>
      <c r="E2281" s="155" t="s">
        <v>296</v>
      </c>
      <c r="F2281" s="156">
        <v>6</v>
      </c>
      <c r="G2281" s="155" t="s">
        <v>191</v>
      </c>
      <c r="H2281" s="155">
        <v>612</v>
      </c>
      <c r="I2281" s="155" t="s">
        <v>222</v>
      </c>
      <c r="J2281" s="155" t="s">
        <v>116</v>
      </c>
      <c r="K2281" s="155" t="s">
        <v>223</v>
      </c>
      <c r="L2281" s="155">
        <v>700</v>
      </c>
      <c r="M2281" s="155" t="s">
        <v>192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180</v>
      </c>
      <c r="C2282" s="155">
        <v>2020</v>
      </c>
      <c r="D2282" s="155">
        <v>2</v>
      </c>
      <c r="E2282" s="155" t="s">
        <v>296</v>
      </c>
      <c r="F2282" s="156">
        <v>6</v>
      </c>
      <c r="G2282" s="155" t="s">
        <v>191</v>
      </c>
      <c r="H2282" s="155">
        <v>617</v>
      </c>
      <c r="I2282" s="155" t="s">
        <v>286</v>
      </c>
      <c r="J2282" s="155" t="s">
        <v>287</v>
      </c>
      <c r="K2282" s="155" t="s">
        <v>288</v>
      </c>
      <c r="L2282" s="155">
        <v>4562</v>
      </c>
      <c r="M2282" s="155" t="s">
        <v>210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186</v>
      </c>
      <c r="C2283" s="155">
        <v>2020</v>
      </c>
      <c r="D2283" s="155">
        <v>2</v>
      </c>
      <c r="E2283" s="155" t="s">
        <v>296</v>
      </c>
      <c r="F2283" s="156">
        <v>3</v>
      </c>
      <c r="G2283" s="155" t="s">
        <v>188</v>
      </c>
      <c r="H2283" s="155">
        <v>616</v>
      </c>
      <c r="I2283" s="155" t="s">
        <v>198</v>
      </c>
      <c r="J2283" s="155" t="s">
        <v>125</v>
      </c>
      <c r="K2283" s="155" t="s">
        <v>196</v>
      </c>
      <c r="L2283" s="155">
        <v>4532</v>
      </c>
      <c r="M2283" s="155" t="s">
        <v>199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180</v>
      </c>
      <c r="C2284" s="155">
        <v>2020</v>
      </c>
      <c r="D2284" s="155">
        <v>2</v>
      </c>
      <c r="E2284" s="155" t="s">
        <v>296</v>
      </c>
      <c r="F2284" s="156">
        <v>3</v>
      </c>
      <c r="G2284" s="155" t="s">
        <v>188</v>
      </c>
      <c r="H2284" s="155">
        <v>903</v>
      </c>
      <c r="I2284" s="155" t="s">
        <v>238</v>
      </c>
      <c r="J2284" s="155" t="s">
        <v>121</v>
      </c>
      <c r="K2284" s="155" t="s">
        <v>229</v>
      </c>
      <c r="L2284" s="155">
        <v>4532</v>
      </c>
      <c r="M2284" s="155" t="s">
        <v>199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180</v>
      </c>
      <c r="C2285" s="155">
        <v>2020</v>
      </c>
      <c r="D2285" s="155">
        <v>2</v>
      </c>
      <c r="E2285" s="155" t="s">
        <v>296</v>
      </c>
      <c r="F2285" s="156">
        <v>3</v>
      </c>
      <c r="G2285" s="155" t="s">
        <v>188</v>
      </c>
      <c r="H2285" s="155">
        <v>603</v>
      </c>
      <c r="I2285" s="155" t="s">
        <v>195</v>
      </c>
      <c r="J2285" s="155" t="s">
        <v>125</v>
      </c>
      <c r="K2285" s="155" t="s">
        <v>196</v>
      </c>
      <c r="L2285" s="155">
        <v>300</v>
      </c>
      <c r="M2285" s="155" t="s">
        <v>190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180</v>
      </c>
      <c r="C2286" s="155">
        <v>2020</v>
      </c>
      <c r="D2286" s="155">
        <v>2</v>
      </c>
      <c r="E2286" s="155" t="s">
        <v>296</v>
      </c>
      <c r="F2286" s="156">
        <v>3</v>
      </c>
      <c r="G2286" s="155" t="s">
        <v>188</v>
      </c>
      <c r="H2286" s="155">
        <v>11</v>
      </c>
      <c r="I2286" s="155" t="s">
        <v>282</v>
      </c>
      <c r="J2286" s="155" t="s">
        <v>115</v>
      </c>
      <c r="K2286" s="155" t="s">
        <v>184</v>
      </c>
      <c r="L2286" s="155">
        <v>300</v>
      </c>
      <c r="M2286" s="155" t="s">
        <v>190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186</v>
      </c>
      <c r="C2287" s="155">
        <v>2020</v>
      </c>
      <c r="D2287" s="155">
        <v>2</v>
      </c>
      <c r="E2287" s="155" t="s">
        <v>296</v>
      </c>
      <c r="F2287" s="156">
        <v>1</v>
      </c>
      <c r="G2287" s="155" t="s">
        <v>182</v>
      </c>
      <c r="H2287" s="155">
        <v>5</v>
      </c>
      <c r="I2287" s="155" t="s">
        <v>189</v>
      </c>
      <c r="J2287" s="155" t="s">
        <v>115</v>
      </c>
      <c r="K2287" s="155" t="s">
        <v>184</v>
      </c>
      <c r="L2287" s="155">
        <v>200</v>
      </c>
      <c r="M2287" s="155" t="s">
        <v>209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180</v>
      </c>
      <c r="C2288" s="155">
        <v>2020</v>
      </c>
      <c r="D2288" s="155">
        <v>2</v>
      </c>
      <c r="E2288" s="155" t="s">
        <v>296</v>
      </c>
      <c r="F2288" s="156">
        <v>3</v>
      </c>
      <c r="G2288" s="155" t="s">
        <v>188</v>
      </c>
      <c r="H2288" s="155">
        <v>310</v>
      </c>
      <c r="I2288" s="155" t="s">
        <v>253</v>
      </c>
      <c r="J2288" s="155" t="s">
        <v>118</v>
      </c>
      <c r="K2288" s="155" t="s">
        <v>213</v>
      </c>
      <c r="L2288" s="155">
        <v>300</v>
      </c>
      <c r="M2288" s="155" t="s">
        <v>190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180</v>
      </c>
      <c r="C2289" s="155">
        <v>2020</v>
      </c>
      <c r="D2289" s="155">
        <v>2</v>
      </c>
      <c r="E2289" s="155" t="s">
        <v>296</v>
      </c>
      <c r="F2289" s="156">
        <v>3</v>
      </c>
      <c r="G2289" s="155" t="s">
        <v>188</v>
      </c>
      <c r="H2289" s="155">
        <v>9</v>
      </c>
      <c r="I2289" s="155" t="s">
        <v>274</v>
      </c>
      <c r="J2289" s="155" t="s">
        <v>117</v>
      </c>
      <c r="K2289" s="155" t="s">
        <v>235</v>
      </c>
      <c r="L2289" s="155">
        <v>300</v>
      </c>
      <c r="M2289" s="155" t="s">
        <v>190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180</v>
      </c>
      <c r="C2290" s="155">
        <v>2020</v>
      </c>
      <c r="D2290" s="155">
        <v>2</v>
      </c>
      <c r="E2290" s="155" t="s">
        <v>296</v>
      </c>
      <c r="F2290" s="156">
        <v>3</v>
      </c>
      <c r="G2290" s="155" t="s">
        <v>188</v>
      </c>
      <c r="H2290" s="155">
        <v>953</v>
      </c>
      <c r="I2290" s="155" t="s">
        <v>212</v>
      </c>
      <c r="J2290" s="155" t="s">
        <v>118</v>
      </c>
      <c r="K2290" s="155" t="s">
        <v>213</v>
      </c>
      <c r="L2290" s="155">
        <v>4532</v>
      </c>
      <c r="M2290" s="155" t="s">
        <v>199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186</v>
      </c>
      <c r="C2291" s="155">
        <v>2020</v>
      </c>
      <c r="D2291" s="155">
        <v>2</v>
      </c>
      <c r="E2291" s="155" t="s">
        <v>296</v>
      </c>
      <c r="F2291" s="156">
        <v>1</v>
      </c>
      <c r="G2291" s="155" t="s">
        <v>182</v>
      </c>
      <c r="H2291" s="155">
        <v>903</v>
      </c>
      <c r="I2291" s="155" t="s">
        <v>238</v>
      </c>
      <c r="J2291" s="155" t="s">
        <v>121</v>
      </c>
      <c r="K2291" s="155" t="s">
        <v>229</v>
      </c>
      <c r="L2291" s="155">
        <v>4512</v>
      </c>
      <c r="M2291" s="155" t="s">
        <v>185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180</v>
      </c>
      <c r="C2292" s="155">
        <v>2020</v>
      </c>
      <c r="D2292" s="155">
        <v>2</v>
      </c>
      <c r="E2292" s="155" t="s">
        <v>296</v>
      </c>
      <c r="F2292" s="156">
        <v>3</v>
      </c>
      <c r="G2292" s="155" t="s">
        <v>188</v>
      </c>
      <c r="H2292" s="155">
        <v>602</v>
      </c>
      <c r="I2292" s="155" t="s">
        <v>245</v>
      </c>
      <c r="J2292" s="155" t="s">
        <v>125</v>
      </c>
      <c r="K2292" s="155" t="s">
        <v>196</v>
      </c>
      <c r="L2292" s="155">
        <v>300</v>
      </c>
      <c r="M2292" s="155" t="s">
        <v>190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180</v>
      </c>
      <c r="C2293" s="155">
        <v>2020</v>
      </c>
      <c r="D2293" s="155">
        <v>2</v>
      </c>
      <c r="E2293" s="155" t="s">
        <v>296</v>
      </c>
      <c r="F2293" s="156">
        <v>6</v>
      </c>
      <c r="G2293" s="155" t="s">
        <v>191</v>
      </c>
      <c r="H2293" s="155">
        <v>624</v>
      </c>
      <c r="I2293" s="155" t="s">
        <v>225</v>
      </c>
      <c r="J2293" s="155" t="s">
        <v>124</v>
      </c>
      <c r="K2293" s="155" t="s">
        <v>226</v>
      </c>
      <c r="L2293" s="155">
        <v>4562</v>
      </c>
      <c r="M2293" s="155" t="s">
        <v>210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186</v>
      </c>
      <c r="C2294" s="155">
        <v>2020</v>
      </c>
      <c r="D2294" s="155">
        <v>2</v>
      </c>
      <c r="E2294" s="155" t="s">
        <v>296</v>
      </c>
      <c r="F2294" s="156">
        <v>60</v>
      </c>
      <c r="G2294" s="155" t="s">
        <v>211</v>
      </c>
      <c r="H2294" s="155">
        <v>624</v>
      </c>
      <c r="I2294" s="155" t="s">
        <v>225</v>
      </c>
      <c r="J2294" s="155" t="s">
        <v>124</v>
      </c>
      <c r="K2294" s="155" t="s">
        <v>226</v>
      </c>
      <c r="L2294" s="155">
        <v>4563</v>
      </c>
      <c r="M2294" s="155" t="s">
        <v>227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180</v>
      </c>
      <c r="C2295" s="155">
        <v>2020</v>
      </c>
      <c r="D2295" s="155">
        <v>2</v>
      </c>
      <c r="E2295" s="155" t="s">
        <v>296</v>
      </c>
      <c r="F2295" s="156">
        <v>75</v>
      </c>
      <c r="G2295" s="155" t="s">
        <v>211</v>
      </c>
      <c r="H2295" s="155">
        <v>13</v>
      </c>
      <c r="I2295" s="155" t="s">
        <v>295</v>
      </c>
      <c r="J2295" s="155" t="s">
        <v>119</v>
      </c>
      <c r="K2295" s="155" t="s">
        <v>215</v>
      </c>
      <c r="L2295" s="155">
        <v>1575</v>
      </c>
      <c r="M2295" s="155" t="s">
        <v>217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186</v>
      </c>
      <c r="C2296" s="155">
        <v>2020</v>
      </c>
      <c r="D2296" s="155">
        <v>2</v>
      </c>
      <c r="E2296" s="155" t="s">
        <v>296</v>
      </c>
      <c r="F2296" s="156">
        <v>3</v>
      </c>
      <c r="G2296" s="155" t="s">
        <v>188</v>
      </c>
      <c r="H2296" s="155">
        <v>18</v>
      </c>
      <c r="I2296" s="155" t="s">
        <v>214</v>
      </c>
      <c r="J2296" s="155" t="s">
        <v>119</v>
      </c>
      <c r="K2296" s="155" t="s">
        <v>215</v>
      </c>
      <c r="L2296" s="155">
        <v>300</v>
      </c>
      <c r="M2296" s="155" t="s">
        <v>190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186</v>
      </c>
      <c r="C2297" s="155">
        <v>2020</v>
      </c>
      <c r="D2297" s="155">
        <v>2</v>
      </c>
      <c r="E2297" s="155" t="s">
        <v>296</v>
      </c>
      <c r="F2297" s="156">
        <v>3</v>
      </c>
      <c r="G2297" s="155" t="s">
        <v>188</v>
      </c>
      <c r="H2297" s="155">
        <v>903</v>
      </c>
      <c r="I2297" s="155" t="s">
        <v>238</v>
      </c>
      <c r="J2297" s="155" t="s">
        <v>121</v>
      </c>
      <c r="K2297" s="155" t="s">
        <v>229</v>
      </c>
      <c r="L2297" s="155">
        <v>4532</v>
      </c>
      <c r="M2297" s="155" t="s">
        <v>199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180</v>
      </c>
      <c r="C2298" s="155">
        <v>2020</v>
      </c>
      <c r="D2298" s="155">
        <v>2</v>
      </c>
      <c r="E2298" s="155" t="s">
        <v>296</v>
      </c>
      <c r="F2298" s="156">
        <v>3</v>
      </c>
      <c r="G2298" s="155" t="s">
        <v>188</v>
      </c>
      <c r="H2298" s="155">
        <v>950</v>
      </c>
      <c r="I2298" s="155" t="s">
        <v>183</v>
      </c>
      <c r="J2298" s="155" t="s">
        <v>115</v>
      </c>
      <c r="K2298" s="155" t="s">
        <v>184</v>
      </c>
      <c r="L2298" s="155">
        <v>4532</v>
      </c>
      <c r="M2298" s="155" t="s">
        <v>199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186</v>
      </c>
      <c r="C2299" s="155">
        <v>2020</v>
      </c>
      <c r="D2299" s="155">
        <v>2</v>
      </c>
      <c r="E2299" s="155" t="s">
        <v>296</v>
      </c>
      <c r="F2299" s="156">
        <v>1</v>
      </c>
      <c r="G2299" s="155" t="s">
        <v>182</v>
      </c>
      <c r="H2299" s="155">
        <v>950</v>
      </c>
      <c r="I2299" s="155" t="s">
        <v>183</v>
      </c>
      <c r="J2299" s="155" t="s">
        <v>115</v>
      </c>
      <c r="K2299" s="155" t="s">
        <v>184</v>
      </c>
      <c r="L2299" s="155">
        <v>4512</v>
      </c>
      <c r="M2299" s="155" t="s">
        <v>185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180</v>
      </c>
      <c r="C2300" s="155">
        <v>2020</v>
      </c>
      <c r="D2300" s="155">
        <v>2</v>
      </c>
      <c r="E2300" s="155" t="s">
        <v>296</v>
      </c>
      <c r="F2300" s="156">
        <v>5</v>
      </c>
      <c r="G2300" s="155" t="s">
        <v>194</v>
      </c>
      <c r="H2300" s="155">
        <v>11</v>
      </c>
      <c r="I2300" s="155" t="s">
        <v>282</v>
      </c>
      <c r="J2300" s="155" t="s">
        <v>115</v>
      </c>
      <c r="K2300" s="155" t="s">
        <v>184</v>
      </c>
      <c r="L2300" s="155">
        <v>460</v>
      </c>
      <c r="M2300" s="155" t="s">
        <v>197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180</v>
      </c>
      <c r="C2301" s="155">
        <v>2020</v>
      </c>
      <c r="D2301" s="155">
        <v>2</v>
      </c>
      <c r="E2301" s="155" t="s">
        <v>296</v>
      </c>
      <c r="F2301" s="156">
        <v>6</v>
      </c>
      <c r="G2301" s="155" t="s">
        <v>191</v>
      </c>
      <c r="H2301" s="155">
        <v>5</v>
      </c>
      <c r="I2301" s="155" t="s">
        <v>189</v>
      </c>
      <c r="J2301" s="155" t="s">
        <v>115</v>
      </c>
      <c r="K2301" s="155" t="s">
        <v>184</v>
      </c>
      <c r="L2301" s="155">
        <v>700</v>
      </c>
      <c r="M2301" s="155" t="s">
        <v>192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180</v>
      </c>
      <c r="C2302" s="155">
        <v>2020</v>
      </c>
      <c r="D2302" s="155">
        <v>2</v>
      </c>
      <c r="E2302" s="155" t="s">
        <v>296</v>
      </c>
      <c r="F2302" s="156">
        <v>79</v>
      </c>
      <c r="G2302" s="155" t="s">
        <v>211</v>
      </c>
      <c r="H2302" s="155">
        <v>5</v>
      </c>
      <c r="I2302" s="155" t="s">
        <v>189</v>
      </c>
      <c r="J2302" s="155" t="s">
        <v>115</v>
      </c>
      <c r="K2302" s="155" t="s">
        <v>184</v>
      </c>
      <c r="L2302" s="155">
        <v>1579</v>
      </c>
      <c r="M2302" s="155" t="s">
        <v>270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180</v>
      </c>
      <c r="C2303" s="155">
        <v>2020</v>
      </c>
      <c r="D2303" s="155">
        <v>2</v>
      </c>
      <c r="E2303" s="155" t="s">
        <v>296</v>
      </c>
      <c r="F2303" s="156">
        <v>1</v>
      </c>
      <c r="G2303" s="155" t="s">
        <v>182</v>
      </c>
      <c r="H2303" s="155">
        <v>7</v>
      </c>
      <c r="I2303" s="155" t="s">
        <v>240</v>
      </c>
      <c r="J2303" s="155" t="s">
        <v>122</v>
      </c>
      <c r="K2303" s="155" t="s">
        <v>241</v>
      </c>
      <c r="L2303" s="155">
        <v>200</v>
      </c>
      <c r="M2303" s="155" t="s">
        <v>209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180</v>
      </c>
      <c r="C2304" s="155">
        <v>2020</v>
      </c>
      <c r="D2304" s="155">
        <v>2</v>
      </c>
      <c r="E2304" s="155" t="s">
        <v>296</v>
      </c>
      <c r="F2304" s="156">
        <v>1</v>
      </c>
      <c r="G2304" s="155" t="s">
        <v>182</v>
      </c>
      <c r="H2304" s="155">
        <v>2</v>
      </c>
      <c r="I2304" s="155" t="s">
        <v>263</v>
      </c>
      <c r="J2304" s="155" t="s">
        <v>121</v>
      </c>
      <c r="K2304" s="155" t="s">
        <v>229</v>
      </c>
      <c r="L2304" s="155">
        <v>200</v>
      </c>
      <c r="M2304" s="155" t="s">
        <v>209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186</v>
      </c>
      <c r="C2305" s="155">
        <v>2020</v>
      </c>
      <c r="D2305" s="155">
        <v>2</v>
      </c>
      <c r="E2305" s="155" t="s">
        <v>296</v>
      </c>
      <c r="F2305" s="156">
        <v>1</v>
      </c>
      <c r="G2305" s="155" t="s">
        <v>182</v>
      </c>
      <c r="H2305" s="155">
        <v>2</v>
      </c>
      <c r="I2305" s="155" t="s">
        <v>263</v>
      </c>
      <c r="J2305" s="155" t="s">
        <v>121</v>
      </c>
      <c r="K2305" s="155" t="s">
        <v>229</v>
      </c>
      <c r="L2305" s="155">
        <v>200</v>
      </c>
      <c r="M2305" s="155" t="s">
        <v>209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180</v>
      </c>
      <c r="C2306" s="155">
        <v>2020</v>
      </c>
      <c r="D2306" s="155">
        <v>2</v>
      </c>
      <c r="E2306" s="155" t="s">
        <v>296</v>
      </c>
      <c r="F2306" s="156">
        <v>6</v>
      </c>
      <c r="G2306" s="155" t="s">
        <v>191</v>
      </c>
      <c r="H2306" s="155">
        <v>606</v>
      </c>
      <c r="I2306" s="155" t="s">
        <v>278</v>
      </c>
      <c r="J2306" s="155" t="s">
        <v>130</v>
      </c>
      <c r="K2306" s="155" t="s">
        <v>279</v>
      </c>
      <c r="L2306" s="155">
        <v>700</v>
      </c>
      <c r="M2306" s="155" t="s">
        <v>192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186</v>
      </c>
      <c r="C2307" s="155">
        <v>2020</v>
      </c>
      <c r="D2307" s="155">
        <v>2</v>
      </c>
      <c r="E2307" s="155" t="s">
        <v>296</v>
      </c>
      <c r="F2307" s="156">
        <v>6</v>
      </c>
      <c r="G2307" s="155" t="s">
        <v>191</v>
      </c>
      <c r="H2307" s="155">
        <v>624</v>
      </c>
      <c r="I2307" s="155" t="s">
        <v>225</v>
      </c>
      <c r="J2307" s="155" t="s">
        <v>124</v>
      </c>
      <c r="K2307" s="155" t="s">
        <v>226</v>
      </c>
      <c r="L2307" s="155">
        <v>4562</v>
      </c>
      <c r="M2307" s="155" t="s">
        <v>210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180</v>
      </c>
      <c r="C2308" s="155">
        <v>2020</v>
      </c>
      <c r="D2308" s="155">
        <v>2</v>
      </c>
      <c r="E2308" s="155" t="s">
        <v>296</v>
      </c>
      <c r="F2308" s="156">
        <v>6</v>
      </c>
      <c r="G2308" s="155" t="s">
        <v>191</v>
      </c>
      <c r="H2308" s="155">
        <v>608</v>
      </c>
      <c r="I2308" s="155" t="s">
        <v>289</v>
      </c>
      <c r="J2308" s="155" t="s">
        <v>277</v>
      </c>
      <c r="K2308" s="155" t="s">
        <v>211</v>
      </c>
      <c r="L2308" s="155">
        <v>700</v>
      </c>
      <c r="M2308" s="155" t="s">
        <v>192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180</v>
      </c>
      <c r="C2309" s="155">
        <v>2020</v>
      </c>
      <c r="D2309" s="155">
        <v>2</v>
      </c>
      <c r="E2309" s="155" t="s">
        <v>296</v>
      </c>
      <c r="F2309" s="156">
        <v>6</v>
      </c>
      <c r="G2309" s="155" t="s">
        <v>191</v>
      </c>
      <c r="H2309" s="155">
        <v>627</v>
      </c>
      <c r="I2309" s="155" t="s">
        <v>256</v>
      </c>
      <c r="J2309" s="155" t="s">
        <v>132</v>
      </c>
      <c r="K2309" s="155" t="s">
        <v>211</v>
      </c>
      <c r="L2309" s="155">
        <v>4562</v>
      </c>
      <c r="M2309" s="155" t="s">
        <v>210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180</v>
      </c>
      <c r="C2310" s="155">
        <v>2020</v>
      </c>
      <c r="D2310" s="155">
        <v>2</v>
      </c>
      <c r="E2310" s="155" t="s">
        <v>296</v>
      </c>
      <c r="F2310" s="156">
        <v>3</v>
      </c>
      <c r="G2310" s="155" t="s">
        <v>188</v>
      </c>
      <c r="H2310" s="155">
        <v>956</v>
      </c>
      <c r="I2310" s="155" t="s">
        <v>284</v>
      </c>
      <c r="J2310" s="155" t="s">
        <v>119</v>
      </c>
      <c r="K2310" s="155" t="s">
        <v>215</v>
      </c>
      <c r="L2310" s="155">
        <v>4532</v>
      </c>
      <c r="M2310" s="155" t="s">
        <v>199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180</v>
      </c>
      <c r="C2311" s="155">
        <v>2020</v>
      </c>
      <c r="D2311" s="155">
        <v>2</v>
      </c>
      <c r="E2311" s="155" t="s">
        <v>296</v>
      </c>
      <c r="F2311" s="156">
        <v>5</v>
      </c>
      <c r="G2311" s="155" t="s">
        <v>194</v>
      </c>
      <c r="H2311" s="155">
        <v>954</v>
      </c>
      <c r="I2311" s="155" t="s">
        <v>236</v>
      </c>
      <c r="J2311" s="155" t="s">
        <v>119</v>
      </c>
      <c r="K2311" s="155" t="s">
        <v>215</v>
      </c>
      <c r="L2311" s="155">
        <v>4552</v>
      </c>
      <c r="M2311" s="155" t="s">
        <v>275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180</v>
      </c>
      <c r="C2312" s="152">
        <v>2020</v>
      </c>
      <c r="D2312" s="155">
        <v>3</v>
      </c>
      <c r="E2312" s="155" t="s">
        <v>244</v>
      </c>
      <c r="F2312" s="156">
        <v>1</v>
      </c>
      <c r="G2312" s="155" t="s">
        <v>182</v>
      </c>
      <c r="H2312" s="155">
        <v>616</v>
      </c>
      <c r="I2312" s="155" t="s">
        <v>198</v>
      </c>
      <c r="J2312" s="155" t="s">
        <v>125</v>
      </c>
      <c r="K2312" s="155" t="s">
        <v>196</v>
      </c>
      <c r="L2312" s="155">
        <v>4512</v>
      </c>
      <c r="M2312" s="155" t="s">
        <v>185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180</v>
      </c>
      <c r="C2313" s="152">
        <v>2020</v>
      </c>
      <c r="D2313" s="155">
        <v>3</v>
      </c>
      <c r="E2313" s="155" t="s">
        <v>244</v>
      </c>
      <c r="F2313" s="156">
        <v>60</v>
      </c>
      <c r="G2313" s="155" t="s">
        <v>211</v>
      </c>
      <c r="H2313" s="155">
        <v>623</v>
      </c>
      <c r="I2313" s="155" t="s">
        <v>294</v>
      </c>
      <c r="J2313" s="155" t="s">
        <v>124</v>
      </c>
      <c r="K2313" s="155" t="s">
        <v>226</v>
      </c>
      <c r="L2313" s="155">
        <v>360</v>
      </c>
      <c r="M2313" s="155" t="s">
        <v>224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180</v>
      </c>
      <c r="C2314" s="152">
        <v>2020</v>
      </c>
      <c r="D2314" s="155">
        <v>3</v>
      </c>
      <c r="E2314" s="155" t="s">
        <v>244</v>
      </c>
      <c r="F2314" s="156">
        <v>6</v>
      </c>
      <c r="G2314" s="155" t="s">
        <v>191</v>
      </c>
      <c r="H2314" s="155">
        <v>623</v>
      </c>
      <c r="I2314" s="155" t="s">
        <v>294</v>
      </c>
      <c r="J2314" s="155" t="s">
        <v>124</v>
      </c>
      <c r="K2314" s="155" t="s">
        <v>226</v>
      </c>
      <c r="L2314" s="155">
        <v>700</v>
      </c>
      <c r="M2314" s="155" t="s">
        <v>192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180</v>
      </c>
      <c r="C2315" s="152">
        <v>2020</v>
      </c>
      <c r="D2315" s="155">
        <v>3</v>
      </c>
      <c r="E2315" s="155" t="s">
        <v>244</v>
      </c>
      <c r="F2315" s="156">
        <v>60</v>
      </c>
      <c r="G2315" s="155" t="s">
        <v>211</v>
      </c>
      <c r="H2315" s="155">
        <v>624</v>
      </c>
      <c r="I2315" s="155" t="s">
        <v>225</v>
      </c>
      <c r="J2315" s="155" t="s">
        <v>124</v>
      </c>
      <c r="K2315" s="155" t="s">
        <v>226</v>
      </c>
      <c r="L2315" s="155">
        <v>4563</v>
      </c>
      <c r="M2315" s="155" t="s">
        <v>227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180</v>
      </c>
      <c r="C2316" s="152">
        <v>2020</v>
      </c>
      <c r="D2316" s="155">
        <v>3</v>
      </c>
      <c r="E2316" s="155" t="s">
        <v>244</v>
      </c>
      <c r="F2316" s="156">
        <v>5</v>
      </c>
      <c r="G2316" s="155" t="s">
        <v>194</v>
      </c>
      <c r="H2316" s="155">
        <v>616</v>
      </c>
      <c r="I2316" s="155" t="s">
        <v>198</v>
      </c>
      <c r="J2316" s="155" t="s">
        <v>125</v>
      </c>
      <c r="K2316" s="155" t="s">
        <v>196</v>
      </c>
      <c r="L2316" s="155">
        <v>4552</v>
      </c>
      <c r="M2316" s="155" t="s">
        <v>275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180</v>
      </c>
      <c r="C2317" s="152">
        <v>2020</v>
      </c>
      <c r="D2317" s="155">
        <v>3</v>
      </c>
      <c r="E2317" s="155" t="s">
        <v>244</v>
      </c>
      <c r="F2317" s="156">
        <v>75</v>
      </c>
      <c r="G2317" s="155" t="s">
        <v>211</v>
      </c>
      <c r="H2317" s="155">
        <v>701</v>
      </c>
      <c r="I2317" s="155" t="s">
        <v>205</v>
      </c>
      <c r="J2317" s="155" t="s">
        <v>206</v>
      </c>
      <c r="K2317" s="155" t="s">
        <v>207</v>
      </c>
      <c r="L2317" s="155">
        <v>1575</v>
      </c>
      <c r="M2317" s="155" t="s">
        <v>217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180</v>
      </c>
      <c r="C2318" s="152">
        <v>2020</v>
      </c>
      <c r="D2318" s="155">
        <v>3</v>
      </c>
      <c r="E2318" s="155" t="s">
        <v>244</v>
      </c>
      <c r="F2318" s="156">
        <v>3</v>
      </c>
      <c r="G2318" s="155" t="s">
        <v>188</v>
      </c>
      <c r="H2318" s="155">
        <v>710</v>
      </c>
      <c r="I2318" s="155" t="s">
        <v>219</v>
      </c>
      <c r="J2318" s="155" t="s">
        <v>206</v>
      </c>
      <c r="K2318" s="155" t="s">
        <v>207</v>
      </c>
      <c r="L2318" s="155">
        <v>4532</v>
      </c>
      <c r="M2318" s="155" t="s">
        <v>199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186</v>
      </c>
      <c r="C2319" s="152">
        <v>2020</v>
      </c>
      <c r="D2319" s="155">
        <v>3</v>
      </c>
      <c r="E2319" s="155" t="s">
        <v>244</v>
      </c>
      <c r="F2319" s="156">
        <v>1</v>
      </c>
      <c r="G2319" s="155" t="s">
        <v>182</v>
      </c>
      <c r="H2319" s="155">
        <v>953</v>
      </c>
      <c r="I2319" s="155" t="s">
        <v>212</v>
      </c>
      <c r="J2319" s="155" t="s">
        <v>118</v>
      </c>
      <c r="K2319" s="155" t="s">
        <v>213</v>
      </c>
      <c r="L2319" s="155">
        <v>4512</v>
      </c>
      <c r="M2319" s="155" t="s">
        <v>185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180</v>
      </c>
      <c r="C2320" s="152">
        <v>2020</v>
      </c>
      <c r="D2320" s="155">
        <v>3</v>
      </c>
      <c r="E2320" s="155" t="s">
        <v>244</v>
      </c>
      <c r="F2320" s="156">
        <v>3</v>
      </c>
      <c r="G2320" s="155" t="s">
        <v>188</v>
      </c>
      <c r="H2320" s="155">
        <v>19</v>
      </c>
      <c r="I2320" s="155" t="s">
        <v>261</v>
      </c>
      <c r="J2320" s="155" t="s">
        <v>127</v>
      </c>
      <c r="K2320" s="155" t="s">
        <v>262</v>
      </c>
      <c r="L2320" s="155">
        <v>300</v>
      </c>
      <c r="M2320" s="155" t="s">
        <v>190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180</v>
      </c>
      <c r="C2321" s="152">
        <v>2020</v>
      </c>
      <c r="D2321" s="155">
        <v>3</v>
      </c>
      <c r="E2321" s="155" t="s">
        <v>244</v>
      </c>
      <c r="F2321" s="156">
        <v>5</v>
      </c>
      <c r="G2321" s="155" t="s">
        <v>194</v>
      </c>
      <c r="H2321" s="155">
        <v>951</v>
      </c>
      <c r="I2321" s="155" t="s">
        <v>249</v>
      </c>
      <c r="J2321" s="155" t="s">
        <v>126</v>
      </c>
      <c r="K2321" s="155" t="s">
        <v>248</v>
      </c>
      <c r="L2321" s="155">
        <v>4552</v>
      </c>
      <c r="M2321" s="155" t="s">
        <v>275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180</v>
      </c>
      <c r="C2322" s="152">
        <v>2020</v>
      </c>
      <c r="D2322" s="155">
        <v>3</v>
      </c>
      <c r="E2322" s="155" t="s">
        <v>244</v>
      </c>
      <c r="F2322" s="156">
        <v>75</v>
      </c>
      <c r="G2322" s="155" t="s">
        <v>211</v>
      </c>
      <c r="H2322" s="155">
        <v>18</v>
      </c>
      <c r="I2322" s="155" t="s">
        <v>214</v>
      </c>
      <c r="J2322" s="155" t="s">
        <v>119</v>
      </c>
      <c r="K2322" s="155" t="s">
        <v>215</v>
      </c>
      <c r="L2322" s="155">
        <v>1575</v>
      </c>
      <c r="M2322" s="155" t="s">
        <v>217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180</v>
      </c>
      <c r="C2323" s="152">
        <v>2020</v>
      </c>
      <c r="D2323" s="155">
        <v>3</v>
      </c>
      <c r="E2323" s="155" t="s">
        <v>244</v>
      </c>
      <c r="F2323" s="156">
        <v>5</v>
      </c>
      <c r="G2323" s="155" t="s">
        <v>194</v>
      </c>
      <c r="H2323" s="155">
        <v>950</v>
      </c>
      <c r="I2323" s="155" t="s">
        <v>183</v>
      </c>
      <c r="J2323" s="155" t="s">
        <v>115</v>
      </c>
      <c r="K2323" s="155" t="s">
        <v>184</v>
      </c>
      <c r="L2323" s="155">
        <v>4552</v>
      </c>
      <c r="M2323" s="155" t="s">
        <v>275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180</v>
      </c>
      <c r="C2324" s="152">
        <v>2020</v>
      </c>
      <c r="D2324" s="155">
        <v>3</v>
      </c>
      <c r="E2324" s="155" t="s">
        <v>244</v>
      </c>
      <c r="F2324" s="156">
        <v>6</v>
      </c>
      <c r="G2324" s="155" t="s">
        <v>191</v>
      </c>
      <c r="H2324" s="155">
        <v>612</v>
      </c>
      <c r="I2324" s="155" t="s">
        <v>222</v>
      </c>
      <c r="J2324" s="155" t="s">
        <v>116</v>
      </c>
      <c r="K2324" s="155" t="s">
        <v>223</v>
      </c>
      <c r="L2324" s="155">
        <v>700</v>
      </c>
      <c r="M2324" s="155" t="s">
        <v>192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180</v>
      </c>
      <c r="C2325" s="152">
        <v>2020</v>
      </c>
      <c r="D2325" s="155">
        <v>3</v>
      </c>
      <c r="E2325" s="155" t="s">
        <v>244</v>
      </c>
      <c r="F2325" s="156">
        <v>10</v>
      </c>
      <c r="G2325" s="155" t="s">
        <v>237</v>
      </c>
      <c r="H2325" s="155">
        <v>950</v>
      </c>
      <c r="I2325" s="155" t="s">
        <v>183</v>
      </c>
      <c r="J2325" s="155" t="s">
        <v>115</v>
      </c>
      <c r="K2325" s="155" t="s">
        <v>184</v>
      </c>
      <c r="L2325" s="155">
        <v>4513</v>
      </c>
      <c r="M2325" s="155" t="s">
        <v>239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180</v>
      </c>
      <c r="C2326" s="152">
        <v>2020</v>
      </c>
      <c r="D2326" s="155">
        <v>3</v>
      </c>
      <c r="E2326" s="155" t="s">
        <v>244</v>
      </c>
      <c r="F2326" s="156">
        <v>3</v>
      </c>
      <c r="G2326" s="155" t="s">
        <v>188</v>
      </c>
      <c r="H2326" s="155">
        <v>616</v>
      </c>
      <c r="I2326" s="155" t="s">
        <v>198</v>
      </c>
      <c r="J2326" s="155" t="s">
        <v>125</v>
      </c>
      <c r="K2326" s="155" t="s">
        <v>196</v>
      </c>
      <c r="L2326" s="155">
        <v>4532</v>
      </c>
      <c r="M2326" s="155" t="s">
        <v>199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180</v>
      </c>
      <c r="C2327" s="152">
        <v>2020</v>
      </c>
      <c r="D2327" s="155">
        <v>3</v>
      </c>
      <c r="E2327" s="155" t="s">
        <v>244</v>
      </c>
      <c r="F2327" s="156">
        <v>6</v>
      </c>
      <c r="G2327" s="155" t="s">
        <v>191</v>
      </c>
      <c r="H2327" s="155">
        <v>626</v>
      </c>
      <c r="I2327" s="155" t="s">
        <v>267</v>
      </c>
      <c r="J2327" s="155" t="s">
        <v>132</v>
      </c>
      <c r="K2327" s="155" t="s">
        <v>211</v>
      </c>
      <c r="L2327" s="155">
        <v>700</v>
      </c>
      <c r="M2327" s="155" t="s">
        <v>192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186</v>
      </c>
      <c r="C2328" s="152">
        <v>2020</v>
      </c>
      <c r="D2328" s="155">
        <v>3</v>
      </c>
      <c r="E2328" s="155" t="s">
        <v>244</v>
      </c>
      <c r="F2328" s="156">
        <v>1</v>
      </c>
      <c r="G2328" s="155" t="s">
        <v>182</v>
      </c>
      <c r="H2328" s="155">
        <v>903</v>
      </c>
      <c r="I2328" s="155" t="s">
        <v>238</v>
      </c>
      <c r="J2328" s="155" t="s">
        <v>121</v>
      </c>
      <c r="K2328" s="155" t="s">
        <v>229</v>
      </c>
      <c r="L2328" s="155">
        <v>4512</v>
      </c>
      <c r="M2328" s="155" t="s">
        <v>185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180</v>
      </c>
      <c r="C2329" s="152">
        <v>2020</v>
      </c>
      <c r="D2329" s="155">
        <v>3</v>
      </c>
      <c r="E2329" s="155" t="s">
        <v>244</v>
      </c>
      <c r="F2329" s="156">
        <v>60</v>
      </c>
      <c r="G2329" s="155" t="s">
        <v>211</v>
      </c>
      <c r="H2329" s="155">
        <v>601</v>
      </c>
      <c r="I2329" s="155" t="s">
        <v>259</v>
      </c>
      <c r="J2329" s="155" t="s">
        <v>123</v>
      </c>
      <c r="K2329" s="155" t="s">
        <v>260</v>
      </c>
      <c r="L2329" s="155">
        <v>360</v>
      </c>
      <c r="M2329" s="155" t="s">
        <v>224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180</v>
      </c>
      <c r="C2330" s="152">
        <v>2020</v>
      </c>
      <c r="D2330" s="155">
        <v>3</v>
      </c>
      <c r="E2330" s="155" t="s">
        <v>244</v>
      </c>
      <c r="F2330" s="156">
        <v>6</v>
      </c>
      <c r="G2330" s="155" t="s">
        <v>191</v>
      </c>
      <c r="H2330" s="155">
        <v>600</v>
      </c>
      <c r="I2330" s="155" t="s">
        <v>265</v>
      </c>
      <c r="J2330" s="155" t="s">
        <v>123</v>
      </c>
      <c r="K2330" s="155" t="s">
        <v>260</v>
      </c>
      <c r="L2330" s="155">
        <v>700</v>
      </c>
      <c r="M2330" s="155" t="s">
        <v>192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186</v>
      </c>
      <c r="C2331" s="152">
        <v>2020</v>
      </c>
      <c r="D2331" s="155">
        <v>3</v>
      </c>
      <c r="E2331" s="155" t="s">
        <v>244</v>
      </c>
      <c r="F2331" s="156">
        <v>3</v>
      </c>
      <c r="G2331" s="155" t="s">
        <v>188</v>
      </c>
      <c r="H2331" s="155">
        <v>955</v>
      </c>
      <c r="I2331" s="155" t="s">
        <v>281</v>
      </c>
      <c r="J2331" s="155" t="s">
        <v>127</v>
      </c>
      <c r="K2331" s="155" t="s">
        <v>262</v>
      </c>
      <c r="L2331" s="155">
        <v>4532</v>
      </c>
      <c r="M2331" s="155" t="s">
        <v>199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180</v>
      </c>
      <c r="C2332" s="152">
        <v>2020</v>
      </c>
      <c r="D2332" s="155">
        <v>3</v>
      </c>
      <c r="E2332" s="155" t="s">
        <v>244</v>
      </c>
      <c r="F2332" s="156">
        <v>3</v>
      </c>
      <c r="G2332" s="155" t="s">
        <v>188</v>
      </c>
      <c r="H2332" s="155">
        <v>15</v>
      </c>
      <c r="I2332" s="155" t="s">
        <v>251</v>
      </c>
      <c r="J2332" s="155" t="s">
        <v>118</v>
      </c>
      <c r="K2332" s="155" t="s">
        <v>213</v>
      </c>
      <c r="L2332" s="155">
        <v>300</v>
      </c>
      <c r="M2332" s="155" t="s">
        <v>190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180</v>
      </c>
      <c r="C2333" s="152">
        <v>2020</v>
      </c>
      <c r="D2333" s="155">
        <v>3</v>
      </c>
      <c r="E2333" s="155" t="s">
        <v>244</v>
      </c>
      <c r="F2333" s="156">
        <v>3</v>
      </c>
      <c r="G2333" s="155" t="s">
        <v>188</v>
      </c>
      <c r="H2333" s="155">
        <v>10</v>
      </c>
      <c r="I2333" s="155" t="s">
        <v>250</v>
      </c>
      <c r="J2333" s="155" t="s">
        <v>117</v>
      </c>
      <c r="K2333" s="155" t="s">
        <v>235</v>
      </c>
      <c r="L2333" s="155">
        <v>300</v>
      </c>
      <c r="M2333" s="155" t="s">
        <v>190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180</v>
      </c>
      <c r="C2334" s="152">
        <v>2020</v>
      </c>
      <c r="D2334" s="155">
        <v>3</v>
      </c>
      <c r="E2334" s="155" t="s">
        <v>244</v>
      </c>
      <c r="F2334" s="156">
        <v>3</v>
      </c>
      <c r="G2334" s="155" t="s">
        <v>188</v>
      </c>
      <c r="H2334" s="155">
        <v>951</v>
      </c>
      <c r="I2334" s="155" t="s">
        <v>249</v>
      </c>
      <c r="J2334" s="155" t="s">
        <v>126</v>
      </c>
      <c r="K2334" s="155" t="s">
        <v>248</v>
      </c>
      <c r="L2334" s="155">
        <v>4532</v>
      </c>
      <c r="M2334" s="155" t="s">
        <v>199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180</v>
      </c>
      <c r="C2335" s="152">
        <v>2020</v>
      </c>
      <c r="D2335" s="155">
        <v>3</v>
      </c>
      <c r="E2335" s="155" t="s">
        <v>244</v>
      </c>
      <c r="F2335" s="156">
        <v>79</v>
      </c>
      <c r="G2335" s="155" t="s">
        <v>211</v>
      </c>
      <c r="H2335" s="155">
        <v>951</v>
      </c>
      <c r="I2335" s="155" t="s">
        <v>249</v>
      </c>
      <c r="J2335" s="155" t="s">
        <v>126</v>
      </c>
      <c r="K2335" s="155" t="s">
        <v>248</v>
      </c>
      <c r="L2335" s="155">
        <v>4579</v>
      </c>
      <c r="M2335" s="155" t="s">
        <v>220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180</v>
      </c>
      <c r="C2336" s="152">
        <v>2020</v>
      </c>
      <c r="D2336" s="155">
        <v>3</v>
      </c>
      <c r="E2336" s="155" t="s">
        <v>244</v>
      </c>
      <c r="F2336" s="156">
        <v>3</v>
      </c>
      <c r="G2336" s="155" t="s">
        <v>188</v>
      </c>
      <c r="H2336" s="155">
        <v>18</v>
      </c>
      <c r="I2336" s="155" t="s">
        <v>214</v>
      </c>
      <c r="J2336" s="155" t="s">
        <v>119</v>
      </c>
      <c r="K2336" s="155" t="s">
        <v>215</v>
      </c>
      <c r="L2336" s="155">
        <v>300</v>
      </c>
      <c r="M2336" s="155" t="s">
        <v>190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180</v>
      </c>
      <c r="C2337" s="152">
        <v>2020</v>
      </c>
      <c r="D2337" s="155">
        <v>3</v>
      </c>
      <c r="E2337" s="155" t="s">
        <v>244</v>
      </c>
      <c r="F2337" s="156">
        <v>5</v>
      </c>
      <c r="G2337" s="155" t="s">
        <v>194</v>
      </c>
      <c r="H2337" s="155">
        <v>13</v>
      </c>
      <c r="I2337" s="155" t="s">
        <v>295</v>
      </c>
      <c r="J2337" s="155" t="s">
        <v>119</v>
      </c>
      <c r="K2337" s="155" t="s">
        <v>215</v>
      </c>
      <c r="L2337" s="155">
        <v>460</v>
      </c>
      <c r="M2337" s="155" t="s">
        <v>197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186</v>
      </c>
      <c r="C2338" s="152">
        <v>2020</v>
      </c>
      <c r="D2338" s="155">
        <v>3</v>
      </c>
      <c r="E2338" s="155" t="s">
        <v>244</v>
      </c>
      <c r="F2338" s="156">
        <v>5</v>
      </c>
      <c r="G2338" s="155" t="s">
        <v>194</v>
      </c>
      <c r="H2338" s="155">
        <v>18</v>
      </c>
      <c r="I2338" s="155" t="s">
        <v>214</v>
      </c>
      <c r="J2338" s="155" t="s">
        <v>119</v>
      </c>
      <c r="K2338" s="155" t="s">
        <v>215</v>
      </c>
      <c r="L2338" s="155">
        <v>460</v>
      </c>
      <c r="M2338" s="155" t="s">
        <v>197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180</v>
      </c>
      <c r="C2339" s="152">
        <v>2020</v>
      </c>
      <c r="D2339" s="155">
        <v>3</v>
      </c>
      <c r="E2339" s="155" t="s">
        <v>244</v>
      </c>
      <c r="F2339" s="156">
        <v>79</v>
      </c>
      <c r="G2339" s="155" t="s">
        <v>211</v>
      </c>
      <c r="H2339" s="155">
        <v>18</v>
      </c>
      <c r="I2339" s="155" t="s">
        <v>214</v>
      </c>
      <c r="J2339" s="155" t="s">
        <v>119</v>
      </c>
      <c r="K2339" s="155" t="s">
        <v>215</v>
      </c>
      <c r="L2339" s="155">
        <v>1579</v>
      </c>
      <c r="M2339" s="155" t="s">
        <v>270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180</v>
      </c>
      <c r="C2340" s="152">
        <v>2020</v>
      </c>
      <c r="D2340" s="155">
        <v>3</v>
      </c>
      <c r="E2340" s="155" t="s">
        <v>244</v>
      </c>
      <c r="F2340" s="156">
        <v>5</v>
      </c>
      <c r="G2340" s="155" t="s">
        <v>194</v>
      </c>
      <c r="H2340" s="155">
        <v>8</v>
      </c>
      <c r="I2340" s="155" t="s">
        <v>247</v>
      </c>
      <c r="J2340" s="155" t="s">
        <v>126</v>
      </c>
      <c r="K2340" s="155" t="s">
        <v>248</v>
      </c>
      <c r="L2340" s="155">
        <v>460</v>
      </c>
      <c r="M2340" s="155" t="s">
        <v>197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180</v>
      </c>
      <c r="C2341" s="152">
        <v>2020</v>
      </c>
      <c r="D2341" s="155">
        <v>3</v>
      </c>
      <c r="E2341" s="155" t="s">
        <v>244</v>
      </c>
      <c r="F2341" s="156">
        <v>1</v>
      </c>
      <c r="G2341" s="155" t="s">
        <v>182</v>
      </c>
      <c r="H2341" s="155">
        <v>18</v>
      </c>
      <c r="I2341" s="155" t="s">
        <v>214</v>
      </c>
      <c r="J2341" s="155" t="s">
        <v>119</v>
      </c>
      <c r="K2341" s="155" t="s">
        <v>215</v>
      </c>
      <c r="L2341" s="155">
        <v>200</v>
      </c>
      <c r="M2341" s="155" t="s">
        <v>209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180</v>
      </c>
      <c r="C2342" s="152">
        <v>2020</v>
      </c>
      <c r="D2342" s="155">
        <v>3</v>
      </c>
      <c r="E2342" s="155" t="s">
        <v>244</v>
      </c>
      <c r="F2342" s="156">
        <v>10</v>
      </c>
      <c r="G2342" s="155" t="s">
        <v>237</v>
      </c>
      <c r="H2342" s="155">
        <v>602</v>
      </c>
      <c r="I2342" s="155" t="s">
        <v>245</v>
      </c>
      <c r="J2342" s="155" t="s">
        <v>125</v>
      </c>
      <c r="K2342" s="155" t="s">
        <v>196</v>
      </c>
      <c r="L2342" s="155">
        <v>207</v>
      </c>
      <c r="M2342" s="155" t="s">
        <v>242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180</v>
      </c>
      <c r="C2343" s="152">
        <v>2020</v>
      </c>
      <c r="D2343" s="155">
        <v>3</v>
      </c>
      <c r="E2343" s="155" t="s">
        <v>244</v>
      </c>
      <c r="F2343" s="156">
        <v>1</v>
      </c>
      <c r="G2343" s="155" t="s">
        <v>182</v>
      </c>
      <c r="H2343" s="155">
        <v>11</v>
      </c>
      <c r="I2343" s="155" t="s">
        <v>282</v>
      </c>
      <c r="J2343" s="155" t="s">
        <v>115</v>
      </c>
      <c r="K2343" s="155" t="s">
        <v>184</v>
      </c>
      <c r="L2343" s="155">
        <v>200</v>
      </c>
      <c r="M2343" s="155" t="s">
        <v>209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180</v>
      </c>
      <c r="C2344" s="152">
        <v>2020</v>
      </c>
      <c r="D2344" s="155">
        <v>3</v>
      </c>
      <c r="E2344" s="155" t="s">
        <v>244</v>
      </c>
      <c r="F2344" s="156">
        <v>10</v>
      </c>
      <c r="G2344" s="155" t="s">
        <v>237</v>
      </c>
      <c r="H2344" s="155">
        <v>5</v>
      </c>
      <c r="I2344" s="155" t="s">
        <v>189</v>
      </c>
      <c r="J2344" s="155" t="s">
        <v>115</v>
      </c>
      <c r="K2344" s="155" t="s">
        <v>184</v>
      </c>
      <c r="L2344" s="155">
        <v>207</v>
      </c>
      <c r="M2344" s="155" t="s">
        <v>242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180</v>
      </c>
      <c r="C2345" s="152">
        <v>2020</v>
      </c>
      <c r="D2345" s="155">
        <v>3</v>
      </c>
      <c r="E2345" s="155" t="s">
        <v>244</v>
      </c>
      <c r="F2345" s="156">
        <v>3</v>
      </c>
      <c r="G2345" s="155" t="s">
        <v>188</v>
      </c>
      <c r="H2345" s="155">
        <v>11</v>
      </c>
      <c r="I2345" s="155" t="s">
        <v>282</v>
      </c>
      <c r="J2345" s="155" t="s">
        <v>115</v>
      </c>
      <c r="K2345" s="155" t="s">
        <v>184</v>
      </c>
      <c r="L2345" s="155">
        <v>300</v>
      </c>
      <c r="M2345" s="155" t="s">
        <v>190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180</v>
      </c>
      <c r="C2346" s="152">
        <v>2020</v>
      </c>
      <c r="D2346" s="155">
        <v>3</v>
      </c>
      <c r="E2346" s="155" t="s">
        <v>244</v>
      </c>
      <c r="F2346" s="156">
        <v>3</v>
      </c>
      <c r="G2346" s="155" t="s">
        <v>188</v>
      </c>
      <c r="H2346" s="155">
        <v>950</v>
      </c>
      <c r="I2346" s="155" t="s">
        <v>183</v>
      </c>
      <c r="J2346" s="155" t="s">
        <v>115</v>
      </c>
      <c r="K2346" s="155" t="s">
        <v>184</v>
      </c>
      <c r="L2346" s="155">
        <v>4532</v>
      </c>
      <c r="M2346" s="155" t="s">
        <v>199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180</v>
      </c>
      <c r="C2347" s="152">
        <v>2020</v>
      </c>
      <c r="D2347" s="155">
        <v>3</v>
      </c>
      <c r="E2347" s="155" t="s">
        <v>244</v>
      </c>
      <c r="F2347" s="156">
        <v>72</v>
      </c>
      <c r="G2347" s="155" t="s">
        <v>211</v>
      </c>
      <c r="H2347" s="155">
        <v>5</v>
      </c>
      <c r="I2347" s="155" t="s">
        <v>189</v>
      </c>
      <c r="J2347" s="155" t="s">
        <v>115</v>
      </c>
      <c r="K2347" s="155" t="s">
        <v>184</v>
      </c>
      <c r="L2347" s="155">
        <v>1572</v>
      </c>
      <c r="M2347" s="155" t="s">
        <v>230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180</v>
      </c>
      <c r="C2348" s="155">
        <v>2020</v>
      </c>
      <c r="D2348" s="155">
        <v>3</v>
      </c>
      <c r="E2348" s="155" t="s">
        <v>244</v>
      </c>
      <c r="F2348" s="156">
        <v>3</v>
      </c>
      <c r="G2348" s="155" t="s">
        <v>188</v>
      </c>
      <c r="H2348" s="155">
        <v>602</v>
      </c>
      <c r="I2348" s="155" t="s">
        <v>245</v>
      </c>
      <c r="J2348" s="155" t="s">
        <v>125</v>
      </c>
      <c r="K2348" s="155" t="s">
        <v>196</v>
      </c>
      <c r="L2348" s="155">
        <v>300</v>
      </c>
      <c r="M2348" s="155" t="s">
        <v>190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186</v>
      </c>
      <c r="C2349" s="155">
        <v>2020</v>
      </c>
      <c r="D2349" s="155">
        <v>3</v>
      </c>
      <c r="E2349" s="155" t="s">
        <v>244</v>
      </c>
      <c r="F2349" s="156">
        <v>60</v>
      </c>
      <c r="G2349" s="155" t="s">
        <v>211</v>
      </c>
      <c r="H2349" s="155">
        <v>615</v>
      </c>
      <c r="I2349" s="155" t="s">
        <v>291</v>
      </c>
      <c r="J2349" s="155" t="s">
        <v>123</v>
      </c>
      <c r="K2349" s="155" t="s">
        <v>260</v>
      </c>
      <c r="L2349" s="155">
        <v>4563</v>
      </c>
      <c r="M2349" s="155" t="s">
        <v>227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186</v>
      </c>
      <c r="C2350" s="155">
        <v>2020</v>
      </c>
      <c r="D2350" s="155">
        <v>3</v>
      </c>
      <c r="E2350" s="155" t="s">
        <v>244</v>
      </c>
      <c r="F2350" s="156">
        <v>6</v>
      </c>
      <c r="G2350" s="155" t="s">
        <v>191</v>
      </c>
      <c r="H2350" s="155">
        <v>624</v>
      </c>
      <c r="I2350" s="155" t="s">
        <v>225</v>
      </c>
      <c r="J2350" s="155" t="s">
        <v>124</v>
      </c>
      <c r="K2350" s="155" t="s">
        <v>226</v>
      </c>
      <c r="L2350" s="155">
        <v>4562</v>
      </c>
      <c r="M2350" s="155" t="s">
        <v>210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186</v>
      </c>
      <c r="C2351" s="155">
        <v>2020</v>
      </c>
      <c r="D2351" s="155">
        <v>3</v>
      </c>
      <c r="E2351" s="155" t="s">
        <v>244</v>
      </c>
      <c r="F2351" s="156">
        <v>60</v>
      </c>
      <c r="G2351" s="155" t="s">
        <v>211</v>
      </c>
      <c r="H2351" s="155">
        <v>624</v>
      </c>
      <c r="I2351" s="155" t="s">
        <v>225</v>
      </c>
      <c r="J2351" s="155" t="s">
        <v>124</v>
      </c>
      <c r="K2351" s="155" t="s">
        <v>226</v>
      </c>
      <c r="L2351" s="155">
        <v>4563</v>
      </c>
      <c r="M2351" s="155" t="s">
        <v>227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180</v>
      </c>
      <c r="C2352" s="155">
        <v>2020</v>
      </c>
      <c r="D2352" s="155">
        <v>3</v>
      </c>
      <c r="E2352" s="155" t="s">
        <v>244</v>
      </c>
      <c r="F2352" s="156">
        <v>10</v>
      </c>
      <c r="G2352" s="155" t="s">
        <v>237</v>
      </c>
      <c r="H2352" s="155">
        <v>301</v>
      </c>
      <c r="I2352" s="155" t="s">
        <v>246</v>
      </c>
      <c r="J2352" s="155" t="s">
        <v>121</v>
      </c>
      <c r="K2352" s="155" t="s">
        <v>229</v>
      </c>
      <c r="L2352" s="155">
        <v>207</v>
      </c>
      <c r="M2352" s="155" t="s">
        <v>242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180</v>
      </c>
      <c r="C2353" s="155">
        <v>2020</v>
      </c>
      <c r="D2353" s="155">
        <v>3</v>
      </c>
      <c r="E2353" s="155" t="s">
        <v>244</v>
      </c>
      <c r="F2353" s="156">
        <v>1</v>
      </c>
      <c r="G2353" s="155" t="s">
        <v>182</v>
      </c>
      <c r="H2353" s="155">
        <v>903</v>
      </c>
      <c r="I2353" s="155" t="s">
        <v>238</v>
      </c>
      <c r="J2353" s="155" t="s">
        <v>121</v>
      </c>
      <c r="K2353" s="155" t="s">
        <v>229</v>
      </c>
      <c r="L2353" s="155">
        <v>4512</v>
      </c>
      <c r="M2353" s="155" t="s">
        <v>185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180</v>
      </c>
      <c r="C2354" s="155">
        <v>2020</v>
      </c>
      <c r="D2354" s="155">
        <v>3</v>
      </c>
      <c r="E2354" s="155" t="s">
        <v>244</v>
      </c>
      <c r="F2354" s="156">
        <v>3</v>
      </c>
      <c r="G2354" s="155" t="s">
        <v>188</v>
      </c>
      <c r="H2354" s="155">
        <v>2</v>
      </c>
      <c r="I2354" s="155" t="s">
        <v>263</v>
      </c>
      <c r="J2354" s="155" t="s">
        <v>121</v>
      </c>
      <c r="K2354" s="155" t="s">
        <v>229</v>
      </c>
      <c r="L2354" s="155">
        <v>300</v>
      </c>
      <c r="M2354" s="155" t="s">
        <v>190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180</v>
      </c>
      <c r="C2355" s="155">
        <v>2020</v>
      </c>
      <c r="D2355" s="155">
        <v>3</v>
      </c>
      <c r="E2355" s="155" t="s">
        <v>244</v>
      </c>
      <c r="F2355" s="156">
        <v>1</v>
      </c>
      <c r="G2355" s="155" t="s">
        <v>182</v>
      </c>
      <c r="H2355" s="155">
        <v>905</v>
      </c>
      <c r="I2355" s="155" t="s">
        <v>271</v>
      </c>
      <c r="J2355" s="155" t="s">
        <v>122</v>
      </c>
      <c r="K2355" s="155" t="s">
        <v>241</v>
      </c>
      <c r="L2355" s="155">
        <v>4512</v>
      </c>
      <c r="M2355" s="155" t="s">
        <v>185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180</v>
      </c>
      <c r="C2356" s="155">
        <v>2020</v>
      </c>
      <c r="D2356" s="155">
        <v>3</v>
      </c>
      <c r="E2356" s="155" t="s">
        <v>244</v>
      </c>
      <c r="F2356" s="156">
        <v>60</v>
      </c>
      <c r="G2356" s="155" t="s">
        <v>211</v>
      </c>
      <c r="H2356" s="155">
        <v>600</v>
      </c>
      <c r="I2356" s="155" t="s">
        <v>265</v>
      </c>
      <c r="J2356" s="155" t="s">
        <v>123</v>
      </c>
      <c r="K2356" s="155" t="s">
        <v>260</v>
      </c>
      <c r="L2356" s="155">
        <v>360</v>
      </c>
      <c r="M2356" s="155" t="s">
        <v>224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180</v>
      </c>
      <c r="C2357" s="155">
        <v>2020</v>
      </c>
      <c r="D2357" s="155">
        <v>3</v>
      </c>
      <c r="E2357" s="155" t="s">
        <v>244</v>
      </c>
      <c r="F2357" s="156">
        <v>10</v>
      </c>
      <c r="G2357" s="155" t="s">
        <v>237</v>
      </c>
      <c r="H2357" s="155">
        <v>905</v>
      </c>
      <c r="I2357" s="155" t="s">
        <v>271</v>
      </c>
      <c r="J2357" s="155" t="s">
        <v>122</v>
      </c>
      <c r="K2357" s="155" t="s">
        <v>241</v>
      </c>
      <c r="L2357" s="155">
        <v>4513</v>
      </c>
      <c r="M2357" s="155" t="s">
        <v>239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186</v>
      </c>
      <c r="C2358" s="155">
        <v>2020</v>
      </c>
      <c r="D2358" s="155">
        <v>3</v>
      </c>
      <c r="E2358" s="155" t="s">
        <v>244</v>
      </c>
      <c r="F2358" s="156">
        <v>10</v>
      </c>
      <c r="G2358" s="155" t="s">
        <v>237</v>
      </c>
      <c r="H2358" s="155">
        <v>903</v>
      </c>
      <c r="I2358" s="155" t="s">
        <v>238</v>
      </c>
      <c r="J2358" s="155" t="s">
        <v>121</v>
      </c>
      <c r="K2358" s="155" t="s">
        <v>229</v>
      </c>
      <c r="L2358" s="155">
        <v>4513</v>
      </c>
      <c r="M2358" s="155" t="s">
        <v>239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180</v>
      </c>
      <c r="C2359" s="155">
        <v>2020</v>
      </c>
      <c r="D2359" s="155">
        <v>3</v>
      </c>
      <c r="E2359" s="155" t="s">
        <v>244</v>
      </c>
      <c r="F2359" s="156">
        <v>3</v>
      </c>
      <c r="G2359" s="155" t="s">
        <v>188</v>
      </c>
      <c r="H2359" s="155">
        <v>701</v>
      </c>
      <c r="I2359" s="155" t="s">
        <v>205</v>
      </c>
      <c r="J2359" s="155" t="s">
        <v>206</v>
      </c>
      <c r="K2359" s="155" t="s">
        <v>207</v>
      </c>
      <c r="L2359" s="155">
        <v>300</v>
      </c>
      <c r="M2359" s="155" t="s">
        <v>190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180</v>
      </c>
      <c r="C2360" s="155">
        <v>2020</v>
      </c>
      <c r="D2360" s="155">
        <v>3</v>
      </c>
      <c r="E2360" s="155" t="s">
        <v>244</v>
      </c>
      <c r="F2360" s="156">
        <v>3</v>
      </c>
      <c r="G2360" s="155" t="s">
        <v>188</v>
      </c>
      <c r="H2360" s="155">
        <v>953</v>
      </c>
      <c r="I2360" s="155" t="s">
        <v>212</v>
      </c>
      <c r="J2360" s="155" t="s">
        <v>118</v>
      </c>
      <c r="K2360" s="155" t="s">
        <v>213</v>
      </c>
      <c r="L2360" s="155">
        <v>4532</v>
      </c>
      <c r="M2360" s="155" t="s">
        <v>199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180</v>
      </c>
      <c r="C2361" s="155">
        <v>2020</v>
      </c>
      <c r="D2361" s="155">
        <v>3</v>
      </c>
      <c r="E2361" s="155" t="s">
        <v>244</v>
      </c>
      <c r="F2361" s="156">
        <v>3</v>
      </c>
      <c r="G2361" s="155" t="s">
        <v>188</v>
      </c>
      <c r="H2361" s="155">
        <v>700</v>
      </c>
      <c r="I2361" s="155" t="s">
        <v>272</v>
      </c>
      <c r="J2361" s="155" t="s">
        <v>206</v>
      </c>
      <c r="K2361" s="155" t="s">
        <v>207</v>
      </c>
      <c r="L2361" s="155">
        <v>300</v>
      </c>
      <c r="M2361" s="155" t="s">
        <v>190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180</v>
      </c>
      <c r="C2362" s="155">
        <v>2020</v>
      </c>
      <c r="D2362" s="155">
        <v>3</v>
      </c>
      <c r="E2362" s="155" t="s">
        <v>244</v>
      </c>
      <c r="F2362" s="156">
        <v>3</v>
      </c>
      <c r="G2362" s="155" t="s">
        <v>188</v>
      </c>
      <c r="H2362" s="155">
        <v>14</v>
      </c>
      <c r="I2362" s="155" t="s">
        <v>298</v>
      </c>
      <c r="J2362" s="155" t="s">
        <v>117</v>
      </c>
      <c r="K2362" s="155" t="s">
        <v>235</v>
      </c>
      <c r="L2362" s="155">
        <v>300</v>
      </c>
      <c r="M2362" s="155" t="s">
        <v>190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180</v>
      </c>
      <c r="C2363" s="155">
        <v>2020</v>
      </c>
      <c r="D2363" s="155">
        <v>3</v>
      </c>
      <c r="E2363" s="155" t="s">
        <v>244</v>
      </c>
      <c r="F2363" s="156">
        <v>3</v>
      </c>
      <c r="G2363" s="155" t="s">
        <v>188</v>
      </c>
      <c r="H2363" s="155">
        <v>9</v>
      </c>
      <c r="I2363" s="155" t="s">
        <v>274</v>
      </c>
      <c r="J2363" s="155" t="s">
        <v>117</v>
      </c>
      <c r="K2363" s="155" t="s">
        <v>235</v>
      </c>
      <c r="L2363" s="155">
        <v>300</v>
      </c>
      <c r="M2363" s="155" t="s">
        <v>190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186</v>
      </c>
      <c r="C2364" s="155">
        <v>2020</v>
      </c>
      <c r="D2364" s="155">
        <v>3</v>
      </c>
      <c r="E2364" s="155" t="s">
        <v>244</v>
      </c>
      <c r="F2364" s="156">
        <v>3</v>
      </c>
      <c r="G2364" s="155" t="s">
        <v>188</v>
      </c>
      <c r="H2364" s="155">
        <v>9</v>
      </c>
      <c r="I2364" s="155" t="s">
        <v>274</v>
      </c>
      <c r="J2364" s="155" t="s">
        <v>117</v>
      </c>
      <c r="K2364" s="155" t="s">
        <v>235</v>
      </c>
      <c r="L2364" s="155">
        <v>300</v>
      </c>
      <c r="M2364" s="155" t="s">
        <v>190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186</v>
      </c>
      <c r="C2365" s="155">
        <v>2020</v>
      </c>
      <c r="D2365" s="155">
        <v>3</v>
      </c>
      <c r="E2365" s="155" t="s">
        <v>244</v>
      </c>
      <c r="F2365" s="156">
        <v>3</v>
      </c>
      <c r="G2365" s="155" t="s">
        <v>188</v>
      </c>
      <c r="H2365" s="155">
        <v>621</v>
      </c>
      <c r="I2365" s="155" t="s">
        <v>258</v>
      </c>
      <c r="J2365" s="155" t="s">
        <v>116</v>
      </c>
      <c r="K2365" s="155" t="s">
        <v>223</v>
      </c>
      <c r="L2365" s="155">
        <v>4532</v>
      </c>
      <c r="M2365" s="155" t="s">
        <v>199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180</v>
      </c>
      <c r="C2366" s="155">
        <v>2020</v>
      </c>
      <c r="D2366" s="155">
        <v>3</v>
      </c>
      <c r="E2366" s="155" t="s">
        <v>244</v>
      </c>
      <c r="F2366" s="156">
        <v>3</v>
      </c>
      <c r="G2366" s="155" t="s">
        <v>188</v>
      </c>
      <c r="H2366" s="155">
        <v>5</v>
      </c>
      <c r="I2366" s="155" t="s">
        <v>189</v>
      </c>
      <c r="J2366" s="155" t="s">
        <v>115</v>
      </c>
      <c r="K2366" s="155" t="s">
        <v>184</v>
      </c>
      <c r="L2366" s="155">
        <v>300</v>
      </c>
      <c r="M2366" s="155" t="s">
        <v>190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180</v>
      </c>
      <c r="C2367" s="155">
        <v>2020</v>
      </c>
      <c r="D2367" s="155">
        <v>3</v>
      </c>
      <c r="E2367" s="155" t="s">
        <v>244</v>
      </c>
      <c r="F2367" s="156">
        <v>6</v>
      </c>
      <c r="G2367" s="155" t="s">
        <v>191</v>
      </c>
      <c r="H2367" s="155">
        <v>602</v>
      </c>
      <c r="I2367" s="155" t="s">
        <v>245</v>
      </c>
      <c r="J2367" s="155" t="s">
        <v>125</v>
      </c>
      <c r="K2367" s="155" t="s">
        <v>196</v>
      </c>
      <c r="L2367" s="155">
        <v>700</v>
      </c>
      <c r="M2367" s="155" t="s">
        <v>192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180</v>
      </c>
      <c r="C2368" s="155">
        <v>2020</v>
      </c>
      <c r="D2368" s="155">
        <v>3</v>
      </c>
      <c r="E2368" s="155" t="s">
        <v>244</v>
      </c>
      <c r="F2368" s="156">
        <v>6</v>
      </c>
      <c r="G2368" s="155" t="s">
        <v>191</v>
      </c>
      <c r="H2368" s="155">
        <v>624</v>
      </c>
      <c r="I2368" s="155" t="s">
        <v>225</v>
      </c>
      <c r="J2368" s="155" t="s">
        <v>124</v>
      </c>
      <c r="K2368" s="155" t="s">
        <v>226</v>
      </c>
      <c r="L2368" s="155">
        <v>4562</v>
      </c>
      <c r="M2368" s="155" t="s">
        <v>210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186</v>
      </c>
      <c r="C2369" s="155">
        <v>2020</v>
      </c>
      <c r="D2369" s="155">
        <v>3</v>
      </c>
      <c r="E2369" s="155" t="s">
        <v>244</v>
      </c>
      <c r="F2369" s="156">
        <v>6</v>
      </c>
      <c r="G2369" s="155" t="s">
        <v>191</v>
      </c>
      <c r="H2369" s="155">
        <v>615</v>
      </c>
      <c r="I2369" s="155" t="s">
        <v>291</v>
      </c>
      <c r="J2369" s="155" t="s">
        <v>123</v>
      </c>
      <c r="K2369" s="155" t="s">
        <v>260</v>
      </c>
      <c r="L2369" s="155">
        <v>4562</v>
      </c>
      <c r="M2369" s="155" t="s">
        <v>210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180</v>
      </c>
      <c r="C2370" s="155">
        <v>2020</v>
      </c>
      <c r="D2370" s="155">
        <v>3</v>
      </c>
      <c r="E2370" s="155" t="s">
        <v>244</v>
      </c>
      <c r="F2370" s="156">
        <v>6</v>
      </c>
      <c r="G2370" s="155" t="s">
        <v>191</v>
      </c>
      <c r="H2370" s="155">
        <v>627</v>
      </c>
      <c r="I2370" s="155" t="s">
        <v>256</v>
      </c>
      <c r="J2370" s="155" t="s">
        <v>132</v>
      </c>
      <c r="K2370" s="155" t="s">
        <v>211</v>
      </c>
      <c r="L2370" s="155">
        <v>4562</v>
      </c>
      <c r="M2370" s="155" t="s">
        <v>210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186</v>
      </c>
      <c r="C2371" s="155">
        <v>2020</v>
      </c>
      <c r="D2371" s="155">
        <v>3</v>
      </c>
      <c r="E2371" s="155" t="s">
        <v>244</v>
      </c>
      <c r="F2371" s="156">
        <v>1</v>
      </c>
      <c r="G2371" s="155" t="s">
        <v>182</v>
      </c>
      <c r="H2371" s="155">
        <v>2</v>
      </c>
      <c r="I2371" s="155" t="s">
        <v>263</v>
      </c>
      <c r="J2371" s="155" t="s">
        <v>121</v>
      </c>
      <c r="K2371" s="155" t="s">
        <v>229</v>
      </c>
      <c r="L2371" s="155">
        <v>200</v>
      </c>
      <c r="M2371" s="155" t="s">
        <v>209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180</v>
      </c>
      <c r="C2372" s="155">
        <v>2020</v>
      </c>
      <c r="D2372" s="155">
        <v>3</v>
      </c>
      <c r="E2372" s="155" t="s">
        <v>244</v>
      </c>
      <c r="F2372" s="156">
        <v>10</v>
      </c>
      <c r="G2372" s="155" t="s">
        <v>237</v>
      </c>
      <c r="H2372" s="155">
        <v>2</v>
      </c>
      <c r="I2372" s="155" t="s">
        <v>263</v>
      </c>
      <c r="J2372" s="155" t="s">
        <v>121</v>
      </c>
      <c r="K2372" s="155" t="s">
        <v>229</v>
      </c>
      <c r="L2372" s="155">
        <v>207</v>
      </c>
      <c r="M2372" s="155" t="s">
        <v>242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186</v>
      </c>
      <c r="C2373" s="155">
        <v>2020</v>
      </c>
      <c r="D2373" s="155">
        <v>3</v>
      </c>
      <c r="E2373" s="155" t="s">
        <v>244</v>
      </c>
      <c r="F2373" s="156">
        <v>3</v>
      </c>
      <c r="G2373" s="155" t="s">
        <v>188</v>
      </c>
      <c r="H2373" s="155">
        <v>1</v>
      </c>
      <c r="I2373" s="155" t="s">
        <v>228</v>
      </c>
      <c r="J2373" s="155" t="s">
        <v>121</v>
      </c>
      <c r="K2373" s="155" t="s">
        <v>229</v>
      </c>
      <c r="L2373" s="155">
        <v>300</v>
      </c>
      <c r="M2373" s="155" t="s">
        <v>190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180</v>
      </c>
      <c r="C2374" s="155">
        <v>2020</v>
      </c>
      <c r="D2374" s="155">
        <v>3</v>
      </c>
      <c r="E2374" s="155" t="s">
        <v>244</v>
      </c>
      <c r="F2374" s="156">
        <v>72</v>
      </c>
      <c r="G2374" s="155" t="s">
        <v>211</v>
      </c>
      <c r="H2374" s="155">
        <v>1</v>
      </c>
      <c r="I2374" s="155" t="s">
        <v>228</v>
      </c>
      <c r="J2374" s="155" t="s">
        <v>121</v>
      </c>
      <c r="K2374" s="155" t="s">
        <v>229</v>
      </c>
      <c r="L2374" s="155">
        <v>1572</v>
      </c>
      <c r="M2374" s="155" t="s">
        <v>230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180</v>
      </c>
      <c r="C2375" s="155">
        <v>2020</v>
      </c>
      <c r="D2375" s="155">
        <v>3</v>
      </c>
      <c r="E2375" s="155" t="s">
        <v>244</v>
      </c>
      <c r="F2375" s="156">
        <v>10</v>
      </c>
      <c r="G2375" s="155" t="s">
        <v>237</v>
      </c>
      <c r="H2375" s="155">
        <v>7</v>
      </c>
      <c r="I2375" s="155" t="s">
        <v>240</v>
      </c>
      <c r="J2375" s="155" t="s">
        <v>122</v>
      </c>
      <c r="K2375" s="155" t="s">
        <v>241</v>
      </c>
      <c r="L2375" s="155">
        <v>207</v>
      </c>
      <c r="M2375" s="155" t="s">
        <v>242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186</v>
      </c>
      <c r="C2376" s="155">
        <v>2020</v>
      </c>
      <c r="D2376" s="155">
        <v>3</v>
      </c>
      <c r="E2376" s="155" t="s">
        <v>244</v>
      </c>
      <c r="F2376" s="156">
        <v>1</v>
      </c>
      <c r="G2376" s="155" t="s">
        <v>182</v>
      </c>
      <c r="H2376" s="155">
        <v>6</v>
      </c>
      <c r="I2376" s="155" t="s">
        <v>255</v>
      </c>
      <c r="J2376" s="155" t="s">
        <v>122</v>
      </c>
      <c r="K2376" s="155" t="s">
        <v>241</v>
      </c>
      <c r="L2376" s="155">
        <v>200</v>
      </c>
      <c r="M2376" s="155" t="s">
        <v>209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186</v>
      </c>
      <c r="C2377" s="155">
        <v>2020</v>
      </c>
      <c r="D2377" s="155">
        <v>3</v>
      </c>
      <c r="E2377" s="155" t="s">
        <v>244</v>
      </c>
      <c r="F2377" s="156">
        <v>3</v>
      </c>
      <c r="G2377" s="155" t="s">
        <v>188</v>
      </c>
      <c r="H2377" s="155">
        <v>701</v>
      </c>
      <c r="I2377" s="155" t="s">
        <v>205</v>
      </c>
      <c r="J2377" s="155" t="s">
        <v>206</v>
      </c>
      <c r="K2377" s="155" t="s">
        <v>207</v>
      </c>
      <c r="L2377" s="155">
        <v>300</v>
      </c>
      <c r="M2377" s="155" t="s">
        <v>190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180</v>
      </c>
      <c r="C2378" s="155">
        <v>2020</v>
      </c>
      <c r="D2378" s="155">
        <v>3</v>
      </c>
      <c r="E2378" s="155" t="s">
        <v>244</v>
      </c>
      <c r="F2378" s="156">
        <v>3</v>
      </c>
      <c r="G2378" s="155" t="s">
        <v>188</v>
      </c>
      <c r="H2378" s="155">
        <v>955</v>
      </c>
      <c r="I2378" s="155" t="s">
        <v>281</v>
      </c>
      <c r="J2378" s="155" t="s">
        <v>119</v>
      </c>
      <c r="K2378" s="155" t="s">
        <v>215</v>
      </c>
      <c r="L2378" s="155">
        <v>4532</v>
      </c>
      <c r="M2378" s="155" t="s">
        <v>199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180</v>
      </c>
      <c r="C2379" s="155">
        <v>2020</v>
      </c>
      <c r="D2379" s="155">
        <v>3</v>
      </c>
      <c r="E2379" s="155" t="s">
        <v>244</v>
      </c>
      <c r="F2379" s="156">
        <v>5</v>
      </c>
      <c r="G2379" s="155" t="s">
        <v>194</v>
      </c>
      <c r="H2379" s="155">
        <v>954</v>
      </c>
      <c r="I2379" s="155" t="s">
        <v>236</v>
      </c>
      <c r="J2379" s="155" t="s">
        <v>119</v>
      </c>
      <c r="K2379" s="155" t="s">
        <v>215</v>
      </c>
      <c r="L2379" s="155">
        <v>4552</v>
      </c>
      <c r="M2379" s="155" t="s">
        <v>275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180</v>
      </c>
      <c r="C2380" s="155">
        <v>2020</v>
      </c>
      <c r="D2380" s="155">
        <v>3</v>
      </c>
      <c r="E2380" s="155" t="s">
        <v>244</v>
      </c>
      <c r="F2380" s="156">
        <v>3</v>
      </c>
      <c r="G2380" s="155" t="s">
        <v>188</v>
      </c>
      <c r="H2380" s="155">
        <v>952</v>
      </c>
      <c r="I2380" s="155" t="s">
        <v>234</v>
      </c>
      <c r="J2380" s="155" t="s">
        <v>117</v>
      </c>
      <c r="K2380" s="155" t="s">
        <v>235</v>
      </c>
      <c r="L2380" s="155">
        <v>4532</v>
      </c>
      <c r="M2380" s="155" t="s">
        <v>199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186</v>
      </c>
      <c r="C2381" s="155">
        <v>2020</v>
      </c>
      <c r="D2381" s="155">
        <v>3</v>
      </c>
      <c r="E2381" s="155" t="s">
        <v>244</v>
      </c>
      <c r="F2381" s="156">
        <v>3</v>
      </c>
      <c r="G2381" s="155" t="s">
        <v>188</v>
      </c>
      <c r="H2381" s="155">
        <v>952</v>
      </c>
      <c r="I2381" s="155" t="s">
        <v>234</v>
      </c>
      <c r="J2381" s="155" t="s">
        <v>117</v>
      </c>
      <c r="K2381" s="155" t="s">
        <v>235</v>
      </c>
      <c r="L2381" s="155">
        <v>4532</v>
      </c>
      <c r="M2381" s="155" t="s">
        <v>199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186</v>
      </c>
      <c r="C2382" s="155">
        <v>2020</v>
      </c>
      <c r="D2382" s="155">
        <v>3</v>
      </c>
      <c r="E2382" s="155" t="s">
        <v>244</v>
      </c>
      <c r="F2382" s="156">
        <v>3</v>
      </c>
      <c r="G2382" s="155" t="s">
        <v>188</v>
      </c>
      <c r="H2382" s="155">
        <v>951</v>
      </c>
      <c r="I2382" s="155" t="s">
        <v>249</v>
      </c>
      <c r="J2382" s="155" t="s">
        <v>126</v>
      </c>
      <c r="K2382" s="155" t="s">
        <v>248</v>
      </c>
      <c r="L2382" s="155">
        <v>4532</v>
      </c>
      <c r="M2382" s="155" t="s">
        <v>199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180</v>
      </c>
      <c r="C2383" s="155">
        <v>2020</v>
      </c>
      <c r="D2383" s="155">
        <v>3</v>
      </c>
      <c r="E2383" s="155" t="s">
        <v>244</v>
      </c>
      <c r="F2383" s="156">
        <v>5</v>
      </c>
      <c r="G2383" s="155" t="s">
        <v>194</v>
      </c>
      <c r="H2383" s="155">
        <v>18</v>
      </c>
      <c r="I2383" s="155" t="s">
        <v>214</v>
      </c>
      <c r="J2383" s="155" t="s">
        <v>119</v>
      </c>
      <c r="K2383" s="155" t="s">
        <v>215</v>
      </c>
      <c r="L2383" s="155">
        <v>460</v>
      </c>
      <c r="M2383" s="155" t="s">
        <v>197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180</v>
      </c>
      <c r="C2384" s="155">
        <v>2020</v>
      </c>
      <c r="D2384" s="155">
        <v>3</v>
      </c>
      <c r="E2384" s="155" t="s">
        <v>244</v>
      </c>
      <c r="F2384" s="156">
        <v>3</v>
      </c>
      <c r="G2384" s="155" t="s">
        <v>188</v>
      </c>
      <c r="H2384" s="155">
        <v>12</v>
      </c>
      <c r="I2384" s="155" t="s">
        <v>300</v>
      </c>
      <c r="J2384" s="155" t="s">
        <v>126</v>
      </c>
      <c r="K2384" s="155" t="s">
        <v>248</v>
      </c>
      <c r="L2384" s="155">
        <v>300</v>
      </c>
      <c r="M2384" s="155" t="s">
        <v>190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186</v>
      </c>
      <c r="C2385" s="155">
        <v>2020</v>
      </c>
      <c r="D2385" s="155">
        <v>3</v>
      </c>
      <c r="E2385" s="155" t="s">
        <v>244</v>
      </c>
      <c r="F2385" s="156">
        <v>1</v>
      </c>
      <c r="G2385" s="155" t="s">
        <v>182</v>
      </c>
      <c r="H2385" s="155">
        <v>5</v>
      </c>
      <c r="I2385" s="155" t="s">
        <v>189</v>
      </c>
      <c r="J2385" s="155" t="s">
        <v>115</v>
      </c>
      <c r="K2385" s="155" t="s">
        <v>184</v>
      </c>
      <c r="L2385" s="155">
        <v>200</v>
      </c>
      <c r="M2385" s="155" t="s">
        <v>209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180</v>
      </c>
      <c r="C2386" s="155">
        <v>2020</v>
      </c>
      <c r="D2386" s="155">
        <v>3</v>
      </c>
      <c r="E2386" s="155" t="s">
        <v>244</v>
      </c>
      <c r="F2386" s="156">
        <v>5</v>
      </c>
      <c r="G2386" s="155" t="s">
        <v>194</v>
      </c>
      <c r="H2386" s="155">
        <v>602</v>
      </c>
      <c r="I2386" s="155" t="s">
        <v>245</v>
      </c>
      <c r="J2386" s="155" t="s">
        <v>125</v>
      </c>
      <c r="K2386" s="155" t="s">
        <v>196</v>
      </c>
      <c r="L2386" s="155">
        <v>460</v>
      </c>
      <c r="M2386" s="155" t="s">
        <v>197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180</v>
      </c>
      <c r="C2387" s="155">
        <v>2020</v>
      </c>
      <c r="D2387" s="155">
        <v>3</v>
      </c>
      <c r="E2387" s="155" t="s">
        <v>244</v>
      </c>
      <c r="F2387" s="156">
        <v>5</v>
      </c>
      <c r="G2387" s="155" t="s">
        <v>194</v>
      </c>
      <c r="H2387" s="155">
        <v>603</v>
      </c>
      <c r="I2387" s="155" t="s">
        <v>195</v>
      </c>
      <c r="J2387" s="155" t="s">
        <v>125</v>
      </c>
      <c r="K2387" s="155" t="s">
        <v>196</v>
      </c>
      <c r="L2387" s="155">
        <v>460</v>
      </c>
      <c r="M2387" s="155" t="s">
        <v>197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180</v>
      </c>
      <c r="C2388" s="155">
        <v>2020</v>
      </c>
      <c r="D2388" s="155">
        <v>3</v>
      </c>
      <c r="E2388" s="155" t="s">
        <v>244</v>
      </c>
      <c r="F2388" s="156">
        <v>6</v>
      </c>
      <c r="G2388" s="155" t="s">
        <v>191</v>
      </c>
      <c r="H2388" s="155">
        <v>619</v>
      </c>
      <c r="I2388" s="155" t="s">
        <v>276</v>
      </c>
      <c r="J2388" s="155" t="s">
        <v>277</v>
      </c>
      <c r="K2388" s="155" t="s">
        <v>211</v>
      </c>
      <c r="L2388" s="155">
        <v>4562</v>
      </c>
      <c r="M2388" s="155" t="s">
        <v>210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180</v>
      </c>
      <c r="C2389" s="155">
        <v>2020</v>
      </c>
      <c r="D2389" s="155">
        <v>3</v>
      </c>
      <c r="E2389" s="155" t="s">
        <v>244</v>
      </c>
      <c r="F2389" s="156">
        <v>6</v>
      </c>
      <c r="G2389" s="155" t="s">
        <v>191</v>
      </c>
      <c r="H2389" s="155">
        <v>625</v>
      </c>
      <c r="I2389" s="155" t="s">
        <v>285</v>
      </c>
      <c r="J2389" s="155" t="s">
        <v>132</v>
      </c>
      <c r="K2389" s="155" t="s">
        <v>211</v>
      </c>
      <c r="L2389" s="155">
        <v>700</v>
      </c>
      <c r="M2389" s="155" t="s">
        <v>192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180</v>
      </c>
      <c r="C2390" s="155">
        <v>2020</v>
      </c>
      <c r="D2390" s="155">
        <v>3</v>
      </c>
      <c r="E2390" s="155" t="s">
        <v>244</v>
      </c>
      <c r="F2390" s="156">
        <v>3</v>
      </c>
      <c r="G2390" s="155" t="s">
        <v>188</v>
      </c>
      <c r="H2390" s="155">
        <v>1</v>
      </c>
      <c r="I2390" s="155" t="s">
        <v>228</v>
      </c>
      <c r="J2390" s="155" t="s">
        <v>121</v>
      </c>
      <c r="K2390" s="155" t="s">
        <v>229</v>
      </c>
      <c r="L2390" s="155">
        <v>300</v>
      </c>
      <c r="M2390" s="155" t="s">
        <v>190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180</v>
      </c>
      <c r="C2391" s="155">
        <v>2020</v>
      </c>
      <c r="D2391" s="155">
        <v>3</v>
      </c>
      <c r="E2391" s="155" t="s">
        <v>244</v>
      </c>
      <c r="F2391" s="156">
        <v>1</v>
      </c>
      <c r="G2391" s="155" t="s">
        <v>182</v>
      </c>
      <c r="H2391" s="155">
        <v>7</v>
      </c>
      <c r="I2391" s="155" t="s">
        <v>240</v>
      </c>
      <c r="J2391" s="155" t="s">
        <v>122</v>
      </c>
      <c r="K2391" s="155" t="s">
        <v>241</v>
      </c>
      <c r="L2391" s="155">
        <v>200</v>
      </c>
      <c r="M2391" s="155" t="s">
        <v>209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186</v>
      </c>
      <c r="C2392" s="155">
        <v>2020</v>
      </c>
      <c r="D2392" s="155">
        <v>3</v>
      </c>
      <c r="E2392" s="155" t="s">
        <v>244</v>
      </c>
      <c r="F2392" s="156">
        <v>3</v>
      </c>
      <c r="G2392" s="155" t="s">
        <v>188</v>
      </c>
      <c r="H2392" s="155">
        <v>903</v>
      </c>
      <c r="I2392" s="155" t="s">
        <v>238</v>
      </c>
      <c r="J2392" s="155" t="s">
        <v>121</v>
      </c>
      <c r="K2392" s="155" t="s">
        <v>229</v>
      </c>
      <c r="L2392" s="155">
        <v>4532</v>
      </c>
      <c r="M2392" s="155" t="s">
        <v>199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186</v>
      </c>
      <c r="C2393" s="155">
        <v>2020</v>
      </c>
      <c r="D2393" s="155">
        <v>3</v>
      </c>
      <c r="E2393" s="155" t="s">
        <v>244</v>
      </c>
      <c r="F2393" s="156">
        <v>1</v>
      </c>
      <c r="G2393" s="155" t="s">
        <v>182</v>
      </c>
      <c r="H2393" s="155">
        <v>905</v>
      </c>
      <c r="I2393" s="155" t="s">
        <v>271</v>
      </c>
      <c r="J2393" s="155" t="s">
        <v>122</v>
      </c>
      <c r="K2393" s="155" t="s">
        <v>241</v>
      </c>
      <c r="L2393" s="155">
        <v>4512</v>
      </c>
      <c r="M2393" s="155" t="s">
        <v>185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186</v>
      </c>
      <c r="C2394" s="155">
        <v>2020</v>
      </c>
      <c r="D2394" s="155">
        <v>3</v>
      </c>
      <c r="E2394" s="155" t="s">
        <v>244</v>
      </c>
      <c r="F2394" s="156">
        <v>10</v>
      </c>
      <c r="G2394" s="155" t="s">
        <v>237</v>
      </c>
      <c r="H2394" s="155">
        <v>905</v>
      </c>
      <c r="I2394" s="155" t="s">
        <v>271</v>
      </c>
      <c r="J2394" s="155" t="s">
        <v>122</v>
      </c>
      <c r="K2394" s="155" t="s">
        <v>241</v>
      </c>
      <c r="L2394" s="155">
        <v>4513</v>
      </c>
      <c r="M2394" s="155" t="s">
        <v>239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180</v>
      </c>
      <c r="C2395" s="155">
        <v>2020</v>
      </c>
      <c r="D2395" s="155">
        <v>3</v>
      </c>
      <c r="E2395" s="155" t="s">
        <v>244</v>
      </c>
      <c r="F2395" s="156">
        <v>3</v>
      </c>
      <c r="G2395" s="155" t="s">
        <v>188</v>
      </c>
      <c r="H2395" s="155">
        <v>954</v>
      </c>
      <c r="I2395" s="155" t="s">
        <v>236</v>
      </c>
      <c r="J2395" s="155" t="s">
        <v>119</v>
      </c>
      <c r="K2395" s="155" t="s">
        <v>215</v>
      </c>
      <c r="L2395" s="155">
        <v>4532</v>
      </c>
      <c r="M2395" s="155" t="s">
        <v>199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180</v>
      </c>
      <c r="C2396" s="155">
        <v>2020</v>
      </c>
      <c r="D2396" s="155">
        <v>3</v>
      </c>
      <c r="E2396" s="155" t="s">
        <v>244</v>
      </c>
      <c r="F2396" s="156">
        <v>3</v>
      </c>
      <c r="G2396" s="155" t="s">
        <v>188</v>
      </c>
      <c r="H2396" s="155">
        <v>17</v>
      </c>
      <c r="I2396" s="155" t="s">
        <v>203</v>
      </c>
      <c r="J2396" s="155" t="s">
        <v>128</v>
      </c>
      <c r="K2396" s="155" t="s">
        <v>204</v>
      </c>
      <c r="L2396" s="155">
        <v>300</v>
      </c>
      <c r="M2396" s="155" t="s">
        <v>190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186</v>
      </c>
      <c r="C2397" s="155">
        <v>2020</v>
      </c>
      <c r="D2397" s="155">
        <v>3</v>
      </c>
      <c r="E2397" s="155" t="s">
        <v>244</v>
      </c>
      <c r="F2397" s="156">
        <v>5</v>
      </c>
      <c r="G2397" s="155" t="s">
        <v>194</v>
      </c>
      <c r="H2397" s="155">
        <v>710</v>
      </c>
      <c r="I2397" s="155" t="s">
        <v>219</v>
      </c>
      <c r="J2397" s="155" t="s">
        <v>206</v>
      </c>
      <c r="K2397" s="155" t="s">
        <v>207</v>
      </c>
      <c r="L2397" s="155">
        <v>4552</v>
      </c>
      <c r="M2397" s="155" t="s">
        <v>275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186</v>
      </c>
      <c r="C2398" s="155">
        <v>2020</v>
      </c>
      <c r="D2398" s="155">
        <v>3</v>
      </c>
      <c r="E2398" s="155" t="s">
        <v>244</v>
      </c>
      <c r="F2398" s="156">
        <v>3</v>
      </c>
      <c r="G2398" s="155" t="s">
        <v>188</v>
      </c>
      <c r="H2398" s="155">
        <v>18</v>
      </c>
      <c r="I2398" s="155" t="s">
        <v>214</v>
      </c>
      <c r="J2398" s="155" t="s">
        <v>119</v>
      </c>
      <c r="K2398" s="155" t="s">
        <v>215</v>
      </c>
      <c r="L2398" s="155">
        <v>300</v>
      </c>
      <c r="M2398" s="155" t="s">
        <v>190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180</v>
      </c>
      <c r="C2399" s="155">
        <v>2020</v>
      </c>
      <c r="D2399" s="155">
        <v>3</v>
      </c>
      <c r="E2399" s="155" t="s">
        <v>244</v>
      </c>
      <c r="F2399" s="156">
        <v>75</v>
      </c>
      <c r="G2399" s="155" t="s">
        <v>211</v>
      </c>
      <c r="H2399" s="155">
        <v>13</v>
      </c>
      <c r="I2399" s="155" t="s">
        <v>295</v>
      </c>
      <c r="J2399" s="155" t="s">
        <v>119</v>
      </c>
      <c r="K2399" s="155" t="s">
        <v>215</v>
      </c>
      <c r="L2399" s="155">
        <v>1575</v>
      </c>
      <c r="M2399" s="155" t="s">
        <v>217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180</v>
      </c>
      <c r="C2400" s="155">
        <v>2020</v>
      </c>
      <c r="D2400" s="155">
        <v>3</v>
      </c>
      <c r="E2400" s="155" t="s">
        <v>244</v>
      </c>
      <c r="F2400" s="156">
        <v>75</v>
      </c>
      <c r="G2400" s="155" t="s">
        <v>211</v>
      </c>
      <c r="H2400" s="155">
        <v>950</v>
      </c>
      <c r="I2400" s="155" t="s">
        <v>183</v>
      </c>
      <c r="J2400" s="155" t="s">
        <v>115</v>
      </c>
      <c r="K2400" s="155" t="s">
        <v>184</v>
      </c>
      <c r="L2400" s="155">
        <v>4575</v>
      </c>
      <c r="M2400" s="155" t="s">
        <v>211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180</v>
      </c>
      <c r="C2401" s="155">
        <v>2020</v>
      </c>
      <c r="D2401" s="155">
        <v>3</v>
      </c>
      <c r="E2401" s="155" t="s">
        <v>244</v>
      </c>
      <c r="F2401" s="156">
        <v>77</v>
      </c>
      <c r="G2401" s="155" t="s">
        <v>211</v>
      </c>
      <c r="H2401" s="155">
        <v>950</v>
      </c>
      <c r="I2401" s="155" t="s">
        <v>183</v>
      </c>
      <c r="J2401" s="155" t="s">
        <v>115</v>
      </c>
      <c r="K2401" s="155" t="s">
        <v>184</v>
      </c>
      <c r="L2401" s="155">
        <v>4577</v>
      </c>
      <c r="M2401" s="155" t="s">
        <v>211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180</v>
      </c>
      <c r="C2402" s="155">
        <v>2020</v>
      </c>
      <c r="D2402" s="155">
        <v>3</v>
      </c>
      <c r="E2402" s="155" t="s">
        <v>244</v>
      </c>
      <c r="F2402" s="156">
        <v>79</v>
      </c>
      <c r="G2402" s="155" t="s">
        <v>211</v>
      </c>
      <c r="H2402" s="155">
        <v>950</v>
      </c>
      <c r="I2402" s="155" t="s">
        <v>183</v>
      </c>
      <c r="J2402" s="155" t="s">
        <v>115</v>
      </c>
      <c r="K2402" s="155" t="s">
        <v>184</v>
      </c>
      <c r="L2402" s="155">
        <v>4579</v>
      </c>
      <c r="M2402" s="155" t="s">
        <v>220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180</v>
      </c>
      <c r="C2403" s="155">
        <v>2020</v>
      </c>
      <c r="D2403" s="155">
        <v>3</v>
      </c>
      <c r="E2403" s="155" t="s">
        <v>244</v>
      </c>
      <c r="F2403" s="156">
        <v>1</v>
      </c>
      <c r="G2403" s="155" t="s">
        <v>182</v>
      </c>
      <c r="H2403" s="155">
        <v>950</v>
      </c>
      <c r="I2403" s="155" t="s">
        <v>183</v>
      </c>
      <c r="J2403" s="155" t="s">
        <v>115</v>
      </c>
      <c r="K2403" s="155" t="s">
        <v>184</v>
      </c>
      <c r="L2403" s="155">
        <v>4512</v>
      </c>
      <c r="M2403" s="155" t="s">
        <v>185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180</v>
      </c>
      <c r="C2404" s="155">
        <v>2020</v>
      </c>
      <c r="D2404" s="155">
        <v>3</v>
      </c>
      <c r="E2404" s="155" t="s">
        <v>244</v>
      </c>
      <c r="F2404" s="156">
        <v>6</v>
      </c>
      <c r="G2404" s="155" t="s">
        <v>191</v>
      </c>
      <c r="H2404" s="155">
        <v>5</v>
      </c>
      <c r="I2404" s="155" t="s">
        <v>189</v>
      </c>
      <c r="J2404" s="155" t="s">
        <v>115</v>
      </c>
      <c r="K2404" s="155" t="s">
        <v>184</v>
      </c>
      <c r="L2404" s="155">
        <v>700</v>
      </c>
      <c r="M2404" s="155" t="s">
        <v>192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180</v>
      </c>
      <c r="C2405" s="155">
        <v>2020</v>
      </c>
      <c r="D2405" s="155">
        <v>3</v>
      </c>
      <c r="E2405" s="155" t="s">
        <v>244</v>
      </c>
      <c r="F2405" s="156">
        <v>75</v>
      </c>
      <c r="G2405" s="155" t="s">
        <v>211</v>
      </c>
      <c r="H2405" s="155">
        <v>5</v>
      </c>
      <c r="I2405" s="155" t="s">
        <v>189</v>
      </c>
      <c r="J2405" s="155" t="s">
        <v>115</v>
      </c>
      <c r="K2405" s="155" t="s">
        <v>184</v>
      </c>
      <c r="L2405" s="155">
        <v>1575</v>
      </c>
      <c r="M2405" s="155" t="s">
        <v>217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180</v>
      </c>
      <c r="C2406" s="155">
        <v>2020</v>
      </c>
      <c r="D2406" s="155">
        <v>3</v>
      </c>
      <c r="E2406" s="155" t="s">
        <v>244</v>
      </c>
      <c r="F2406" s="156">
        <v>10</v>
      </c>
      <c r="G2406" s="155" t="s">
        <v>237</v>
      </c>
      <c r="H2406" s="155">
        <v>616</v>
      </c>
      <c r="I2406" s="155" t="s">
        <v>198</v>
      </c>
      <c r="J2406" s="155" t="s">
        <v>125</v>
      </c>
      <c r="K2406" s="155" t="s">
        <v>196</v>
      </c>
      <c r="L2406" s="155">
        <v>4513</v>
      </c>
      <c r="M2406" s="155" t="s">
        <v>239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180</v>
      </c>
      <c r="C2407" s="155">
        <v>2020</v>
      </c>
      <c r="D2407" s="155">
        <v>3</v>
      </c>
      <c r="E2407" s="155" t="s">
        <v>244</v>
      </c>
      <c r="F2407" s="156">
        <v>3</v>
      </c>
      <c r="G2407" s="155" t="s">
        <v>188</v>
      </c>
      <c r="H2407" s="155">
        <v>603</v>
      </c>
      <c r="I2407" s="155" t="s">
        <v>195</v>
      </c>
      <c r="J2407" s="155" t="s">
        <v>125</v>
      </c>
      <c r="K2407" s="155" t="s">
        <v>196</v>
      </c>
      <c r="L2407" s="155">
        <v>300</v>
      </c>
      <c r="M2407" s="155" t="s">
        <v>190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180</v>
      </c>
      <c r="C2408" s="155">
        <v>2020</v>
      </c>
      <c r="D2408" s="155">
        <v>3</v>
      </c>
      <c r="E2408" s="155" t="s">
        <v>244</v>
      </c>
      <c r="F2408" s="156">
        <v>60</v>
      </c>
      <c r="G2408" s="155" t="s">
        <v>211</v>
      </c>
      <c r="H2408" s="155">
        <v>615</v>
      </c>
      <c r="I2408" s="155" t="s">
        <v>291</v>
      </c>
      <c r="J2408" s="155" t="s">
        <v>123</v>
      </c>
      <c r="K2408" s="155" t="s">
        <v>260</v>
      </c>
      <c r="L2408" s="155">
        <v>4563</v>
      </c>
      <c r="M2408" s="155" t="s">
        <v>227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180</v>
      </c>
      <c r="C2409" s="155">
        <v>2020</v>
      </c>
      <c r="D2409" s="155">
        <v>3</v>
      </c>
      <c r="E2409" s="155" t="s">
        <v>244</v>
      </c>
      <c r="F2409" s="156">
        <v>6</v>
      </c>
      <c r="G2409" s="155" t="s">
        <v>191</v>
      </c>
      <c r="H2409" s="155">
        <v>617</v>
      </c>
      <c r="I2409" s="155" t="s">
        <v>286</v>
      </c>
      <c r="J2409" s="155" t="s">
        <v>287</v>
      </c>
      <c r="K2409" s="155" t="s">
        <v>288</v>
      </c>
      <c r="L2409" s="155">
        <v>4562</v>
      </c>
      <c r="M2409" s="155" t="s">
        <v>210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180</v>
      </c>
      <c r="C2410" s="155">
        <v>2020</v>
      </c>
      <c r="D2410" s="155">
        <v>3</v>
      </c>
      <c r="E2410" s="155" t="s">
        <v>244</v>
      </c>
      <c r="F2410" s="156">
        <v>6</v>
      </c>
      <c r="G2410" s="155" t="s">
        <v>191</v>
      </c>
      <c r="H2410" s="155">
        <v>618</v>
      </c>
      <c r="I2410" s="155" t="s">
        <v>293</v>
      </c>
      <c r="J2410" s="155" t="s">
        <v>130</v>
      </c>
      <c r="K2410" s="155" t="s">
        <v>279</v>
      </c>
      <c r="L2410" s="155">
        <v>4562</v>
      </c>
      <c r="M2410" s="155" t="s">
        <v>210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180</v>
      </c>
      <c r="C2411" s="155">
        <v>2020</v>
      </c>
      <c r="D2411" s="155">
        <v>3</v>
      </c>
      <c r="E2411" s="155" t="s">
        <v>244</v>
      </c>
      <c r="F2411" s="156">
        <v>1</v>
      </c>
      <c r="G2411" s="155" t="s">
        <v>182</v>
      </c>
      <c r="H2411" s="155">
        <v>6</v>
      </c>
      <c r="I2411" s="155" t="s">
        <v>255</v>
      </c>
      <c r="J2411" s="155" t="s">
        <v>122</v>
      </c>
      <c r="K2411" s="155" t="s">
        <v>241</v>
      </c>
      <c r="L2411" s="155">
        <v>200</v>
      </c>
      <c r="M2411" s="155" t="s">
        <v>209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180</v>
      </c>
      <c r="C2412" s="155">
        <v>2020</v>
      </c>
      <c r="D2412" s="155">
        <v>3</v>
      </c>
      <c r="E2412" s="155" t="s">
        <v>244</v>
      </c>
      <c r="F2412" s="156">
        <v>3</v>
      </c>
      <c r="G2412" s="155" t="s">
        <v>188</v>
      </c>
      <c r="H2412" s="155">
        <v>903</v>
      </c>
      <c r="I2412" s="155" t="s">
        <v>238</v>
      </c>
      <c r="J2412" s="155" t="s">
        <v>121</v>
      </c>
      <c r="K2412" s="155" t="s">
        <v>229</v>
      </c>
      <c r="L2412" s="155">
        <v>4532</v>
      </c>
      <c r="M2412" s="155" t="s">
        <v>199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180</v>
      </c>
      <c r="C2413" s="155">
        <v>2020</v>
      </c>
      <c r="D2413" s="155">
        <v>3</v>
      </c>
      <c r="E2413" s="155" t="s">
        <v>244</v>
      </c>
      <c r="F2413" s="156">
        <v>79</v>
      </c>
      <c r="G2413" s="155" t="s">
        <v>211</v>
      </c>
      <c r="H2413" s="155">
        <v>153</v>
      </c>
      <c r="I2413" s="155" t="s">
        <v>268</v>
      </c>
      <c r="J2413" s="155" t="s">
        <v>269</v>
      </c>
      <c r="K2413" s="155" t="s">
        <v>269</v>
      </c>
      <c r="L2413" s="155">
        <v>1579</v>
      </c>
      <c r="M2413" s="155" t="s">
        <v>270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186</v>
      </c>
      <c r="C2414" s="155">
        <v>2020</v>
      </c>
      <c r="D2414" s="155">
        <v>3</v>
      </c>
      <c r="E2414" s="155" t="s">
        <v>244</v>
      </c>
      <c r="F2414" s="156">
        <v>3</v>
      </c>
      <c r="G2414" s="155" t="s">
        <v>188</v>
      </c>
      <c r="H2414" s="155">
        <v>710</v>
      </c>
      <c r="I2414" s="155" t="s">
        <v>219</v>
      </c>
      <c r="J2414" s="155" t="s">
        <v>206</v>
      </c>
      <c r="K2414" s="155" t="s">
        <v>207</v>
      </c>
      <c r="L2414" s="155">
        <v>4532</v>
      </c>
      <c r="M2414" s="155" t="s">
        <v>199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180</v>
      </c>
      <c r="C2415" s="155">
        <v>2020</v>
      </c>
      <c r="D2415" s="155">
        <v>3</v>
      </c>
      <c r="E2415" s="155" t="s">
        <v>244</v>
      </c>
      <c r="F2415" s="156">
        <v>3</v>
      </c>
      <c r="G2415" s="155" t="s">
        <v>188</v>
      </c>
      <c r="H2415" s="155">
        <v>16</v>
      </c>
      <c r="I2415" s="155" t="s">
        <v>280</v>
      </c>
      <c r="J2415" s="155" t="s">
        <v>127</v>
      </c>
      <c r="K2415" s="155" t="s">
        <v>262</v>
      </c>
      <c r="L2415" s="155">
        <v>300</v>
      </c>
      <c r="M2415" s="155" t="s">
        <v>190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180</v>
      </c>
      <c r="C2416" s="155">
        <v>2020</v>
      </c>
      <c r="D2416" s="155">
        <v>3</v>
      </c>
      <c r="E2416" s="155" t="s">
        <v>244</v>
      </c>
      <c r="F2416" s="156">
        <v>79</v>
      </c>
      <c r="G2416" s="155" t="s">
        <v>211</v>
      </c>
      <c r="H2416" s="155">
        <v>710</v>
      </c>
      <c r="I2416" s="155" t="s">
        <v>219</v>
      </c>
      <c r="J2416" s="155" t="s">
        <v>206</v>
      </c>
      <c r="K2416" s="155" t="s">
        <v>207</v>
      </c>
      <c r="L2416" s="155">
        <v>4579</v>
      </c>
      <c r="M2416" s="155" t="s">
        <v>220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186</v>
      </c>
      <c r="C2417" s="155">
        <v>2020</v>
      </c>
      <c r="D2417" s="155">
        <v>3</v>
      </c>
      <c r="E2417" s="155" t="s">
        <v>244</v>
      </c>
      <c r="F2417" s="156">
        <v>3</v>
      </c>
      <c r="G2417" s="155" t="s">
        <v>188</v>
      </c>
      <c r="H2417" s="155">
        <v>10</v>
      </c>
      <c r="I2417" s="155" t="s">
        <v>250</v>
      </c>
      <c r="J2417" s="155" t="s">
        <v>118</v>
      </c>
      <c r="K2417" s="155" t="s">
        <v>213</v>
      </c>
      <c r="L2417" s="155">
        <v>300</v>
      </c>
      <c r="M2417" s="155" t="s">
        <v>190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180</v>
      </c>
      <c r="C2418" s="155">
        <v>2020</v>
      </c>
      <c r="D2418" s="155">
        <v>3</v>
      </c>
      <c r="E2418" s="155" t="s">
        <v>244</v>
      </c>
      <c r="F2418" s="156">
        <v>3</v>
      </c>
      <c r="G2418" s="155" t="s">
        <v>188</v>
      </c>
      <c r="H2418" s="155">
        <v>310</v>
      </c>
      <c r="I2418" s="155" t="s">
        <v>253</v>
      </c>
      <c r="J2418" s="155" t="s">
        <v>118</v>
      </c>
      <c r="K2418" s="155" t="s">
        <v>213</v>
      </c>
      <c r="L2418" s="155">
        <v>300</v>
      </c>
      <c r="M2418" s="155" t="s">
        <v>190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186</v>
      </c>
      <c r="C2419" s="155">
        <v>2020</v>
      </c>
      <c r="D2419" s="155">
        <v>3</v>
      </c>
      <c r="E2419" s="155" t="s">
        <v>244</v>
      </c>
      <c r="F2419" s="156">
        <v>5</v>
      </c>
      <c r="G2419" s="155" t="s">
        <v>194</v>
      </c>
      <c r="H2419" s="155">
        <v>950</v>
      </c>
      <c r="I2419" s="155" t="s">
        <v>183</v>
      </c>
      <c r="J2419" s="155" t="s">
        <v>115</v>
      </c>
      <c r="K2419" s="155" t="s">
        <v>184</v>
      </c>
      <c r="L2419" s="155">
        <v>4552</v>
      </c>
      <c r="M2419" s="155" t="s">
        <v>275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180</v>
      </c>
      <c r="C2420" s="155">
        <v>2020</v>
      </c>
      <c r="D2420" s="155">
        <v>3</v>
      </c>
      <c r="E2420" s="155" t="s">
        <v>244</v>
      </c>
      <c r="F2420" s="156">
        <v>3</v>
      </c>
      <c r="G2420" s="155" t="s">
        <v>188</v>
      </c>
      <c r="H2420" s="155">
        <v>8</v>
      </c>
      <c r="I2420" s="155" t="s">
        <v>247</v>
      </c>
      <c r="J2420" s="155" t="s">
        <v>126</v>
      </c>
      <c r="K2420" s="155" t="s">
        <v>248</v>
      </c>
      <c r="L2420" s="155">
        <v>300</v>
      </c>
      <c r="M2420" s="155" t="s">
        <v>190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180</v>
      </c>
      <c r="C2421" s="155">
        <v>2020</v>
      </c>
      <c r="D2421" s="155">
        <v>3</v>
      </c>
      <c r="E2421" s="155" t="s">
        <v>244</v>
      </c>
      <c r="F2421" s="156">
        <v>6</v>
      </c>
      <c r="G2421" s="155" t="s">
        <v>191</v>
      </c>
      <c r="H2421" s="155">
        <v>613</v>
      </c>
      <c r="I2421" s="155" t="s">
        <v>257</v>
      </c>
      <c r="J2421" s="155" t="s">
        <v>116</v>
      </c>
      <c r="K2421" s="155" t="s">
        <v>223</v>
      </c>
      <c r="L2421" s="155">
        <v>700</v>
      </c>
      <c r="M2421" s="155" t="s">
        <v>192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180</v>
      </c>
      <c r="C2422" s="155">
        <v>2020</v>
      </c>
      <c r="D2422" s="155">
        <v>3</v>
      </c>
      <c r="E2422" s="155" t="s">
        <v>244</v>
      </c>
      <c r="F2422" s="156">
        <v>3</v>
      </c>
      <c r="G2422" s="155" t="s">
        <v>188</v>
      </c>
      <c r="H2422" s="155">
        <v>621</v>
      </c>
      <c r="I2422" s="155" t="s">
        <v>258</v>
      </c>
      <c r="J2422" s="155" t="s">
        <v>116</v>
      </c>
      <c r="K2422" s="155" t="s">
        <v>223</v>
      </c>
      <c r="L2422" s="155">
        <v>4532</v>
      </c>
      <c r="M2422" s="155" t="s">
        <v>199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186</v>
      </c>
      <c r="C2423" s="155">
        <v>2020</v>
      </c>
      <c r="D2423" s="155">
        <v>3</v>
      </c>
      <c r="E2423" s="155" t="s">
        <v>244</v>
      </c>
      <c r="F2423" s="156">
        <v>1</v>
      </c>
      <c r="G2423" s="155" t="s">
        <v>182</v>
      </c>
      <c r="H2423" s="155">
        <v>950</v>
      </c>
      <c r="I2423" s="155" t="s">
        <v>183</v>
      </c>
      <c r="J2423" s="155" t="s">
        <v>115</v>
      </c>
      <c r="K2423" s="155" t="s">
        <v>184</v>
      </c>
      <c r="L2423" s="155">
        <v>4512</v>
      </c>
      <c r="M2423" s="155" t="s">
        <v>185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180</v>
      </c>
      <c r="C2424" s="155">
        <v>2020</v>
      </c>
      <c r="D2424" s="155">
        <v>3</v>
      </c>
      <c r="E2424" s="155" t="s">
        <v>244</v>
      </c>
      <c r="F2424" s="156">
        <v>77</v>
      </c>
      <c r="G2424" s="155" t="s">
        <v>211</v>
      </c>
      <c r="H2424" s="155">
        <v>5</v>
      </c>
      <c r="I2424" s="155" t="s">
        <v>189</v>
      </c>
      <c r="J2424" s="155" t="s">
        <v>115</v>
      </c>
      <c r="K2424" s="155" t="s">
        <v>184</v>
      </c>
      <c r="L2424" s="155">
        <v>1577</v>
      </c>
      <c r="M2424" s="155" t="s">
        <v>232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180</v>
      </c>
      <c r="C2425" s="155">
        <v>2020</v>
      </c>
      <c r="D2425" s="155">
        <v>3</v>
      </c>
      <c r="E2425" s="155" t="s">
        <v>244</v>
      </c>
      <c r="F2425" s="156">
        <v>6</v>
      </c>
      <c r="G2425" s="155" t="s">
        <v>191</v>
      </c>
      <c r="H2425" s="155">
        <v>603</v>
      </c>
      <c r="I2425" s="155" t="s">
        <v>195</v>
      </c>
      <c r="J2425" s="155" t="s">
        <v>125</v>
      </c>
      <c r="K2425" s="155" t="s">
        <v>196</v>
      </c>
      <c r="L2425" s="155">
        <v>700</v>
      </c>
      <c r="M2425" s="155" t="s">
        <v>192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180</v>
      </c>
      <c r="C2426" s="155">
        <v>2020</v>
      </c>
      <c r="D2426" s="155">
        <v>3</v>
      </c>
      <c r="E2426" s="155" t="s">
        <v>244</v>
      </c>
      <c r="F2426" s="156">
        <v>6</v>
      </c>
      <c r="G2426" s="155" t="s">
        <v>191</v>
      </c>
      <c r="H2426" s="155">
        <v>615</v>
      </c>
      <c r="I2426" s="155" t="s">
        <v>291</v>
      </c>
      <c r="J2426" s="155" t="s">
        <v>123</v>
      </c>
      <c r="K2426" s="155" t="s">
        <v>260</v>
      </c>
      <c r="L2426" s="155">
        <v>4562</v>
      </c>
      <c r="M2426" s="155" t="s">
        <v>210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186</v>
      </c>
      <c r="C2427" s="155">
        <v>2020</v>
      </c>
      <c r="D2427" s="155">
        <v>3</v>
      </c>
      <c r="E2427" s="155" t="s">
        <v>244</v>
      </c>
      <c r="F2427" s="156">
        <v>1</v>
      </c>
      <c r="G2427" s="155" t="s">
        <v>182</v>
      </c>
      <c r="H2427" s="155">
        <v>1</v>
      </c>
      <c r="I2427" s="155" t="s">
        <v>228</v>
      </c>
      <c r="J2427" s="155" t="s">
        <v>121</v>
      </c>
      <c r="K2427" s="155" t="s">
        <v>229</v>
      </c>
      <c r="L2427" s="155">
        <v>200</v>
      </c>
      <c r="M2427" s="155" t="s">
        <v>209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180</v>
      </c>
      <c r="C2428" s="155">
        <v>2020</v>
      </c>
      <c r="D2428" s="155">
        <v>3</v>
      </c>
      <c r="E2428" s="155" t="s">
        <v>244</v>
      </c>
      <c r="F2428" s="156">
        <v>71</v>
      </c>
      <c r="G2428" s="155" t="s">
        <v>211</v>
      </c>
      <c r="H2428" s="155">
        <v>1</v>
      </c>
      <c r="I2428" s="155" t="s">
        <v>228</v>
      </c>
      <c r="J2428" s="155" t="s">
        <v>121</v>
      </c>
      <c r="K2428" s="155" t="s">
        <v>229</v>
      </c>
      <c r="L2428" s="155">
        <v>1571</v>
      </c>
      <c r="M2428" s="155" t="s">
        <v>264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180</v>
      </c>
      <c r="C2429" s="155">
        <v>2020</v>
      </c>
      <c r="D2429" s="155">
        <v>3</v>
      </c>
      <c r="E2429" s="155" t="s">
        <v>244</v>
      </c>
      <c r="F2429" s="156">
        <v>10</v>
      </c>
      <c r="G2429" s="155" t="s">
        <v>237</v>
      </c>
      <c r="H2429" s="155">
        <v>903</v>
      </c>
      <c r="I2429" s="155" t="s">
        <v>238</v>
      </c>
      <c r="J2429" s="155" t="s">
        <v>121</v>
      </c>
      <c r="K2429" s="155" t="s">
        <v>229</v>
      </c>
      <c r="L2429" s="155">
        <v>4513</v>
      </c>
      <c r="M2429" s="155" t="s">
        <v>239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180</v>
      </c>
      <c r="C2430" s="155">
        <v>2020</v>
      </c>
      <c r="D2430" s="155">
        <v>3</v>
      </c>
      <c r="E2430" s="155" t="s">
        <v>244</v>
      </c>
      <c r="F2430" s="156">
        <v>10</v>
      </c>
      <c r="G2430" s="155" t="s">
        <v>237</v>
      </c>
      <c r="H2430" s="155">
        <v>6</v>
      </c>
      <c r="I2430" s="155" t="s">
        <v>255</v>
      </c>
      <c r="J2430" s="155" t="s">
        <v>122</v>
      </c>
      <c r="K2430" s="155" t="s">
        <v>241</v>
      </c>
      <c r="L2430" s="155">
        <v>207</v>
      </c>
      <c r="M2430" s="155" t="s">
        <v>242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180</v>
      </c>
      <c r="C2431" s="155">
        <v>2020</v>
      </c>
      <c r="D2431" s="155">
        <v>3</v>
      </c>
      <c r="E2431" s="155" t="s">
        <v>244</v>
      </c>
      <c r="F2431" s="156">
        <v>6</v>
      </c>
      <c r="G2431" s="155" t="s">
        <v>191</v>
      </c>
      <c r="H2431" s="155">
        <v>608</v>
      </c>
      <c r="I2431" s="155" t="s">
        <v>289</v>
      </c>
      <c r="J2431" s="155" t="s">
        <v>277</v>
      </c>
      <c r="K2431" s="155" t="s">
        <v>211</v>
      </c>
      <c r="L2431" s="155">
        <v>700</v>
      </c>
      <c r="M2431" s="155" t="s">
        <v>192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186</v>
      </c>
      <c r="C2432" s="155">
        <v>2020</v>
      </c>
      <c r="D2432" s="155">
        <v>3</v>
      </c>
      <c r="E2432" s="155" t="s">
        <v>244</v>
      </c>
      <c r="F2432" s="156">
        <v>3</v>
      </c>
      <c r="G2432" s="155" t="s">
        <v>188</v>
      </c>
      <c r="H2432" s="155">
        <v>616</v>
      </c>
      <c r="I2432" s="155" t="s">
        <v>198</v>
      </c>
      <c r="J2432" s="155" t="s">
        <v>125</v>
      </c>
      <c r="K2432" s="155" t="s">
        <v>196</v>
      </c>
      <c r="L2432" s="155">
        <v>4532</v>
      </c>
      <c r="M2432" s="155" t="s">
        <v>199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180</v>
      </c>
      <c r="C2433" s="155">
        <v>2020</v>
      </c>
      <c r="D2433" s="155">
        <v>3</v>
      </c>
      <c r="E2433" s="155" t="s">
        <v>244</v>
      </c>
      <c r="F2433" s="156">
        <v>6</v>
      </c>
      <c r="G2433" s="155" t="s">
        <v>191</v>
      </c>
      <c r="H2433" s="155">
        <v>601</v>
      </c>
      <c r="I2433" s="155" t="s">
        <v>259</v>
      </c>
      <c r="J2433" s="155" t="s">
        <v>123</v>
      </c>
      <c r="K2433" s="155" t="s">
        <v>260</v>
      </c>
      <c r="L2433" s="155">
        <v>700</v>
      </c>
      <c r="M2433" s="155" t="s">
        <v>192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180</v>
      </c>
      <c r="C2434" s="155">
        <v>2020</v>
      </c>
      <c r="D2434" s="155">
        <v>3</v>
      </c>
      <c r="E2434" s="155" t="s">
        <v>244</v>
      </c>
      <c r="F2434" s="156">
        <v>5</v>
      </c>
      <c r="G2434" s="155" t="s">
        <v>194</v>
      </c>
      <c r="H2434" s="155">
        <v>700</v>
      </c>
      <c r="I2434" s="155" t="s">
        <v>272</v>
      </c>
      <c r="J2434" s="155" t="s">
        <v>206</v>
      </c>
      <c r="K2434" s="155" t="s">
        <v>207</v>
      </c>
      <c r="L2434" s="155">
        <v>460</v>
      </c>
      <c r="M2434" s="155" t="s">
        <v>197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180</v>
      </c>
      <c r="C2435" s="155">
        <v>2020</v>
      </c>
      <c r="D2435" s="155">
        <v>3</v>
      </c>
      <c r="E2435" s="155" t="s">
        <v>244</v>
      </c>
      <c r="F2435" s="156">
        <v>5</v>
      </c>
      <c r="G2435" s="155" t="s">
        <v>194</v>
      </c>
      <c r="H2435" s="155">
        <v>701</v>
      </c>
      <c r="I2435" s="155" t="s">
        <v>205</v>
      </c>
      <c r="J2435" s="155" t="s">
        <v>206</v>
      </c>
      <c r="K2435" s="155" t="s">
        <v>207</v>
      </c>
      <c r="L2435" s="155">
        <v>460</v>
      </c>
      <c r="M2435" s="155" t="s">
        <v>197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180</v>
      </c>
      <c r="C2436" s="155">
        <v>2020</v>
      </c>
      <c r="D2436" s="155">
        <v>3</v>
      </c>
      <c r="E2436" s="155" t="s">
        <v>244</v>
      </c>
      <c r="F2436" s="156">
        <v>79</v>
      </c>
      <c r="G2436" s="155" t="s">
        <v>211</v>
      </c>
      <c r="H2436" s="155">
        <v>954</v>
      </c>
      <c r="I2436" s="155" t="s">
        <v>236</v>
      </c>
      <c r="J2436" s="155" t="s">
        <v>119</v>
      </c>
      <c r="K2436" s="155" t="s">
        <v>215</v>
      </c>
      <c r="L2436" s="155">
        <v>4579</v>
      </c>
      <c r="M2436" s="155" t="s">
        <v>220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180</v>
      </c>
      <c r="C2437" s="155">
        <v>2020</v>
      </c>
      <c r="D2437" s="155">
        <v>3</v>
      </c>
      <c r="E2437" s="155" t="s">
        <v>244</v>
      </c>
      <c r="F2437" s="156">
        <v>3</v>
      </c>
      <c r="G2437" s="155" t="s">
        <v>188</v>
      </c>
      <c r="H2437" s="155">
        <v>20</v>
      </c>
      <c r="I2437" s="155" t="s">
        <v>299</v>
      </c>
      <c r="J2437" s="155" t="s">
        <v>128</v>
      </c>
      <c r="K2437" s="155" t="s">
        <v>204</v>
      </c>
      <c r="L2437" s="155">
        <v>300</v>
      </c>
      <c r="M2437" s="155" t="s">
        <v>190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186</v>
      </c>
      <c r="C2438" s="155">
        <v>2020</v>
      </c>
      <c r="D2438" s="155">
        <v>3</v>
      </c>
      <c r="E2438" s="155" t="s">
        <v>244</v>
      </c>
      <c r="F2438" s="156">
        <v>1</v>
      </c>
      <c r="G2438" s="155" t="s">
        <v>182</v>
      </c>
      <c r="H2438" s="155">
        <v>10</v>
      </c>
      <c r="I2438" s="155" t="s">
        <v>250</v>
      </c>
      <c r="J2438" s="155" t="s">
        <v>118</v>
      </c>
      <c r="K2438" s="155" t="s">
        <v>213</v>
      </c>
      <c r="L2438" s="155">
        <v>200</v>
      </c>
      <c r="M2438" s="155" t="s">
        <v>209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180</v>
      </c>
      <c r="C2439" s="155">
        <v>2020</v>
      </c>
      <c r="D2439" s="155">
        <v>3</v>
      </c>
      <c r="E2439" s="155" t="s">
        <v>244</v>
      </c>
      <c r="F2439" s="156">
        <v>1</v>
      </c>
      <c r="G2439" s="155" t="s">
        <v>182</v>
      </c>
      <c r="H2439" s="155">
        <v>15</v>
      </c>
      <c r="I2439" s="155" t="s">
        <v>251</v>
      </c>
      <c r="J2439" s="155" t="s">
        <v>118</v>
      </c>
      <c r="K2439" s="155" t="s">
        <v>213</v>
      </c>
      <c r="L2439" s="155">
        <v>200</v>
      </c>
      <c r="M2439" s="155" t="s">
        <v>209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186</v>
      </c>
      <c r="C2440" s="155">
        <v>2020</v>
      </c>
      <c r="D2440" s="155">
        <v>3</v>
      </c>
      <c r="E2440" s="155" t="s">
        <v>244</v>
      </c>
      <c r="F2440" s="156">
        <v>3</v>
      </c>
      <c r="G2440" s="155" t="s">
        <v>188</v>
      </c>
      <c r="H2440" s="155">
        <v>15</v>
      </c>
      <c r="I2440" s="155" t="s">
        <v>251</v>
      </c>
      <c r="J2440" s="155" t="s">
        <v>118</v>
      </c>
      <c r="K2440" s="155" t="s">
        <v>213</v>
      </c>
      <c r="L2440" s="155">
        <v>300</v>
      </c>
      <c r="M2440" s="155" t="s">
        <v>190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180</v>
      </c>
      <c r="C2441" s="155">
        <v>2020</v>
      </c>
      <c r="D2441" s="155">
        <v>3</v>
      </c>
      <c r="E2441" s="155" t="s">
        <v>244</v>
      </c>
      <c r="F2441" s="156">
        <v>1</v>
      </c>
      <c r="G2441" s="155" t="s">
        <v>182</v>
      </c>
      <c r="H2441" s="155">
        <v>10</v>
      </c>
      <c r="I2441" s="155" t="s">
        <v>250</v>
      </c>
      <c r="J2441" s="155" t="s">
        <v>117</v>
      </c>
      <c r="K2441" s="155" t="s">
        <v>235</v>
      </c>
      <c r="L2441" s="155">
        <v>200</v>
      </c>
      <c r="M2441" s="155" t="s">
        <v>209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180</v>
      </c>
      <c r="C2442" s="155">
        <v>2020</v>
      </c>
      <c r="D2442" s="155">
        <v>3</v>
      </c>
      <c r="E2442" s="155" t="s">
        <v>244</v>
      </c>
      <c r="F2442" s="156">
        <v>3</v>
      </c>
      <c r="G2442" s="155" t="s">
        <v>188</v>
      </c>
      <c r="H2442" s="155">
        <v>13</v>
      </c>
      <c r="I2442" s="155" t="s">
        <v>295</v>
      </c>
      <c r="J2442" s="155" t="s">
        <v>119</v>
      </c>
      <c r="K2442" s="155" t="s">
        <v>215</v>
      </c>
      <c r="L2442" s="155">
        <v>300</v>
      </c>
      <c r="M2442" s="155" t="s">
        <v>190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180</v>
      </c>
      <c r="C2443" s="155">
        <v>2020</v>
      </c>
      <c r="D2443" s="155">
        <v>3</v>
      </c>
      <c r="E2443" s="155" t="s">
        <v>244</v>
      </c>
      <c r="F2443" s="156">
        <v>60</v>
      </c>
      <c r="G2443" s="155" t="s">
        <v>211</v>
      </c>
      <c r="H2443" s="155">
        <v>612</v>
      </c>
      <c r="I2443" s="155" t="s">
        <v>222</v>
      </c>
      <c r="J2443" s="155" t="s">
        <v>116</v>
      </c>
      <c r="K2443" s="155" t="s">
        <v>223</v>
      </c>
      <c r="L2443" s="155">
        <v>360</v>
      </c>
      <c r="M2443" s="155" t="s">
        <v>224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180</v>
      </c>
      <c r="C2444" s="155">
        <v>2020</v>
      </c>
      <c r="D2444" s="155">
        <v>3</v>
      </c>
      <c r="E2444" s="155" t="s">
        <v>244</v>
      </c>
      <c r="F2444" s="156">
        <v>6</v>
      </c>
      <c r="G2444" s="155" t="s">
        <v>191</v>
      </c>
      <c r="H2444" s="155">
        <v>621</v>
      </c>
      <c r="I2444" s="155" t="s">
        <v>258</v>
      </c>
      <c r="J2444" s="155" t="s">
        <v>116</v>
      </c>
      <c r="K2444" s="155" t="s">
        <v>223</v>
      </c>
      <c r="L2444" s="155">
        <v>4562</v>
      </c>
      <c r="M2444" s="155" t="s">
        <v>210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180</v>
      </c>
      <c r="C2445" s="155">
        <v>2020</v>
      </c>
      <c r="D2445" s="155">
        <v>3</v>
      </c>
      <c r="E2445" s="155" t="s">
        <v>244</v>
      </c>
      <c r="F2445" s="156">
        <v>79</v>
      </c>
      <c r="G2445" s="155" t="s">
        <v>211</v>
      </c>
      <c r="H2445" s="155">
        <v>5</v>
      </c>
      <c r="I2445" s="155" t="s">
        <v>189</v>
      </c>
      <c r="J2445" s="155" t="s">
        <v>115</v>
      </c>
      <c r="K2445" s="155" t="s">
        <v>184</v>
      </c>
      <c r="L2445" s="155">
        <v>1579</v>
      </c>
      <c r="M2445" s="155" t="s">
        <v>270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186</v>
      </c>
      <c r="C2446" s="155">
        <v>2020</v>
      </c>
      <c r="D2446" s="155">
        <v>3</v>
      </c>
      <c r="E2446" s="155" t="s">
        <v>244</v>
      </c>
      <c r="F2446" s="156">
        <v>3</v>
      </c>
      <c r="G2446" s="155" t="s">
        <v>188</v>
      </c>
      <c r="H2446" s="155">
        <v>950</v>
      </c>
      <c r="I2446" s="155" t="s">
        <v>183</v>
      </c>
      <c r="J2446" s="155" t="s">
        <v>115</v>
      </c>
      <c r="K2446" s="155" t="s">
        <v>184</v>
      </c>
      <c r="L2446" s="155">
        <v>4532</v>
      </c>
      <c r="M2446" s="155" t="s">
        <v>199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180</v>
      </c>
      <c r="C2447" s="155">
        <v>2020</v>
      </c>
      <c r="D2447" s="155">
        <v>3</v>
      </c>
      <c r="E2447" s="155" t="s">
        <v>244</v>
      </c>
      <c r="F2447" s="156">
        <v>1</v>
      </c>
      <c r="G2447" s="155" t="s">
        <v>182</v>
      </c>
      <c r="H2447" s="155">
        <v>1</v>
      </c>
      <c r="I2447" s="155" t="s">
        <v>228</v>
      </c>
      <c r="J2447" s="155" t="s">
        <v>121</v>
      </c>
      <c r="K2447" s="155" t="s">
        <v>229</v>
      </c>
      <c r="L2447" s="155">
        <v>200</v>
      </c>
      <c r="M2447" s="155" t="s">
        <v>209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180</v>
      </c>
      <c r="C2448" s="155">
        <v>2020</v>
      </c>
      <c r="D2448" s="155">
        <v>3</v>
      </c>
      <c r="E2448" s="155" t="s">
        <v>244</v>
      </c>
      <c r="F2448" s="156">
        <v>10</v>
      </c>
      <c r="G2448" s="155" t="s">
        <v>237</v>
      </c>
      <c r="H2448" s="155">
        <v>603</v>
      </c>
      <c r="I2448" s="155" t="s">
        <v>195</v>
      </c>
      <c r="J2448" s="155" t="s">
        <v>125</v>
      </c>
      <c r="K2448" s="155" t="s">
        <v>196</v>
      </c>
      <c r="L2448" s="155">
        <v>207</v>
      </c>
      <c r="M2448" s="155" t="s">
        <v>242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180</v>
      </c>
      <c r="C2449" s="155">
        <v>2020</v>
      </c>
      <c r="D2449" s="155">
        <v>3</v>
      </c>
      <c r="E2449" s="155" t="s">
        <v>244</v>
      </c>
      <c r="F2449" s="156">
        <v>6</v>
      </c>
      <c r="G2449" s="155" t="s">
        <v>191</v>
      </c>
      <c r="H2449" s="155">
        <v>606</v>
      </c>
      <c r="I2449" s="155" t="s">
        <v>278</v>
      </c>
      <c r="J2449" s="155" t="s">
        <v>130</v>
      </c>
      <c r="K2449" s="155" t="s">
        <v>279</v>
      </c>
      <c r="L2449" s="155">
        <v>700</v>
      </c>
      <c r="M2449" s="155" t="s">
        <v>192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180</v>
      </c>
      <c r="C2450" s="155">
        <v>2020</v>
      </c>
      <c r="D2450" s="155">
        <v>3</v>
      </c>
      <c r="E2450" s="155" t="s">
        <v>244</v>
      </c>
      <c r="F2450" s="156">
        <v>6</v>
      </c>
      <c r="G2450" s="155" t="s">
        <v>191</v>
      </c>
      <c r="H2450" s="155">
        <v>607</v>
      </c>
      <c r="I2450" s="155" t="s">
        <v>292</v>
      </c>
      <c r="J2450" s="155" t="s">
        <v>130</v>
      </c>
      <c r="K2450" s="155" t="s">
        <v>279</v>
      </c>
      <c r="L2450" s="155">
        <v>700</v>
      </c>
      <c r="M2450" s="155" t="s">
        <v>192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180</v>
      </c>
      <c r="C2451" s="155">
        <v>2020</v>
      </c>
      <c r="D2451" s="155">
        <v>3</v>
      </c>
      <c r="E2451" s="155" t="s">
        <v>244</v>
      </c>
      <c r="F2451" s="156">
        <v>1</v>
      </c>
      <c r="G2451" s="155" t="s">
        <v>182</v>
      </c>
      <c r="H2451" s="155">
        <v>602</v>
      </c>
      <c r="I2451" s="155" t="s">
        <v>245</v>
      </c>
      <c r="J2451" s="155" t="s">
        <v>125</v>
      </c>
      <c r="K2451" s="155" t="s">
        <v>196</v>
      </c>
      <c r="L2451" s="155">
        <v>200</v>
      </c>
      <c r="M2451" s="155" t="s">
        <v>209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180</v>
      </c>
      <c r="C2452" s="155">
        <v>2020</v>
      </c>
      <c r="D2452" s="155">
        <v>3</v>
      </c>
      <c r="E2452" s="155" t="s">
        <v>244</v>
      </c>
      <c r="F2452" s="156">
        <v>1</v>
      </c>
      <c r="G2452" s="155" t="s">
        <v>182</v>
      </c>
      <c r="H2452" s="155">
        <v>2</v>
      </c>
      <c r="I2452" s="155" t="s">
        <v>263</v>
      </c>
      <c r="J2452" s="155" t="s">
        <v>121</v>
      </c>
      <c r="K2452" s="155" t="s">
        <v>229</v>
      </c>
      <c r="L2452" s="155">
        <v>200</v>
      </c>
      <c r="M2452" s="155" t="s">
        <v>209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180</v>
      </c>
      <c r="C2453" s="155">
        <v>2020</v>
      </c>
      <c r="D2453" s="155">
        <v>3</v>
      </c>
      <c r="E2453" s="155" t="s">
        <v>244</v>
      </c>
      <c r="F2453" s="156">
        <v>10</v>
      </c>
      <c r="G2453" s="155" t="s">
        <v>237</v>
      </c>
      <c r="H2453" s="155">
        <v>1</v>
      </c>
      <c r="I2453" s="155" t="s">
        <v>228</v>
      </c>
      <c r="J2453" s="155" t="s">
        <v>121</v>
      </c>
      <c r="K2453" s="155" t="s">
        <v>229</v>
      </c>
      <c r="L2453" s="155">
        <v>207</v>
      </c>
      <c r="M2453" s="155" t="s">
        <v>242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186</v>
      </c>
      <c r="C2454" s="155">
        <v>2020</v>
      </c>
      <c r="D2454" s="155">
        <v>3</v>
      </c>
      <c r="E2454" s="155" t="s">
        <v>244</v>
      </c>
      <c r="F2454" s="156">
        <v>10</v>
      </c>
      <c r="G2454" s="155" t="s">
        <v>237</v>
      </c>
      <c r="H2454" s="155">
        <v>1</v>
      </c>
      <c r="I2454" s="155" t="s">
        <v>228</v>
      </c>
      <c r="J2454" s="155" t="s">
        <v>121</v>
      </c>
      <c r="K2454" s="155" t="s">
        <v>229</v>
      </c>
      <c r="L2454" s="155">
        <v>207</v>
      </c>
      <c r="M2454" s="155" t="s">
        <v>242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180</v>
      </c>
      <c r="C2455" s="155">
        <v>2020</v>
      </c>
      <c r="D2455" s="155">
        <v>3</v>
      </c>
      <c r="E2455" s="155" t="s">
        <v>244</v>
      </c>
      <c r="F2455" s="156">
        <v>6</v>
      </c>
      <c r="G2455" s="155" t="s">
        <v>191</v>
      </c>
      <c r="H2455" s="155">
        <v>616</v>
      </c>
      <c r="I2455" s="155" t="s">
        <v>198</v>
      </c>
      <c r="J2455" s="155" t="s">
        <v>125</v>
      </c>
      <c r="K2455" s="155" t="s">
        <v>196</v>
      </c>
      <c r="L2455" s="155">
        <v>4562</v>
      </c>
      <c r="M2455" s="155" t="s">
        <v>210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180</v>
      </c>
      <c r="C2456" s="155">
        <v>2020</v>
      </c>
      <c r="D2456" s="155">
        <v>3</v>
      </c>
      <c r="E2456" s="155" t="s">
        <v>244</v>
      </c>
      <c r="F2456" s="156">
        <v>6</v>
      </c>
      <c r="G2456" s="155" t="s">
        <v>191</v>
      </c>
      <c r="H2456" s="155">
        <v>609</v>
      </c>
      <c r="I2456" s="155" t="s">
        <v>297</v>
      </c>
      <c r="J2456" s="155" t="s">
        <v>277</v>
      </c>
      <c r="K2456" s="155" t="s">
        <v>211</v>
      </c>
      <c r="L2456" s="155">
        <v>700</v>
      </c>
      <c r="M2456" s="155" t="s">
        <v>192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180</v>
      </c>
      <c r="C2457" s="155">
        <v>2020</v>
      </c>
      <c r="D2457" s="155">
        <v>3</v>
      </c>
      <c r="E2457" s="155" t="s">
        <v>244</v>
      </c>
      <c r="F2457" s="156">
        <v>5</v>
      </c>
      <c r="G2457" s="155" t="s">
        <v>194</v>
      </c>
      <c r="H2457" s="155">
        <v>710</v>
      </c>
      <c r="I2457" s="155" t="s">
        <v>219</v>
      </c>
      <c r="J2457" s="155" t="s">
        <v>206</v>
      </c>
      <c r="K2457" s="155" t="s">
        <v>207</v>
      </c>
      <c r="L2457" s="155">
        <v>4552</v>
      </c>
      <c r="M2457" s="155" t="s">
        <v>275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180</v>
      </c>
      <c r="C2458" s="155">
        <v>2020</v>
      </c>
      <c r="D2458" s="155">
        <v>3</v>
      </c>
      <c r="E2458" s="155" t="s">
        <v>244</v>
      </c>
      <c r="F2458" s="156">
        <v>1</v>
      </c>
      <c r="G2458" s="155" t="s">
        <v>182</v>
      </c>
      <c r="H2458" s="155">
        <v>953</v>
      </c>
      <c r="I2458" s="155" t="s">
        <v>212</v>
      </c>
      <c r="J2458" s="155" t="s">
        <v>118</v>
      </c>
      <c r="K2458" s="155" t="s">
        <v>213</v>
      </c>
      <c r="L2458" s="155">
        <v>4512</v>
      </c>
      <c r="M2458" s="155" t="s">
        <v>185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186</v>
      </c>
      <c r="C2459" s="155">
        <v>2020</v>
      </c>
      <c r="D2459" s="155">
        <v>3</v>
      </c>
      <c r="E2459" s="155" t="s">
        <v>244</v>
      </c>
      <c r="F2459" s="156">
        <v>3</v>
      </c>
      <c r="G2459" s="155" t="s">
        <v>188</v>
      </c>
      <c r="H2459" s="155">
        <v>953</v>
      </c>
      <c r="I2459" s="155" t="s">
        <v>212</v>
      </c>
      <c r="J2459" s="155" t="s">
        <v>118</v>
      </c>
      <c r="K2459" s="155" t="s">
        <v>213</v>
      </c>
      <c r="L2459" s="155">
        <v>4532</v>
      </c>
      <c r="M2459" s="155" t="s">
        <v>199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186</v>
      </c>
      <c r="C2460" s="155">
        <v>2020</v>
      </c>
      <c r="D2460" s="155">
        <v>3</v>
      </c>
      <c r="E2460" s="155" t="s">
        <v>244</v>
      </c>
      <c r="F2460" s="156">
        <v>3</v>
      </c>
      <c r="G2460" s="155" t="s">
        <v>188</v>
      </c>
      <c r="H2460" s="155">
        <v>954</v>
      </c>
      <c r="I2460" s="155" t="s">
        <v>236</v>
      </c>
      <c r="J2460" s="155" t="s">
        <v>119</v>
      </c>
      <c r="K2460" s="155" t="s">
        <v>215</v>
      </c>
      <c r="L2460" s="155">
        <v>4532</v>
      </c>
      <c r="M2460" s="155" t="s">
        <v>199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180</v>
      </c>
      <c r="C2461" s="155">
        <v>2020</v>
      </c>
      <c r="D2461" s="155">
        <v>3</v>
      </c>
      <c r="E2461" s="155" t="s">
        <v>244</v>
      </c>
      <c r="F2461" s="156">
        <v>3</v>
      </c>
      <c r="G2461" s="155" t="s">
        <v>188</v>
      </c>
      <c r="H2461" s="155">
        <v>956</v>
      </c>
      <c r="I2461" s="155" t="s">
        <v>284</v>
      </c>
      <c r="J2461" s="155" t="s">
        <v>119</v>
      </c>
      <c r="K2461" s="155" t="s">
        <v>215</v>
      </c>
      <c r="L2461" s="155">
        <v>4532</v>
      </c>
      <c r="M2461" s="155" t="s">
        <v>199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180</v>
      </c>
      <c r="C2462" s="155">
        <v>2020</v>
      </c>
      <c r="D2462" s="155">
        <v>3</v>
      </c>
      <c r="E2462" s="155" t="s">
        <v>244</v>
      </c>
      <c r="F2462" s="156">
        <v>6</v>
      </c>
      <c r="G2462" s="155" t="s">
        <v>191</v>
      </c>
      <c r="H2462" s="155">
        <v>950</v>
      </c>
      <c r="I2462" s="155" t="s">
        <v>183</v>
      </c>
      <c r="J2462" s="155" t="s">
        <v>115</v>
      </c>
      <c r="K2462" s="155" t="s">
        <v>184</v>
      </c>
      <c r="L2462" s="155">
        <v>4562</v>
      </c>
      <c r="M2462" s="155" t="s">
        <v>210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180</v>
      </c>
      <c r="C2463" s="155">
        <v>2020</v>
      </c>
      <c r="D2463" s="155">
        <v>3</v>
      </c>
      <c r="E2463" s="155" t="s">
        <v>244</v>
      </c>
      <c r="F2463" s="156">
        <v>1</v>
      </c>
      <c r="G2463" s="155" t="s">
        <v>182</v>
      </c>
      <c r="H2463" s="155">
        <v>603</v>
      </c>
      <c r="I2463" s="155" t="s">
        <v>195</v>
      </c>
      <c r="J2463" s="155" t="s">
        <v>125</v>
      </c>
      <c r="K2463" s="155" t="s">
        <v>196</v>
      </c>
      <c r="L2463" s="155">
        <v>200</v>
      </c>
      <c r="M2463" s="155" t="s">
        <v>209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180</v>
      </c>
      <c r="C2464" s="155">
        <v>2020</v>
      </c>
      <c r="D2464" s="155">
        <v>3</v>
      </c>
      <c r="E2464" s="155" t="s">
        <v>244</v>
      </c>
      <c r="F2464" s="156">
        <v>1</v>
      </c>
      <c r="G2464" s="155" t="s">
        <v>182</v>
      </c>
      <c r="H2464" s="155">
        <v>5</v>
      </c>
      <c r="I2464" s="155" t="s">
        <v>189</v>
      </c>
      <c r="J2464" s="155" t="s">
        <v>115</v>
      </c>
      <c r="K2464" s="155" t="s">
        <v>184</v>
      </c>
      <c r="L2464" s="155">
        <v>200</v>
      </c>
      <c r="M2464" s="155" t="s">
        <v>209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180</v>
      </c>
      <c r="C2465" s="155">
        <v>2020</v>
      </c>
      <c r="D2465" s="155">
        <v>3</v>
      </c>
      <c r="E2465" s="155" t="s">
        <v>244</v>
      </c>
      <c r="F2465" s="156">
        <v>5</v>
      </c>
      <c r="G2465" s="155" t="s">
        <v>194</v>
      </c>
      <c r="H2465" s="155">
        <v>5</v>
      </c>
      <c r="I2465" s="155" t="s">
        <v>189</v>
      </c>
      <c r="J2465" s="155" t="s">
        <v>115</v>
      </c>
      <c r="K2465" s="155" t="s">
        <v>184</v>
      </c>
      <c r="L2465" s="155">
        <v>460</v>
      </c>
      <c r="M2465" s="155" t="s">
        <v>197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186</v>
      </c>
      <c r="C2466" s="155">
        <v>2020</v>
      </c>
      <c r="D2466" s="155">
        <v>3</v>
      </c>
      <c r="E2466" s="155" t="s">
        <v>244</v>
      </c>
      <c r="F2466" s="156">
        <v>3</v>
      </c>
      <c r="G2466" s="155" t="s">
        <v>188</v>
      </c>
      <c r="H2466" s="155">
        <v>5</v>
      </c>
      <c r="I2466" s="155" t="s">
        <v>189</v>
      </c>
      <c r="J2466" s="155" t="s">
        <v>115</v>
      </c>
      <c r="K2466" s="155" t="s">
        <v>184</v>
      </c>
      <c r="L2466" s="155">
        <v>300</v>
      </c>
      <c r="M2466" s="155" t="s">
        <v>190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180</v>
      </c>
      <c r="C2467" s="155">
        <v>2020</v>
      </c>
      <c r="D2467" s="155">
        <v>3</v>
      </c>
      <c r="E2467" s="155" t="s">
        <v>244</v>
      </c>
      <c r="F2467" s="156">
        <v>5</v>
      </c>
      <c r="G2467" s="155" t="s">
        <v>194</v>
      </c>
      <c r="H2467" s="155">
        <v>11</v>
      </c>
      <c r="I2467" s="155" t="s">
        <v>282</v>
      </c>
      <c r="J2467" s="155" t="s">
        <v>115</v>
      </c>
      <c r="K2467" s="155" t="s">
        <v>184</v>
      </c>
      <c r="L2467" s="155">
        <v>460</v>
      </c>
      <c r="M2467" s="155" t="s">
        <v>197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186</v>
      </c>
      <c r="C2468" s="152">
        <v>2020</v>
      </c>
      <c r="D2468" s="155">
        <v>4</v>
      </c>
      <c r="E2468" s="155" t="s">
        <v>231</v>
      </c>
      <c r="F2468" s="156">
        <v>10</v>
      </c>
      <c r="G2468" s="155" t="s">
        <v>237</v>
      </c>
      <c r="H2468" s="155">
        <v>903</v>
      </c>
      <c r="I2468" s="155" t="s">
        <v>238</v>
      </c>
      <c r="J2468" s="155" t="s">
        <v>121</v>
      </c>
      <c r="K2468" s="155" t="s">
        <v>229</v>
      </c>
      <c r="L2468" s="155">
        <v>4513</v>
      </c>
      <c r="M2468" s="155" t="s">
        <v>239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303</v>
      </c>
      <c r="U2468" s="157"/>
    </row>
    <row r="2469" spans="1:21" x14ac:dyDescent="0.3">
      <c r="A2469" s="155">
        <v>4</v>
      </c>
      <c r="B2469" s="155" t="s">
        <v>186</v>
      </c>
      <c r="C2469" s="152">
        <v>2020</v>
      </c>
      <c r="D2469" s="155">
        <v>4</v>
      </c>
      <c r="E2469" s="155" t="s">
        <v>231</v>
      </c>
      <c r="F2469" s="156">
        <v>3</v>
      </c>
      <c r="G2469" s="155" t="s">
        <v>188</v>
      </c>
      <c r="H2469" s="155">
        <v>903</v>
      </c>
      <c r="I2469" s="155" t="s">
        <v>238</v>
      </c>
      <c r="J2469" s="155" t="s">
        <v>121</v>
      </c>
      <c r="K2469" s="155" t="s">
        <v>229</v>
      </c>
      <c r="L2469" s="155">
        <v>4532</v>
      </c>
      <c r="M2469" s="155" t="s">
        <v>199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303</v>
      </c>
      <c r="U2469" s="157"/>
    </row>
    <row r="2470" spans="1:21" x14ac:dyDescent="0.3">
      <c r="A2470" s="155">
        <v>5</v>
      </c>
      <c r="B2470" s="155" t="s">
        <v>180</v>
      </c>
      <c r="C2470" s="152">
        <v>2020</v>
      </c>
      <c r="D2470" s="155">
        <v>4</v>
      </c>
      <c r="E2470" s="155" t="s">
        <v>231</v>
      </c>
      <c r="F2470" s="156">
        <v>3</v>
      </c>
      <c r="G2470" s="155" t="s">
        <v>188</v>
      </c>
      <c r="H2470" s="155">
        <v>1</v>
      </c>
      <c r="I2470" s="155" t="s">
        <v>228</v>
      </c>
      <c r="J2470" s="155" t="s">
        <v>121</v>
      </c>
      <c r="K2470" s="155" t="s">
        <v>229</v>
      </c>
      <c r="L2470" s="155">
        <v>300</v>
      </c>
      <c r="M2470" s="155" t="s">
        <v>190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303</v>
      </c>
      <c r="U2470" s="157"/>
    </row>
    <row r="2471" spans="1:21" x14ac:dyDescent="0.3">
      <c r="A2471" s="155">
        <v>5</v>
      </c>
      <c r="B2471" s="155" t="s">
        <v>180</v>
      </c>
      <c r="C2471" s="152">
        <v>2020</v>
      </c>
      <c r="D2471" s="155">
        <v>4</v>
      </c>
      <c r="E2471" s="155" t="s">
        <v>231</v>
      </c>
      <c r="F2471" s="156">
        <v>71</v>
      </c>
      <c r="G2471" s="155" t="s">
        <v>211</v>
      </c>
      <c r="H2471" s="155">
        <v>1</v>
      </c>
      <c r="I2471" s="155" t="s">
        <v>228</v>
      </c>
      <c r="J2471" s="155" t="s">
        <v>121</v>
      </c>
      <c r="K2471" s="155" t="s">
        <v>229</v>
      </c>
      <c r="L2471" s="155">
        <v>1571</v>
      </c>
      <c r="M2471" s="155" t="s">
        <v>264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303</v>
      </c>
      <c r="U2471" s="157"/>
    </row>
    <row r="2472" spans="1:21" x14ac:dyDescent="0.3">
      <c r="A2472" s="155">
        <v>5</v>
      </c>
      <c r="B2472" s="155" t="s">
        <v>180</v>
      </c>
      <c r="C2472" s="152">
        <v>2020</v>
      </c>
      <c r="D2472" s="155">
        <v>4</v>
      </c>
      <c r="E2472" s="155" t="s">
        <v>231</v>
      </c>
      <c r="F2472" s="156">
        <v>3</v>
      </c>
      <c r="G2472" s="155" t="s">
        <v>188</v>
      </c>
      <c r="H2472" s="155">
        <v>710</v>
      </c>
      <c r="I2472" s="155" t="s">
        <v>219</v>
      </c>
      <c r="J2472" s="155" t="s">
        <v>206</v>
      </c>
      <c r="K2472" s="155" t="s">
        <v>207</v>
      </c>
      <c r="L2472" s="155">
        <v>4532</v>
      </c>
      <c r="M2472" s="155" t="s">
        <v>199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303</v>
      </c>
      <c r="U2472" s="157"/>
    </row>
    <row r="2473" spans="1:21" x14ac:dyDescent="0.3">
      <c r="A2473" s="155">
        <v>5</v>
      </c>
      <c r="B2473" s="155" t="s">
        <v>180</v>
      </c>
      <c r="C2473" s="152">
        <v>2020</v>
      </c>
      <c r="D2473" s="155">
        <v>4</v>
      </c>
      <c r="E2473" s="155" t="s">
        <v>231</v>
      </c>
      <c r="F2473" s="156">
        <v>6</v>
      </c>
      <c r="G2473" s="155" t="s">
        <v>191</v>
      </c>
      <c r="H2473" s="155">
        <v>615</v>
      </c>
      <c r="I2473" s="155" t="s">
        <v>291</v>
      </c>
      <c r="J2473" s="155" t="s">
        <v>123</v>
      </c>
      <c r="K2473" s="155" t="s">
        <v>260</v>
      </c>
      <c r="L2473" s="155">
        <v>4562</v>
      </c>
      <c r="M2473" s="155" t="s">
        <v>210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303</v>
      </c>
      <c r="U2473" s="157"/>
    </row>
    <row r="2474" spans="1:21" x14ac:dyDescent="0.3">
      <c r="A2474" s="155">
        <v>4</v>
      </c>
      <c r="B2474" s="155" t="s">
        <v>186</v>
      </c>
      <c r="C2474" s="152">
        <v>2020</v>
      </c>
      <c r="D2474" s="155">
        <v>4</v>
      </c>
      <c r="E2474" s="155" t="s">
        <v>231</v>
      </c>
      <c r="F2474" s="156">
        <v>6</v>
      </c>
      <c r="G2474" s="155" t="s">
        <v>191</v>
      </c>
      <c r="H2474" s="155">
        <v>624</v>
      </c>
      <c r="I2474" s="155" t="s">
        <v>225</v>
      </c>
      <c r="J2474" s="155" t="s">
        <v>124</v>
      </c>
      <c r="K2474" s="155" t="s">
        <v>226</v>
      </c>
      <c r="L2474" s="155">
        <v>4562</v>
      </c>
      <c r="M2474" s="155" t="s">
        <v>210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303</v>
      </c>
      <c r="U2474" s="157"/>
    </row>
    <row r="2475" spans="1:21" x14ac:dyDescent="0.3">
      <c r="A2475" s="155">
        <v>5</v>
      </c>
      <c r="B2475" s="155" t="s">
        <v>180</v>
      </c>
      <c r="C2475" s="152">
        <v>2020</v>
      </c>
      <c r="D2475" s="155">
        <v>4</v>
      </c>
      <c r="E2475" s="155" t="s">
        <v>231</v>
      </c>
      <c r="F2475" s="156">
        <v>6</v>
      </c>
      <c r="G2475" s="155" t="s">
        <v>191</v>
      </c>
      <c r="H2475" s="155">
        <v>601</v>
      </c>
      <c r="I2475" s="155" t="s">
        <v>259</v>
      </c>
      <c r="J2475" s="155" t="s">
        <v>123</v>
      </c>
      <c r="K2475" s="155" t="s">
        <v>260</v>
      </c>
      <c r="L2475" s="155">
        <v>700</v>
      </c>
      <c r="M2475" s="155" t="s">
        <v>192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303</v>
      </c>
      <c r="U2475" s="157"/>
    </row>
    <row r="2476" spans="1:21" x14ac:dyDescent="0.3">
      <c r="A2476" s="155">
        <v>5</v>
      </c>
      <c r="B2476" s="155" t="s">
        <v>180</v>
      </c>
      <c r="C2476" s="152">
        <v>2020</v>
      </c>
      <c r="D2476" s="155">
        <v>4</v>
      </c>
      <c r="E2476" s="155" t="s">
        <v>231</v>
      </c>
      <c r="F2476" s="156">
        <v>5</v>
      </c>
      <c r="G2476" s="155" t="s">
        <v>194</v>
      </c>
      <c r="H2476" s="155">
        <v>603</v>
      </c>
      <c r="I2476" s="155" t="s">
        <v>195</v>
      </c>
      <c r="J2476" s="155" t="s">
        <v>125</v>
      </c>
      <c r="K2476" s="155" t="s">
        <v>196</v>
      </c>
      <c r="L2476" s="155">
        <v>460</v>
      </c>
      <c r="M2476" s="155" t="s">
        <v>197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303</v>
      </c>
      <c r="U2476" s="157"/>
    </row>
    <row r="2477" spans="1:21" x14ac:dyDescent="0.3">
      <c r="A2477" s="155">
        <v>5</v>
      </c>
      <c r="B2477" s="155" t="s">
        <v>180</v>
      </c>
      <c r="C2477" s="152">
        <v>2020</v>
      </c>
      <c r="D2477" s="155">
        <v>4</v>
      </c>
      <c r="E2477" s="155" t="s">
        <v>231</v>
      </c>
      <c r="F2477" s="156">
        <v>6</v>
      </c>
      <c r="G2477" s="155" t="s">
        <v>191</v>
      </c>
      <c r="H2477" s="155">
        <v>619</v>
      </c>
      <c r="I2477" s="155" t="s">
        <v>276</v>
      </c>
      <c r="J2477" s="155" t="s">
        <v>277</v>
      </c>
      <c r="K2477" s="155" t="s">
        <v>211</v>
      </c>
      <c r="L2477" s="155">
        <v>4562</v>
      </c>
      <c r="M2477" s="155" t="s">
        <v>210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303</v>
      </c>
      <c r="U2477" s="157"/>
    </row>
    <row r="2478" spans="1:21" x14ac:dyDescent="0.3">
      <c r="A2478" s="155">
        <v>5</v>
      </c>
      <c r="B2478" s="155" t="s">
        <v>180</v>
      </c>
      <c r="C2478" s="152">
        <v>2020</v>
      </c>
      <c r="D2478" s="155">
        <v>4</v>
      </c>
      <c r="E2478" s="155" t="s">
        <v>231</v>
      </c>
      <c r="F2478" s="156">
        <v>1</v>
      </c>
      <c r="G2478" s="155" t="s">
        <v>182</v>
      </c>
      <c r="H2478" s="155">
        <v>2</v>
      </c>
      <c r="I2478" s="155" t="s">
        <v>263</v>
      </c>
      <c r="J2478" s="155" t="s">
        <v>121</v>
      </c>
      <c r="K2478" s="155" t="s">
        <v>229</v>
      </c>
      <c r="L2478" s="155">
        <v>200</v>
      </c>
      <c r="M2478" s="155" t="s">
        <v>209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303</v>
      </c>
      <c r="U2478" s="157"/>
    </row>
    <row r="2479" spans="1:21" x14ac:dyDescent="0.3">
      <c r="A2479" s="155">
        <v>5</v>
      </c>
      <c r="B2479" s="155" t="s">
        <v>180</v>
      </c>
      <c r="C2479" s="152">
        <v>2020</v>
      </c>
      <c r="D2479" s="155">
        <v>4</v>
      </c>
      <c r="E2479" s="155" t="s">
        <v>231</v>
      </c>
      <c r="F2479" s="156">
        <v>3</v>
      </c>
      <c r="G2479" s="155" t="s">
        <v>188</v>
      </c>
      <c r="H2479" s="155">
        <v>9</v>
      </c>
      <c r="I2479" s="155" t="s">
        <v>274</v>
      </c>
      <c r="J2479" s="155" t="s">
        <v>117</v>
      </c>
      <c r="K2479" s="155" t="s">
        <v>235</v>
      </c>
      <c r="L2479" s="155">
        <v>300</v>
      </c>
      <c r="M2479" s="155" t="s">
        <v>190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303</v>
      </c>
      <c r="U2479" s="157"/>
    </row>
    <row r="2480" spans="1:21" x14ac:dyDescent="0.3">
      <c r="A2480" s="155">
        <v>5</v>
      </c>
      <c r="B2480" s="155" t="s">
        <v>180</v>
      </c>
      <c r="C2480" s="152">
        <v>2020</v>
      </c>
      <c r="D2480" s="155">
        <v>4</v>
      </c>
      <c r="E2480" s="155" t="s">
        <v>231</v>
      </c>
      <c r="F2480" s="156">
        <v>5</v>
      </c>
      <c r="G2480" s="155" t="s">
        <v>194</v>
      </c>
      <c r="H2480" s="155">
        <v>954</v>
      </c>
      <c r="I2480" s="155" t="s">
        <v>236</v>
      </c>
      <c r="J2480" s="155" t="s">
        <v>119</v>
      </c>
      <c r="K2480" s="155" t="s">
        <v>215</v>
      </c>
      <c r="L2480" s="155">
        <v>4552</v>
      </c>
      <c r="M2480" s="155" t="s">
        <v>275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303</v>
      </c>
      <c r="U2480" s="157"/>
    </row>
    <row r="2481" spans="1:21" x14ac:dyDescent="0.3">
      <c r="A2481" s="155">
        <v>5</v>
      </c>
      <c r="B2481" s="155" t="s">
        <v>180</v>
      </c>
      <c r="C2481" s="152">
        <v>2020</v>
      </c>
      <c r="D2481" s="155">
        <v>4</v>
      </c>
      <c r="E2481" s="155" t="s">
        <v>231</v>
      </c>
      <c r="F2481" s="156">
        <v>5</v>
      </c>
      <c r="G2481" s="155" t="s">
        <v>194</v>
      </c>
      <c r="H2481" s="155">
        <v>951</v>
      </c>
      <c r="I2481" s="155" t="s">
        <v>249</v>
      </c>
      <c r="J2481" s="155" t="s">
        <v>126</v>
      </c>
      <c r="K2481" s="155" t="s">
        <v>248</v>
      </c>
      <c r="L2481" s="155">
        <v>4552</v>
      </c>
      <c r="M2481" s="155" t="s">
        <v>275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303</v>
      </c>
      <c r="U2481" s="157"/>
    </row>
    <row r="2482" spans="1:21" x14ac:dyDescent="0.3">
      <c r="A2482" s="155">
        <v>5</v>
      </c>
      <c r="B2482" s="155" t="s">
        <v>180</v>
      </c>
      <c r="C2482" s="152">
        <v>2020</v>
      </c>
      <c r="D2482" s="155">
        <v>4</v>
      </c>
      <c r="E2482" s="155" t="s">
        <v>231</v>
      </c>
      <c r="F2482" s="156">
        <v>3</v>
      </c>
      <c r="G2482" s="155" t="s">
        <v>188</v>
      </c>
      <c r="H2482" s="155">
        <v>12</v>
      </c>
      <c r="I2482" s="155" t="s">
        <v>300</v>
      </c>
      <c r="J2482" s="155" t="s">
        <v>126</v>
      </c>
      <c r="K2482" s="155" t="s">
        <v>248</v>
      </c>
      <c r="L2482" s="155">
        <v>300</v>
      </c>
      <c r="M2482" s="155" t="s">
        <v>190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303</v>
      </c>
      <c r="U2482" s="157"/>
    </row>
    <row r="2483" spans="1:21" x14ac:dyDescent="0.3">
      <c r="A2483" s="155">
        <v>5</v>
      </c>
      <c r="B2483" s="155" t="s">
        <v>180</v>
      </c>
      <c r="C2483" s="152">
        <v>2020</v>
      </c>
      <c r="D2483" s="155">
        <v>4</v>
      </c>
      <c r="E2483" s="155" t="s">
        <v>231</v>
      </c>
      <c r="F2483" s="156">
        <v>5</v>
      </c>
      <c r="G2483" s="155" t="s">
        <v>194</v>
      </c>
      <c r="H2483" s="155">
        <v>11</v>
      </c>
      <c r="I2483" s="155" t="s">
        <v>282</v>
      </c>
      <c r="J2483" s="155" t="s">
        <v>115</v>
      </c>
      <c r="K2483" s="155" t="s">
        <v>184</v>
      </c>
      <c r="L2483" s="155">
        <v>460</v>
      </c>
      <c r="M2483" s="155" t="s">
        <v>197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303</v>
      </c>
      <c r="U2483" s="157"/>
    </row>
    <row r="2484" spans="1:21" x14ac:dyDescent="0.3">
      <c r="A2484" s="155">
        <v>4</v>
      </c>
      <c r="B2484" s="155" t="s">
        <v>186</v>
      </c>
      <c r="C2484" s="152">
        <v>2020</v>
      </c>
      <c r="D2484" s="155">
        <v>4</v>
      </c>
      <c r="E2484" s="155" t="s">
        <v>231</v>
      </c>
      <c r="F2484" s="156">
        <v>3</v>
      </c>
      <c r="G2484" s="155" t="s">
        <v>188</v>
      </c>
      <c r="H2484" s="155">
        <v>952</v>
      </c>
      <c r="I2484" s="155" t="s">
        <v>234</v>
      </c>
      <c r="J2484" s="155" t="s">
        <v>117</v>
      </c>
      <c r="K2484" s="155" t="s">
        <v>235</v>
      </c>
      <c r="L2484" s="155">
        <v>4532</v>
      </c>
      <c r="M2484" s="155" t="s">
        <v>199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303</v>
      </c>
      <c r="U2484" s="157"/>
    </row>
    <row r="2485" spans="1:21" x14ac:dyDescent="0.3">
      <c r="A2485" s="155">
        <v>4</v>
      </c>
      <c r="B2485" s="155" t="s">
        <v>186</v>
      </c>
      <c r="C2485" s="152">
        <v>2020</v>
      </c>
      <c r="D2485" s="155">
        <v>4</v>
      </c>
      <c r="E2485" s="155" t="s">
        <v>231</v>
      </c>
      <c r="F2485" s="156">
        <v>3</v>
      </c>
      <c r="G2485" s="155" t="s">
        <v>188</v>
      </c>
      <c r="H2485" s="155">
        <v>616</v>
      </c>
      <c r="I2485" s="155" t="s">
        <v>198</v>
      </c>
      <c r="J2485" s="155" t="s">
        <v>125</v>
      </c>
      <c r="K2485" s="155" t="s">
        <v>196</v>
      </c>
      <c r="L2485" s="155">
        <v>4532</v>
      </c>
      <c r="M2485" s="155" t="s">
        <v>199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303</v>
      </c>
      <c r="U2485" s="157"/>
    </row>
    <row r="2486" spans="1:21" x14ac:dyDescent="0.3">
      <c r="A2486" s="155">
        <v>5</v>
      </c>
      <c r="B2486" s="155" t="s">
        <v>180</v>
      </c>
      <c r="C2486" s="152">
        <v>2020</v>
      </c>
      <c r="D2486" s="155">
        <v>4</v>
      </c>
      <c r="E2486" s="155" t="s">
        <v>231</v>
      </c>
      <c r="F2486" s="156">
        <v>79</v>
      </c>
      <c r="G2486" s="155" t="s">
        <v>211</v>
      </c>
      <c r="H2486" s="155">
        <v>18</v>
      </c>
      <c r="I2486" s="155" t="s">
        <v>214</v>
      </c>
      <c r="J2486" s="155" t="s">
        <v>119</v>
      </c>
      <c r="K2486" s="155" t="s">
        <v>215</v>
      </c>
      <c r="L2486" s="155">
        <v>1579</v>
      </c>
      <c r="M2486" s="155" t="s">
        <v>270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303</v>
      </c>
      <c r="U2486" s="157"/>
    </row>
    <row r="2487" spans="1:21" x14ac:dyDescent="0.3">
      <c r="A2487" s="155">
        <v>4</v>
      </c>
      <c r="B2487" s="155" t="s">
        <v>186</v>
      </c>
      <c r="C2487" s="152">
        <v>2020</v>
      </c>
      <c r="D2487" s="155">
        <v>4</v>
      </c>
      <c r="E2487" s="155" t="s">
        <v>231</v>
      </c>
      <c r="F2487" s="156">
        <v>3</v>
      </c>
      <c r="G2487" s="155" t="s">
        <v>188</v>
      </c>
      <c r="H2487" s="155">
        <v>955</v>
      </c>
      <c r="I2487" s="155" t="s">
        <v>281</v>
      </c>
      <c r="J2487" s="155" t="s">
        <v>127</v>
      </c>
      <c r="K2487" s="155" t="s">
        <v>262</v>
      </c>
      <c r="L2487" s="155">
        <v>4532</v>
      </c>
      <c r="M2487" s="155" t="s">
        <v>199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303</v>
      </c>
      <c r="U2487" s="157"/>
    </row>
    <row r="2488" spans="1:21" x14ac:dyDescent="0.3">
      <c r="A2488" s="155">
        <v>4</v>
      </c>
      <c r="B2488" s="155" t="s">
        <v>186</v>
      </c>
      <c r="C2488" s="152">
        <v>2020</v>
      </c>
      <c r="D2488" s="155">
        <v>4</v>
      </c>
      <c r="E2488" s="155" t="s">
        <v>231</v>
      </c>
      <c r="F2488" s="156">
        <v>1</v>
      </c>
      <c r="G2488" s="155" t="s">
        <v>182</v>
      </c>
      <c r="H2488" s="155">
        <v>903</v>
      </c>
      <c r="I2488" s="155" t="s">
        <v>238</v>
      </c>
      <c r="J2488" s="155" t="s">
        <v>121</v>
      </c>
      <c r="K2488" s="155" t="s">
        <v>229</v>
      </c>
      <c r="L2488" s="155">
        <v>4512</v>
      </c>
      <c r="M2488" s="155" t="s">
        <v>185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303</v>
      </c>
      <c r="U2488" s="157"/>
    </row>
    <row r="2489" spans="1:21" x14ac:dyDescent="0.3">
      <c r="A2489" s="155">
        <v>5</v>
      </c>
      <c r="B2489" s="155" t="s">
        <v>180</v>
      </c>
      <c r="C2489" s="152">
        <v>2020</v>
      </c>
      <c r="D2489" s="155">
        <v>4</v>
      </c>
      <c r="E2489" s="155" t="s">
        <v>231</v>
      </c>
      <c r="F2489" s="156">
        <v>1</v>
      </c>
      <c r="G2489" s="155" t="s">
        <v>182</v>
      </c>
      <c r="H2489" s="155">
        <v>6</v>
      </c>
      <c r="I2489" s="155" t="s">
        <v>255</v>
      </c>
      <c r="J2489" s="155" t="s">
        <v>122</v>
      </c>
      <c r="K2489" s="155" t="s">
        <v>241</v>
      </c>
      <c r="L2489" s="155">
        <v>200</v>
      </c>
      <c r="M2489" s="155" t="s">
        <v>209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303</v>
      </c>
      <c r="U2489" s="157"/>
    </row>
    <row r="2490" spans="1:21" x14ac:dyDescent="0.3">
      <c r="A2490" s="155">
        <v>5</v>
      </c>
      <c r="B2490" s="155" t="s">
        <v>180</v>
      </c>
      <c r="C2490" s="152">
        <v>2020</v>
      </c>
      <c r="D2490" s="155">
        <v>4</v>
      </c>
      <c r="E2490" s="155" t="s">
        <v>231</v>
      </c>
      <c r="F2490" s="156">
        <v>1</v>
      </c>
      <c r="G2490" s="155" t="s">
        <v>182</v>
      </c>
      <c r="H2490" s="155">
        <v>603</v>
      </c>
      <c r="I2490" s="155" t="s">
        <v>195</v>
      </c>
      <c r="J2490" s="155" t="s">
        <v>125</v>
      </c>
      <c r="K2490" s="155" t="s">
        <v>196</v>
      </c>
      <c r="L2490" s="155">
        <v>200</v>
      </c>
      <c r="M2490" s="155" t="s">
        <v>209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303</v>
      </c>
      <c r="U2490" s="157"/>
    </row>
    <row r="2491" spans="1:21" x14ac:dyDescent="0.3">
      <c r="A2491" s="155">
        <v>5</v>
      </c>
      <c r="B2491" s="155" t="s">
        <v>180</v>
      </c>
      <c r="C2491" s="152">
        <v>2020</v>
      </c>
      <c r="D2491" s="155">
        <v>4</v>
      </c>
      <c r="E2491" s="155" t="s">
        <v>231</v>
      </c>
      <c r="F2491" s="156">
        <v>10</v>
      </c>
      <c r="G2491" s="155" t="s">
        <v>237</v>
      </c>
      <c r="H2491" s="155">
        <v>603</v>
      </c>
      <c r="I2491" s="155" t="s">
        <v>195</v>
      </c>
      <c r="J2491" s="155" t="s">
        <v>125</v>
      </c>
      <c r="K2491" s="155" t="s">
        <v>196</v>
      </c>
      <c r="L2491" s="155">
        <v>207</v>
      </c>
      <c r="M2491" s="155" t="s">
        <v>242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303</v>
      </c>
      <c r="U2491" s="157"/>
    </row>
    <row r="2492" spans="1:21" x14ac:dyDescent="0.3">
      <c r="A2492" s="155">
        <v>5</v>
      </c>
      <c r="B2492" s="155" t="s">
        <v>180</v>
      </c>
      <c r="C2492" s="152">
        <v>2020</v>
      </c>
      <c r="D2492" s="155">
        <v>4</v>
      </c>
      <c r="E2492" s="155" t="s">
        <v>231</v>
      </c>
      <c r="F2492" s="156">
        <v>6</v>
      </c>
      <c r="G2492" s="155" t="s">
        <v>191</v>
      </c>
      <c r="H2492" s="155">
        <v>608</v>
      </c>
      <c r="I2492" s="155" t="s">
        <v>289</v>
      </c>
      <c r="J2492" s="155" t="s">
        <v>277</v>
      </c>
      <c r="K2492" s="155" t="s">
        <v>211</v>
      </c>
      <c r="L2492" s="155">
        <v>700</v>
      </c>
      <c r="M2492" s="155" t="s">
        <v>192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303</v>
      </c>
      <c r="U2492" s="157"/>
    </row>
    <row r="2493" spans="1:21" x14ac:dyDescent="0.3">
      <c r="A2493" s="155">
        <v>5</v>
      </c>
      <c r="B2493" s="155" t="s">
        <v>180</v>
      </c>
      <c r="C2493" s="152">
        <v>2020</v>
      </c>
      <c r="D2493" s="155">
        <v>4</v>
      </c>
      <c r="E2493" s="155" t="s">
        <v>231</v>
      </c>
      <c r="F2493" s="156">
        <v>75</v>
      </c>
      <c r="G2493" s="155" t="s">
        <v>211</v>
      </c>
      <c r="H2493" s="155">
        <v>701</v>
      </c>
      <c r="I2493" s="155" t="s">
        <v>205</v>
      </c>
      <c r="J2493" s="155" t="s">
        <v>206</v>
      </c>
      <c r="K2493" s="155" t="s">
        <v>207</v>
      </c>
      <c r="L2493" s="155">
        <v>1575</v>
      </c>
      <c r="M2493" s="155" t="s">
        <v>217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303</v>
      </c>
      <c r="U2493" s="157"/>
    </row>
    <row r="2494" spans="1:21" x14ac:dyDescent="0.3">
      <c r="A2494" s="155">
        <v>4</v>
      </c>
      <c r="B2494" s="155" t="s">
        <v>186</v>
      </c>
      <c r="C2494" s="152">
        <v>2020</v>
      </c>
      <c r="D2494" s="155">
        <v>4</v>
      </c>
      <c r="E2494" s="155" t="s">
        <v>231</v>
      </c>
      <c r="F2494" s="156">
        <v>1</v>
      </c>
      <c r="G2494" s="155" t="s">
        <v>182</v>
      </c>
      <c r="H2494" s="155">
        <v>1</v>
      </c>
      <c r="I2494" s="155" t="s">
        <v>228</v>
      </c>
      <c r="J2494" s="155" t="s">
        <v>121</v>
      </c>
      <c r="K2494" s="155" t="s">
        <v>229</v>
      </c>
      <c r="L2494" s="155">
        <v>200</v>
      </c>
      <c r="M2494" s="155" t="s">
        <v>209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303</v>
      </c>
      <c r="U2494" s="157"/>
    </row>
    <row r="2495" spans="1:21" x14ac:dyDescent="0.3">
      <c r="A2495" s="155">
        <v>5</v>
      </c>
      <c r="B2495" s="155" t="s">
        <v>180</v>
      </c>
      <c r="C2495" s="152">
        <v>2020</v>
      </c>
      <c r="D2495" s="155">
        <v>4</v>
      </c>
      <c r="E2495" s="155" t="s">
        <v>231</v>
      </c>
      <c r="F2495" s="156">
        <v>60</v>
      </c>
      <c r="G2495" s="155" t="s">
        <v>211</v>
      </c>
      <c r="H2495" s="155">
        <v>600</v>
      </c>
      <c r="I2495" s="155" t="s">
        <v>265</v>
      </c>
      <c r="J2495" s="155" t="s">
        <v>123</v>
      </c>
      <c r="K2495" s="155" t="s">
        <v>260</v>
      </c>
      <c r="L2495" s="155">
        <v>360</v>
      </c>
      <c r="M2495" s="155" t="s">
        <v>224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303</v>
      </c>
      <c r="U2495" s="157"/>
    </row>
    <row r="2496" spans="1:21" x14ac:dyDescent="0.3">
      <c r="A2496" s="155">
        <v>5</v>
      </c>
      <c r="B2496" s="155" t="s">
        <v>180</v>
      </c>
      <c r="C2496" s="152">
        <v>2020</v>
      </c>
      <c r="D2496" s="155">
        <v>4</v>
      </c>
      <c r="E2496" s="155" t="s">
        <v>231</v>
      </c>
      <c r="F2496" s="156">
        <v>6</v>
      </c>
      <c r="G2496" s="155" t="s">
        <v>191</v>
      </c>
      <c r="H2496" s="155">
        <v>600</v>
      </c>
      <c r="I2496" s="155" t="s">
        <v>265</v>
      </c>
      <c r="J2496" s="155" t="s">
        <v>123</v>
      </c>
      <c r="K2496" s="155" t="s">
        <v>260</v>
      </c>
      <c r="L2496" s="155">
        <v>700</v>
      </c>
      <c r="M2496" s="155" t="s">
        <v>192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303</v>
      </c>
      <c r="U2496" s="157"/>
    </row>
    <row r="2497" spans="1:21" x14ac:dyDescent="0.3">
      <c r="A2497" s="155">
        <v>5</v>
      </c>
      <c r="B2497" s="155" t="s">
        <v>180</v>
      </c>
      <c r="C2497" s="155">
        <v>2020</v>
      </c>
      <c r="D2497" s="155">
        <v>4</v>
      </c>
      <c r="E2497" s="155" t="s">
        <v>231</v>
      </c>
      <c r="F2497" s="156">
        <v>3</v>
      </c>
      <c r="G2497" s="155" t="s">
        <v>188</v>
      </c>
      <c r="H2497" s="155">
        <v>952</v>
      </c>
      <c r="I2497" s="155" t="s">
        <v>234</v>
      </c>
      <c r="J2497" s="155" t="s">
        <v>117</v>
      </c>
      <c r="K2497" s="155" t="s">
        <v>235</v>
      </c>
      <c r="L2497" s="155">
        <v>4532</v>
      </c>
      <c r="M2497" s="155" t="s">
        <v>199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303</v>
      </c>
      <c r="U2497" s="157"/>
    </row>
    <row r="2498" spans="1:21" x14ac:dyDescent="0.3">
      <c r="A2498" s="155">
        <v>5</v>
      </c>
      <c r="B2498" s="155" t="s">
        <v>180</v>
      </c>
      <c r="C2498" s="155">
        <v>2020</v>
      </c>
      <c r="D2498" s="155">
        <v>4</v>
      </c>
      <c r="E2498" s="155" t="s">
        <v>231</v>
      </c>
      <c r="F2498" s="156">
        <v>75</v>
      </c>
      <c r="G2498" s="155" t="s">
        <v>211</v>
      </c>
      <c r="H2498" s="155">
        <v>950</v>
      </c>
      <c r="I2498" s="155" t="s">
        <v>183</v>
      </c>
      <c r="J2498" s="155" t="s">
        <v>115</v>
      </c>
      <c r="K2498" s="155" t="s">
        <v>184</v>
      </c>
      <c r="L2498" s="155">
        <v>4575</v>
      </c>
      <c r="M2498" s="155" t="s">
        <v>211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303</v>
      </c>
      <c r="U2498" s="157"/>
    </row>
    <row r="2499" spans="1:21" x14ac:dyDescent="0.3">
      <c r="A2499" s="155">
        <v>5</v>
      </c>
      <c r="B2499" s="155" t="s">
        <v>180</v>
      </c>
      <c r="C2499" s="155">
        <v>2020</v>
      </c>
      <c r="D2499" s="155">
        <v>4</v>
      </c>
      <c r="E2499" s="155" t="s">
        <v>231</v>
      </c>
      <c r="F2499" s="156">
        <v>77</v>
      </c>
      <c r="G2499" s="155" t="s">
        <v>211</v>
      </c>
      <c r="H2499" s="155">
        <v>950</v>
      </c>
      <c r="I2499" s="155" t="s">
        <v>183</v>
      </c>
      <c r="J2499" s="155" t="s">
        <v>115</v>
      </c>
      <c r="K2499" s="155" t="s">
        <v>184</v>
      </c>
      <c r="L2499" s="155">
        <v>4577</v>
      </c>
      <c r="M2499" s="155" t="s">
        <v>211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303</v>
      </c>
      <c r="U2499" s="157"/>
    </row>
    <row r="2500" spans="1:21" x14ac:dyDescent="0.3">
      <c r="A2500" s="155">
        <v>5</v>
      </c>
      <c r="B2500" s="155" t="s">
        <v>180</v>
      </c>
      <c r="C2500" s="155">
        <v>2020</v>
      </c>
      <c r="D2500" s="155">
        <v>4</v>
      </c>
      <c r="E2500" s="155" t="s">
        <v>231</v>
      </c>
      <c r="F2500" s="156">
        <v>5</v>
      </c>
      <c r="G2500" s="155" t="s">
        <v>194</v>
      </c>
      <c r="H2500" s="155">
        <v>5</v>
      </c>
      <c r="I2500" s="155" t="s">
        <v>189</v>
      </c>
      <c r="J2500" s="155" t="s">
        <v>115</v>
      </c>
      <c r="K2500" s="155" t="s">
        <v>184</v>
      </c>
      <c r="L2500" s="155">
        <v>460</v>
      </c>
      <c r="M2500" s="155" t="s">
        <v>197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303</v>
      </c>
      <c r="U2500" s="157"/>
    </row>
    <row r="2501" spans="1:21" x14ac:dyDescent="0.3">
      <c r="A2501" s="155">
        <v>5</v>
      </c>
      <c r="B2501" s="155" t="s">
        <v>180</v>
      </c>
      <c r="C2501" s="155">
        <v>2020</v>
      </c>
      <c r="D2501" s="155">
        <v>4</v>
      </c>
      <c r="E2501" s="155" t="s">
        <v>231</v>
      </c>
      <c r="F2501" s="156">
        <v>72</v>
      </c>
      <c r="G2501" s="155" t="s">
        <v>211</v>
      </c>
      <c r="H2501" s="155">
        <v>5</v>
      </c>
      <c r="I2501" s="155" t="s">
        <v>189</v>
      </c>
      <c r="J2501" s="155" t="s">
        <v>115</v>
      </c>
      <c r="K2501" s="155" t="s">
        <v>184</v>
      </c>
      <c r="L2501" s="155">
        <v>1572</v>
      </c>
      <c r="M2501" s="155" t="s">
        <v>230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303</v>
      </c>
      <c r="U2501" s="157"/>
    </row>
    <row r="2502" spans="1:21" x14ac:dyDescent="0.3">
      <c r="A2502" s="155">
        <v>5</v>
      </c>
      <c r="B2502" s="155" t="s">
        <v>180</v>
      </c>
      <c r="C2502" s="155">
        <v>2020</v>
      </c>
      <c r="D2502" s="155">
        <v>4</v>
      </c>
      <c r="E2502" s="155" t="s">
        <v>231</v>
      </c>
      <c r="F2502" s="156">
        <v>3</v>
      </c>
      <c r="G2502" s="155" t="s">
        <v>188</v>
      </c>
      <c r="H2502" s="155">
        <v>616</v>
      </c>
      <c r="I2502" s="155" t="s">
        <v>198</v>
      </c>
      <c r="J2502" s="155" t="s">
        <v>125</v>
      </c>
      <c r="K2502" s="155" t="s">
        <v>196</v>
      </c>
      <c r="L2502" s="155">
        <v>4532</v>
      </c>
      <c r="M2502" s="155" t="s">
        <v>199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303</v>
      </c>
      <c r="U2502" s="157"/>
    </row>
    <row r="2503" spans="1:21" x14ac:dyDescent="0.3">
      <c r="A2503" s="155">
        <v>4</v>
      </c>
      <c r="B2503" s="155" t="s">
        <v>186</v>
      </c>
      <c r="C2503" s="155">
        <v>2020</v>
      </c>
      <c r="D2503" s="155">
        <v>4</v>
      </c>
      <c r="E2503" s="155" t="s">
        <v>231</v>
      </c>
      <c r="F2503" s="156">
        <v>5</v>
      </c>
      <c r="G2503" s="155" t="s">
        <v>194</v>
      </c>
      <c r="H2503" s="155">
        <v>18</v>
      </c>
      <c r="I2503" s="155" t="s">
        <v>214</v>
      </c>
      <c r="J2503" s="155" t="s">
        <v>119</v>
      </c>
      <c r="K2503" s="155" t="s">
        <v>215</v>
      </c>
      <c r="L2503" s="155">
        <v>460</v>
      </c>
      <c r="M2503" s="155" t="s">
        <v>197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303</v>
      </c>
      <c r="U2503" s="157"/>
    </row>
    <row r="2504" spans="1:21" x14ac:dyDescent="0.3">
      <c r="A2504" s="155">
        <v>5</v>
      </c>
      <c r="B2504" s="155" t="s">
        <v>180</v>
      </c>
      <c r="C2504" s="155">
        <v>2020</v>
      </c>
      <c r="D2504" s="155">
        <v>4</v>
      </c>
      <c r="E2504" s="155" t="s">
        <v>231</v>
      </c>
      <c r="F2504" s="156">
        <v>3</v>
      </c>
      <c r="G2504" s="155" t="s">
        <v>188</v>
      </c>
      <c r="H2504" s="155">
        <v>700</v>
      </c>
      <c r="I2504" s="155" t="s">
        <v>272</v>
      </c>
      <c r="J2504" s="155" t="s">
        <v>206</v>
      </c>
      <c r="K2504" s="155" t="s">
        <v>207</v>
      </c>
      <c r="L2504" s="155">
        <v>300</v>
      </c>
      <c r="M2504" s="155" t="s">
        <v>190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303</v>
      </c>
      <c r="U2504" s="157"/>
    </row>
    <row r="2505" spans="1:21" x14ac:dyDescent="0.3">
      <c r="A2505" s="155">
        <v>5</v>
      </c>
      <c r="B2505" s="155" t="s">
        <v>180</v>
      </c>
      <c r="C2505" s="155">
        <v>2020</v>
      </c>
      <c r="D2505" s="155">
        <v>4</v>
      </c>
      <c r="E2505" s="155" t="s">
        <v>231</v>
      </c>
      <c r="F2505" s="156">
        <v>79</v>
      </c>
      <c r="G2505" s="155" t="s">
        <v>211</v>
      </c>
      <c r="H2505" s="155">
        <v>153</v>
      </c>
      <c r="I2505" s="155" t="s">
        <v>268</v>
      </c>
      <c r="J2505" s="155" t="s">
        <v>269</v>
      </c>
      <c r="K2505" s="155" t="s">
        <v>269</v>
      </c>
      <c r="L2505" s="155">
        <v>1579</v>
      </c>
      <c r="M2505" s="155" t="s">
        <v>270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303</v>
      </c>
      <c r="U2505" s="157"/>
    </row>
    <row r="2506" spans="1:21" x14ac:dyDescent="0.3">
      <c r="A2506" s="155">
        <v>5</v>
      </c>
      <c r="B2506" s="155" t="s">
        <v>180</v>
      </c>
      <c r="C2506" s="155">
        <v>2020</v>
      </c>
      <c r="D2506" s="155">
        <v>4</v>
      </c>
      <c r="E2506" s="155" t="s">
        <v>231</v>
      </c>
      <c r="F2506" s="156">
        <v>3</v>
      </c>
      <c r="G2506" s="155" t="s">
        <v>188</v>
      </c>
      <c r="H2506" s="155">
        <v>11</v>
      </c>
      <c r="I2506" s="155" t="s">
        <v>282</v>
      </c>
      <c r="J2506" s="155" t="s">
        <v>115</v>
      </c>
      <c r="K2506" s="155" t="s">
        <v>184</v>
      </c>
      <c r="L2506" s="155">
        <v>300</v>
      </c>
      <c r="M2506" s="155" t="s">
        <v>190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303</v>
      </c>
      <c r="U2506" s="157"/>
    </row>
    <row r="2507" spans="1:21" x14ac:dyDescent="0.3">
      <c r="A2507" s="155">
        <v>5</v>
      </c>
      <c r="B2507" s="155" t="s">
        <v>180</v>
      </c>
      <c r="C2507" s="155">
        <v>2020</v>
      </c>
      <c r="D2507" s="155">
        <v>4</v>
      </c>
      <c r="E2507" s="155" t="s">
        <v>231</v>
      </c>
      <c r="F2507" s="156">
        <v>3</v>
      </c>
      <c r="G2507" s="155" t="s">
        <v>188</v>
      </c>
      <c r="H2507" s="155">
        <v>903</v>
      </c>
      <c r="I2507" s="155" t="s">
        <v>238</v>
      </c>
      <c r="J2507" s="155" t="s">
        <v>121</v>
      </c>
      <c r="K2507" s="155" t="s">
        <v>229</v>
      </c>
      <c r="L2507" s="155">
        <v>4532</v>
      </c>
      <c r="M2507" s="155" t="s">
        <v>199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303</v>
      </c>
      <c r="U2507" s="157"/>
    </row>
    <row r="2508" spans="1:21" x14ac:dyDescent="0.3">
      <c r="A2508" s="155">
        <v>5</v>
      </c>
      <c r="B2508" s="155" t="s">
        <v>180</v>
      </c>
      <c r="C2508" s="155">
        <v>2020</v>
      </c>
      <c r="D2508" s="155">
        <v>4</v>
      </c>
      <c r="E2508" s="155" t="s">
        <v>231</v>
      </c>
      <c r="F2508" s="156">
        <v>72</v>
      </c>
      <c r="G2508" s="155" t="s">
        <v>211</v>
      </c>
      <c r="H2508" s="155">
        <v>1</v>
      </c>
      <c r="I2508" s="155" t="s">
        <v>228</v>
      </c>
      <c r="J2508" s="155" t="s">
        <v>121</v>
      </c>
      <c r="K2508" s="155" t="s">
        <v>229</v>
      </c>
      <c r="L2508" s="155">
        <v>1572</v>
      </c>
      <c r="M2508" s="155" t="s">
        <v>230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303</v>
      </c>
      <c r="U2508" s="157"/>
    </row>
    <row r="2509" spans="1:21" x14ac:dyDescent="0.3">
      <c r="A2509" s="155">
        <v>5</v>
      </c>
      <c r="B2509" s="155" t="s">
        <v>180</v>
      </c>
      <c r="C2509" s="155">
        <v>2020</v>
      </c>
      <c r="D2509" s="155">
        <v>4</v>
      </c>
      <c r="E2509" s="155" t="s">
        <v>231</v>
      </c>
      <c r="F2509" s="156">
        <v>1</v>
      </c>
      <c r="G2509" s="155" t="s">
        <v>182</v>
      </c>
      <c r="H2509" s="155">
        <v>7</v>
      </c>
      <c r="I2509" s="155" t="s">
        <v>240</v>
      </c>
      <c r="J2509" s="155" t="s">
        <v>122</v>
      </c>
      <c r="K2509" s="155" t="s">
        <v>241</v>
      </c>
      <c r="L2509" s="155">
        <v>200</v>
      </c>
      <c r="M2509" s="155" t="s">
        <v>209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303</v>
      </c>
      <c r="U2509" s="157"/>
    </row>
    <row r="2510" spans="1:21" x14ac:dyDescent="0.3">
      <c r="A2510" s="155">
        <v>4</v>
      </c>
      <c r="B2510" s="155" t="s">
        <v>186</v>
      </c>
      <c r="C2510" s="155">
        <v>2020</v>
      </c>
      <c r="D2510" s="155">
        <v>4</v>
      </c>
      <c r="E2510" s="155" t="s">
        <v>231</v>
      </c>
      <c r="F2510" s="156">
        <v>10</v>
      </c>
      <c r="G2510" s="155" t="s">
        <v>237</v>
      </c>
      <c r="H2510" s="155">
        <v>1</v>
      </c>
      <c r="I2510" s="155" t="s">
        <v>228</v>
      </c>
      <c r="J2510" s="155" t="s">
        <v>121</v>
      </c>
      <c r="K2510" s="155" t="s">
        <v>229</v>
      </c>
      <c r="L2510" s="155">
        <v>207</v>
      </c>
      <c r="M2510" s="155" t="s">
        <v>242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303</v>
      </c>
      <c r="U2510" s="157"/>
    </row>
    <row r="2511" spans="1:21" x14ac:dyDescent="0.3">
      <c r="A2511" s="155">
        <v>5</v>
      </c>
      <c r="B2511" s="155" t="s">
        <v>180</v>
      </c>
      <c r="C2511" s="155">
        <v>2020</v>
      </c>
      <c r="D2511" s="155">
        <v>4</v>
      </c>
      <c r="E2511" s="155" t="s">
        <v>231</v>
      </c>
      <c r="F2511" s="156">
        <v>3</v>
      </c>
      <c r="G2511" s="155" t="s">
        <v>188</v>
      </c>
      <c r="H2511" s="155">
        <v>701</v>
      </c>
      <c r="I2511" s="155" t="s">
        <v>205</v>
      </c>
      <c r="J2511" s="155" t="s">
        <v>206</v>
      </c>
      <c r="K2511" s="155" t="s">
        <v>207</v>
      </c>
      <c r="L2511" s="155">
        <v>300</v>
      </c>
      <c r="M2511" s="155" t="s">
        <v>190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303</v>
      </c>
      <c r="U2511" s="157"/>
    </row>
    <row r="2512" spans="1:21" x14ac:dyDescent="0.3">
      <c r="A2512" s="155">
        <v>5</v>
      </c>
      <c r="B2512" s="155" t="s">
        <v>180</v>
      </c>
      <c r="C2512" s="155">
        <v>2020</v>
      </c>
      <c r="D2512" s="155">
        <v>4</v>
      </c>
      <c r="E2512" s="155" t="s">
        <v>231</v>
      </c>
      <c r="F2512" s="156">
        <v>10</v>
      </c>
      <c r="G2512" s="155" t="s">
        <v>237</v>
      </c>
      <c r="H2512" s="155">
        <v>301</v>
      </c>
      <c r="I2512" s="155" t="s">
        <v>246</v>
      </c>
      <c r="J2512" s="155" t="s">
        <v>121</v>
      </c>
      <c r="K2512" s="155" t="s">
        <v>229</v>
      </c>
      <c r="L2512" s="155">
        <v>207</v>
      </c>
      <c r="M2512" s="155" t="s">
        <v>242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303</v>
      </c>
      <c r="U2512" s="157"/>
    </row>
    <row r="2513" spans="1:21" x14ac:dyDescent="0.3">
      <c r="A2513" s="155">
        <v>5</v>
      </c>
      <c r="B2513" s="155" t="s">
        <v>180</v>
      </c>
      <c r="C2513" s="155">
        <v>2020</v>
      </c>
      <c r="D2513" s="155">
        <v>4</v>
      </c>
      <c r="E2513" s="155" t="s">
        <v>231</v>
      </c>
      <c r="F2513" s="156">
        <v>3</v>
      </c>
      <c r="G2513" s="155" t="s">
        <v>188</v>
      </c>
      <c r="H2513" s="155">
        <v>18</v>
      </c>
      <c r="I2513" s="155" t="s">
        <v>214</v>
      </c>
      <c r="J2513" s="155" t="s">
        <v>119</v>
      </c>
      <c r="K2513" s="155" t="s">
        <v>215</v>
      </c>
      <c r="L2513" s="155">
        <v>300</v>
      </c>
      <c r="M2513" s="155" t="s">
        <v>190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303</v>
      </c>
      <c r="U2513" s="157"/>
    </row>
    <row r="2514" spans="1:21" x14ac:dyDescent="0.3">
      <c r="A2514" s="155">
        <v>5</v>
      </c>
      <c r="B2514" s="155" t="s">
        <v>180</v>
      </c>
      <c r="C2514" s="155">
        <v>2020</v>
      </c>
      <c r="D2514" s="155">
        <v>4</v>
      </c>
      <c r="E2514" s="155" t="s">
        <v>231</v>
      </c>
      <c r="F2514" s="156">
        <v>1</v>
      </c>
      <c r="G2514" s="155" t="s">
        <v>182</v>
      </c>
      <c r="H2514" s="155">
        <v>10</v>
      </c>
      <c r="I2514" s="155" t="s">
        <v>250</v>
      </c>
      <c r="J2514" s="155" t="s">
        <v>117</v>
      </c>
      <c r="K2514" s="155" t="s">
        <v>235</v>
      </c>
      <c r="L2514" s="155">
        <v>200</v>
      </c>
      <c r="M2514" s="155" t="s">
        <v>209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303</v>
      </c>
      <c r="U2514" s="157"/>
    </row>
    <row r="2515" spans="1:21" x14ac:dyDescent="0.3">
      <c r="A2515" s="155">
        <v>5</v>
      </c>
      <c r="B2515" s="155" t="s">
        <v>180</v>
      </c>
      <c r="C2515" s="155">
        <v>2020</v>
      </c>
      <c r="D2515" s="155">
        <v>4</v>
      </c>
      <c r="E2515" s="155" t="s">
        <v>231</v>
      </c>
      <c r="F2515" s="156">
        <v>1</v>
      </c>
      <c r="G2515" s="155" t="s">
        <v>182</v>
      </c>
      <c r="H2515" s="155">
        <v>18</v>
      </c>
      <c r="I2515" s="155" t="s">
        <v>214</v>
      </c>
      <c r="J2515" s="155" t="s">
        <v>119</v>
      </c>
      <c r="K2515" s="155" t="s">
        <v>215</v>
      </c>
      <c r="L2515" s="155">
        <v>200</v>
      </c>
      <c r="M2515" s="155" t="s">
        <v>209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303</v>
      </c>
      <c r="U2515" s="157"/>
    </row>
    <row r="2516" spans="1:21" x14ac:dyDescent="0.3">
      <c r="A2516" s="155">
        <v>5</v>
      </c>
      <c r="B2516" s="155" t="s">
        <v>180</v>
      </c>
      <c r="C2516" s="155">
        <v>2020</v>
      </c>
      <c r="D2516" s="155">
        <v>4</v>
      </c>
      <c r="E2516" s="155" t="s">
        <v>231</v>
      </c>
      <c r="F2516" s="156">
        <v>3</v>
      </c>
      <c r="G2516" s="155" t="s">
        <v>188</v>
      </c>
      <c r="H2516" s="155">
        <v>8</v>
      </c>
      <c r="I2516" s="155" t="s">
        <v>247</v>
      </c>
      <c r="J2516" s="155" t="s">
        <v>126</v>
      </c>
      <c r="K2516" s="155" t="s">
        <v>248</v>
      </c>
      <c r="L2516" s="155">
        <v>300</v>
      </c>
      <c r="M2516" s="155" t="s">
        <v>190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303</v>
      </c>
      <c r="U2516" s="157"/>
    </row>
    <row r="2517" spans="1:21" x14ac:dyDescent="0.3">
      <c r="A2517" s="155">
        <v>5</v>
      </c>
      <c r="B2517" s="155" t="s">
        <v>180</v>
      </c>
      <c r="C2517" s="155">
        <v>2020</v>
      </c>
      <c r="D2517" s="155">
        <v>4</v>
      </c>
      <c r="E2517" s="155" t="s">
        <v>231</v>
      </c>
      <c r="F2517" s="156">
        <v>5</v>
      </c>
      <c r="G2517" s="155" t="s">
        <v>194</v>
      </c>
      <c r="H2517" s="155">
        <v>8</v>
      </c>
      <c r="I2517" s="155" t="s">
        <v>247</v>
      </c>
      <c r="J2517" s="155" t="s">
        <v>126</v>
      </c>
      <c r="K2517" s="155" t="s">
        <v>248</v>
      </c>
      <c r="L2517" s="155">
        <v>460</v>
      </c>
      <c r="M2517" s="155" t="s">
        <v>197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303</v>
      </c>
      <c r="U2517" s="157"/>
    </row>
    <row r="2518" spans="1:21" x14ac:dyDescent="0.3">
      <c r="A2518" s="155">
        <v>5</v>
      </c>
      <c r="B2518" s="155" t="s">
        <v>180</v>
      </c>
      <c r="C2518" s="155">
        <v>2020</v>
      </c>
      <c r="D2518" s="155">
        <v>4</v>
      </c>
      <c r="E2518" s="155" t="s">
        <v>231</v>
      </c>
      <c r="F2518" s="156">
        <v>1</v>
      </c>
      <c r="G2518" s="155" t="s">
        <v>182</v>
      </c>
      <c r="H2518" s="155">
        <v>950</v>
      </c>
      <c r="I2518" s="155" t="s">
        <v>183</v>
      </c>
      <c r="J2518" s="155" t="s">
        <v>115</v>
      </c>
      <c r="K2518" s="155" t="s">
        <v>184</v>
      </c>
      <c r="L2518" s="155">
        <v>4512</v>
      </c>
      <c r="M2518" s="155" t="s">
        <v>185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303</v>
      </c>
      <c r="U2518" s="157"/>
    </row>
    <row r="2519" spans="1:21" x14ac:dyDescent="0.3">
      <c r="A2519" s="155">
        <v>5</v>
      </c>
      <c r="B2519" s="155" t="s">
        <v>180</v>
      </c>
      <c r="C2519" s="155">
        <v>2020</v>
      </c>
      <c r="D2519" s="155">
        <v>4</v>
      </c>
      <c r="E2519" s="155" t="s">
        <v>231</v>
      </c>
      <c r="F2519" s="156">
        <v>10</v>
      </c>
      <c r="G2519" s="155" t="s">
        <v>237</v>
      </c>
      <c r="H2519" s="155">
        <v>950</v>
      </c>
      <c r="I2519" s="155" t="s">
        <v>183</v>
      </c>
      <c r="J2519" s="155" t="s">
        <v>115</v>
      </c>
      <c r="K2519" s="155" t="s">
        <v>184</v>
      </c>
      <c r="L2519" s="155">
        <v>4513</v>
      </c>
      <c r="M2519" s="155" t="s">
        <v>239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303</v>
      </c>
      <c r="U2519" s="157"/>
    </row>
    <row r="2520" spans="1:21" x14ac:dyDescent="0.3">
      <c r="A2520" s="155">
        <v>4</v>
      </c>
      <c r="B2520" s="155" t="s">
        <v>186</v>
      </c>
      <c r="C2520" s="155">
        <v>2020</v>
      </c>
      <c r="D2520" s="155">
        <v>4</v>
      </c>
      <c r="E2520" s="155" t="s">
        <v>231</v>
      </c>
      <c r="F2520" s="156">
        <v>1</v>
      </c>
      <c r="G2520" s="155" t="s">
        <v>182</v>
      </c>
      <c r="H2520" s="155">
        <v>953</v>
      </c>
      <c r="I2520" s="155" t="s">
        <v>212</v>
      </c>
      <c r="J2520" s="155" t="s">
        <v>118</v>
      </c>
      <c r="K2520" s="155" t="s">
        <v>213</v>
      </c>
      <c r="L2520" s="155">
        <v>4512</v>
      </c>
      <c r="M2520" s="155" t="s">
        <v>185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303</v>
      </c>
      <c r="U2520" s="157"/>
    </row>
    <row r="2521" spans="1:21" x14ac:dyDescent="0.3">
      <c r="A2521" s="155">
        <v>5</v>
      </c>
      <c r="B2521" s="155" t="s">
        <v>180</v>
      </c>
      <c r="C2521" s="155">
        <v>2020</v>
      </c>
      <c r="D2521" s="155">
        <v>4</v>
      </c>
      <c r="E2521" s="155" t="s">
        <v>231</v>
      </c>
      <c r="F2521" s="156">
        <v>3</v>
      </c>
      <c r="G2521" s="155" t="s">
        <v>188</v>
      </c>
      <c r="H2521" s="155">
        <v>20</v>
      </c>
      <c r="I2521" s="155" t="s">
        <v>299</v>
      </c>
      <c r="J2521" s="155" t="s">
        <v>128</v>
      </c>
      <c r="K2521" s="155" t="s">
        <v>204</v>
      </c>
      <c r="L2521" s="155">
        <v>300</v>
      </c>
      <c r="M2521" s="155" t="s">
        <v>190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303</v>
      </c>
      <c r="U2521" s="157"/>
    </row>
    <row r="2522" spans="1:21" x14ac:dyDescent="0.3">
      <c r="A2522" s="155">
        <v>5</v>
      </c>
      <c r="B2522" s="155" t="s">
        <v>180</v>
      </c>
      <c r="C2522" s="155">
        <v>2020</v>
      </c>
      <c r="D2522" s="155">
        <v>4</v>
      </c>
      <c r="E2522" s="155" t="s">
        <v>231</v>
      </c>
      <c r="F2522" s="156">
        <v>1</v>
      </c>
      <c r="G2522" s="155" t="s">
        <v>182</v>
      </c>
      <c r="H2522" s="155">
        <v>5</v>
      </c>
      <c r="I2522" s="155" t="s">
        <v>189</v>
      </c>
      <c r="J2522" s="155" t="s">
        <v>115</v>
      </c>
      <c r="K2522" s="155" t="s">
        <v>184</v>
      </c>
      <c r="L2522" s="155">
        <v>200</v>
      </c>
      <c r="M2522" s="155" t="s">
        <v>209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303</v>
      </c>
      <c r="U2522" s="157"/>
    </row>
    <row r="2523" spans="1:21" x14ac:dyDescent="0.3">
      <c r="A2523" s="155">
        <v>5</v>
      </c>
      <c r="B2523" s="155" t="s">
        <v>180</v>
      </c>
      <c r="C2523" s="155">
        <v>2020</v>
      </c>
      <c r="D2523" s="155">
        <v>4</v>
      </c>
      <c r="E2523" s="155" t="s">
        <v>231</v>
      </c>
      <c r="F2523" s="156">
        <v>3</v>
      </c>
      <c r="G2523" s="155" t="s">
        <v>188</v>
      </c>
      <c r="H2523" s="155">
        <v>5</v>
      </c>
      <c r="I2523" s="155" t="s">
        <v>189</v>
      </c>
      <c r="J2523" s="155" t="s">
        <v>115</v>
      </c>
      <c r="K2523" s="155" t="s">
        <v>184</v>
      </c>
      <c r="L2523" s="155">
        <v>300</v>
      </c>
      <c r="M2523" s="155" t="s">
        <v>190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303</v>
      </c>
      <c r="U2523" s="157"/>
    </row>
    <row r="2524" spans="1:21" x14ac:dyDescent="0.3">
      <c r="A2524" s="155">
        <v>5</v>
      </c>
      <c r="B2524" s="155" t="s">
        <v>180</v>
      </c>
      <c r="C2524" s="155">
        <v>2020</v>
      </c>
      <c r="D2524" s="155">
        <v>4</v>
      </c>
      <c r="E2524" s="155" t="s">
        <v>231</v>
      </c>
      <c r="F2524" s="156">
        <v>6</v>
      </c>
      <c r="G2524" s="155" t="s">
        <v>191</v>
      </c>
      <c r="H2524" s="155">
        <v>627</v>
      </c>
      <c r="I2524" s="155" t="s">
        <v>256</v>
      </c>
      <c r="J2524" s="155" t="s">
        <v>132</v>
      </c>
      <c r="K2524" s="155" t="s">
        <v>211</v>
      </c>
      <c r="L2524" s="155">
        <v>4562</v>
      </c>
      <c r="M2524" s="155" t="s">
        <v>210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303</v>
      </c>
      <c r="U2524" s="157"/>
    </row>
    <row r="2525" spans="1:21" x14ac:dyDescent="0.3">
      <c r="A2525" s="155">
        <v>5</v>
      </c>
      <c r="B2525" s="155" t="s">
        <v>180</v>
      </c>
      <c r="C2525" s="155">
        <v>2020</v>
      </c>
      <c r="D2525" s="155">
        <v>4</v>
      </c>
      <c r="E2525" s="155" t="s">
        <v>231</v>
      </c>
      <c r="F2525" s="156">
        <v>10</v>
      </c>
      <c r="G2525" s="155" t="s">
        <v>237</v>
      </c>
      <c r="H2525" s="155">
        <v>903</v>
      </c>
      <c r="I2525" s="155" t="s">
        <v>238</v>
      </c>
      <c r="J2525" s="155" t="s">
        <v>121</v>
      </c>
      <c r="K2525" s="155" t="s">
        <v>229</v>
      </c>
      <c r="L2525" s="155">
        <v>4513</v>
      </c>
      <c r="M2525" s="155" t="s">
        <v>239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303</v>
      </c>
      <c r="U2525" s="157"/>
    </row>
    <row r="2526" spans="1:21" x14ac:dyDescent="0.3">
      <c r="A2526" s="155">
        <v>5</v>
      </c>
      <c r="B2526" s="155" t="s">
        <v>180</v>
      </c>
      <c r="C2526" s="155">
        <v>2020</v>
      </c>
      <c r="D2526" s="155">
        <v>4</v>
      </c>
      <c r="E2526" s="155" t="s">
        <v>231</v>
      </c>
      <c r="F2526" s="156">
        <v>60</v>
      </c>
      <c r="G2526" s="155" t="s">
        <v>211</v>
      </c>
      <c r="H2526" s="155">
        <v>612</v>
      </c>
      <c r="I2526" s="155" t="s">
        <v>222</v>
      </c>
      <c r="J2526" s="155" t="s">
        <v>116</v>
      </c>
      <c r="K2526" s="155" t="s">
        <v>223</v>
      </c>
      <c r="L2526" s="155">
        <v>360</v>
      </c>
      <c r="M2526" s="155" t="s">
        <v>224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303</v>
      </c>
      <c r="U2526" s="157"/>
    </row>
    <row r="2527" spans="1:21" x14ac:dyDescent="0.3">
      <c r="A2527" s="155">
        <v>5</v>
      </c>
      <c r="B2527" s="155" t="s">
        <v>180</v>
      </c>
      <c r="C2527" s="155">
        <v>2020</v>
      </c>
      <c r="D2527" s="155">
        <v>4</v>
      </c>
      <c r="E2527" s="155" t="s">
        <v>231</v>
      </c>
      <c r="F2527" s="156">
        <v>6</v>
      </c>
      <c r="G2527" s="155" t="s">
        <v>191</v>
      </c>
      <c r="H2527" s="155">
        <v>613</v>
      </c>
      <c r="I2527" s="155" t="s">
        <v>257</v>
      </c>
      <c r="J2527" s="155" t="s">
        <v>116</v>
      </c>
      <c r="K2527" s="155" t="s">
        <v>223</v>
      </c>
      <c r="L2527" s="155">
        <v>700</v>
      </c>
      <c r="M2527" s="155" t="s">
        <v>192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303</v>
      </c>
      <c r="U2527" s="157"/>
    </row>
    <row r="2528" spans="1:21" x14ac:dyDescent="0.3">
      <c r="A2528" s="155">
        <v>5</v>
      </c>
      <c r="B2528" s="155" t="s">
        <v>180</v>
      </c>
      <c r="C2528" s="155">
        <v>2020</v>
      </c>
      <c r="D2528" s="155">
        <v>4</v>
      </c>
      <c r="E2528" s="155" t="s">
        <v>231</v>
      </c>
      <c r="F2528" s="156">
        <v>6</v>
      </c>
      <c r="G2528" s="155" t="s">
        <v>191</v>
      </c>
      <c r="H2528" s="155">
        <v>606</v>
      </c>
      <c r="I2528" s="155" t="s">
        <v>278</v>
      </c>
      <c r="J2528" s="155" t="s">
        <v>130</v>
      </c>
      <c r="K2528" s="155" t="s">
        <v>279</v>
      </c>
      <c r="L2528" s="155">
        <v>700</v>
      </c>
      <c r="M2528" s="155" t="s">
        <v>192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303</v>
      </c>
      <c r="U2528" s="157"/>
    </row>
    <row r="2529" spans="1:21" x14ac:dyDescent="0.3">
      <c r="A2529" s="155">
        <v>5</v>
      </c>
      <c r="B2529" s="155" t="s">
        <v>180</v>
      </c>
      <c r="C2529" s="155">
        <v>2020</v>
      </c>
      <c r="D2529" s="155">
        <v>4</v>
      </c>
      <c r="E2529" s="155" t="s">
        <v>231</v>
      </c>
      <c r="F2529" s="156">
        <v>6</v>
      </c>
      <c r="G2529" s="155" t="s">
        <v>191</v>
      </c>
      <c r="H2529" s="155">
        <v>607</v>
      </c>
      <c r="I2529" s="155" t="s">
        <v>292</v>
      </c>
      <c r="J2529" s="155" t="s">
        <v>130</v>
      </c>
      <c r="K2529" s="155" t="s">
        <v>279</v>
      </c>
      <c r="L2529" s="155">
        <v>700</v>
      </c>
      <c r="M2529" s="155" t="s">
        <v>192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303</v>
      </c>
      <c r="U2529" s="157"/>
    </row>
    <row r="2530" spans="1:21" x14ac:dyDescent="0.3">
      <c r="A2530" s="155">
        <v>5</v>
      </c>
      <c r="B2530" s="155" t="s">
        <v>180</v>
      </c>
      <c r="C2530" s="155">
        <v>2020</v>
      </c>
      <c r="D2530" s="155">
        <v>4</v>
      </c>
      <c r="E2530" s="155" t="s">
        <v>231</v>
      </c>
      <c r="F2530" s="156">
        <v>6</v>
      </c>
      <c r="G2530" s="155" t="s">
        <v>191</v>
      </c>
      <c r="H2530" s="155">
        <v>624</v>
      </c>
      <c r="I2530" s="155" t="s">
        <v>225</v>
      </c>
      <c r="J2530" s="155" t="s">
        <v>124</v>
      </c>
      <c r="K2530" s="155" t="s">
        <v>226</v>
      </c>
      <c r="L2530" s="155">
        <v>4562</v>
      </c>
      <c r="M2530" s="155" t="s">
        <v>210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303</v>
      </c>
      <c r="U2530" s="157"/>
    </row>
    <row r="2531" spans="1:21" x14ac:dyDescent="0.3">
      <c r="A2531" s="155">
        <v>5</v>
      </c>
      <c r="B2531" s="155" t="s">
        <v>180</v>
      </c>
      <c r="C2531" s="155">
        <v>2020</v>
      </c>
      <c r="D2531" s="155">
        <v>4</v>
      </c>
      <c r="E2531" s="155" t="s">
        <v>231</v>
      </c>
      <c r="F2531" s="156">
        <v>10</v>
      </c>
      <c r="G2531" s="155" t="s">
        <v>237</v>
      </c>
      <c r="H2531" s="155">
        <v>905</v>
      </c>
      <c r="I2531" s="155" t="s">
        <v>271</v>
      </c>
      <c r="J2531" s="155" t="s">
        <v>122</v>
      </c>
      <c r="K2531" s="155" t="s">
        <v>241</v>
      </c>
      <c r="L2531" s="155">
        <v>4513</v>
      </c>
      <c r="M2531" s="155" t="s">
        <v>239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303</v>
      </c>
      <c r="U2531" s="157"/>
    </row>
    <row r="2532" spans="1:21" x14ac:dyDescent="0.3">
      <c r="A2532" s="155">
        <v>5</v>
      </c>
      <c r="B2532" s="155" t="s">
        <v>180</v>
      </c>
      <c r="C2532" s="155">
        <v>2020</v>
      </c>
      <c r="D2532" s="155">
        <v>4</v>
      </c>
      <c r="E2532" s="155" t="s">
        <v>231</v>
      </c>
      <c r="F2532" s="156">
        <v>1</v>
      </c>
      <c r="G2532" s="155" t="s">
        <v>182</v>
      </c>
      <c r="H2532" s="155">
        <v>905</v>
      </c>
      <c r="I2532" s="155" t="s">
        <v>271</v>
      </c>
      <c r="J2532" s="155" t="s">
        <v>122</v>
      </c>
      <c r="K2532" s="155" t="s">
        <v>241</v>
      </c>
      <c r="L2532" s="155">
        <v>4512</v>
      </c>
      <c r="M2532" s="155" t="s">
        <v>185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303</v>
      </c>
      <c r="U2532" s="157"/>
    </row>
    <row r="2533" spans="1:21" x14ac:dyDescent="0.3">
      <c r="A2533" s="155">
        <v>5</v>
      </c>
      <c r="B2533" s="155" t="s">
        <v>180</v>
      </c>
      <c r="C2533" s="155">
        <v>2020</v>
      </c>
      <c r="D2533" s="155">
        <v>4</v>
      </c>
      <c r="E2533" s="155" t="s">
        <v>231</v>
      </c>
      <c r="F2533" s="156">
        <v>5</v>
      </c>
      <c r="G2533" s="155" t="s">
        <v>194</v>
      </c>
      <c r="H2533" s="155">
        <v>13</v>
      </c>
      <c r="I2533" s="155" t="s">
        <v>295</v>
      </c>
      <c r="J2533" s="155" t="s">
        <v>119</v>
      </c>
      <c r="K2533" s="155" t="s">
        <v>215</v>
      </c>
      <c r="L2533" s="155">
        <v>460</v>
      </c>
      <c r="M2533" s="155" t="s">
        <v>197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303</v>
      </c>
      <c r="U2533" s="157"/>
    </row>
    <row r="2534" spans="1:21" x14ac:dyDescent="0.3">
      <c r="A2534" s="155">
        <v>5</v>
      </c>
      <c r="B2534" s="155" t="s">
        <v>180</v>
      </c>
      <c r="C2534" s="155">
        <v>2020</v>
      </c>
      <c r="D2534" s="155">
        <v>4</v>
      </c>
      <c r="E2534" s="155" t="s">
        <v>231</v>
      </c>
      <c r="F2534" s="156">
        <v>5</v>
      </c>
      <c r="G2534" s="155" t="s">
        <v>194</v>
      </c>
      <c r="H2534" s="155">
        <v>950</v>
      </c>
      <c r="I2534" s="155" t="s">
        <v>183</v>
      </c>
      <c r="J2534" s="155" t="s">
        <v>115</v>
      </c>
      <c r="K2534" s="155" t="s">
        <v>184</v>
      </c>
      <c r="L2534" s="155">
        <v>4552</v>
      </c>
      <c r="M2534" s="155" t="s">
        <v>275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303</v>
      </c>
      <c r="U2534" s="157"/>
    </row>
    <row r="2535" spans="1:21" x14ac:dyDescent="0.3">
      <c r="A2535" s="155">
        <v>5</v>
      </c>
      <c r="B2535" s="155" t="s">
        <v>180</v>
      </c>
      <c r="C2535" s="155">
        <v>2020</v>
      </c>
      <c r="D2535" s="155">
        <v>4</v>
      </c>
      <c r="E2535" s="155" t="s">
        <v>231</v>
      </c>
      <c r="F2535" s="156">
        <v>79</v>
      </c>
      <c r="G2535" s="155" t="s">
        <v>211</v>
      </c>
      <c r="H2535" s="155">
        <v>950</v>
      </c>
      <c r="I2535" s="155" t="s">
        <v>183</v>
      </c>
      <c r="J2535" s="155" t="s">
        <v>115</v>
      </c>
      <c r="K2535" s="155" t="s">
        <v>184</v>
      </c>
      <c r="L2535" s="155">
        <v>4579</v>
      </c>
      <c r="M2535" s="155" t="s">
        <v>220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303</v>
      </c>
      <c r="U2535" s="157"/>
    </row>
    <row r="2536" spans="1:21" x14ac:dyDescent="0.3">
      <c r="A2536" s="155">
        <v>4</v>
      </c>
      <c r="B2536" s="155" t="s">
        <v>186</v>
      </c>
      <c r="C2536" s="155">
        <v>2020</v>
      </c>
      <c r="D2536" s="155">
        <v>4</v>
      </c>
      <c r="E2536" s="155" t="s">
        <v>231</v>
      </c>
      <c r="F2536" s="156">
        <v>3</v>
      </c>
      <c r="G2536" s="155" t="s">
        <v>188</v>
      </c>
      <c r="H2536" s="155">
        <v>10</v>
      </c>
      <c r="I2536" s="155" t="s">
        <v>250</v>
      </c>
      <c r="J2536" s="155" t="s">
        <v>118</v>
      </c>
      <c r="K2536" s="155" t="s">
        <v>213</v>
      </c>
      <c r="L2536" s="155">
        <v>300</v>
      </c>
      <c r="M2536" s="155" t="s">
        <v>190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303</v>
      </c>
      <c r="U2536" s="157"/>
    </row>
    <row r="2537" spans="1:21" x14ac:dyDescent="0.3">
      <c r="A2537" s="155">
        <v>4</v>
      </c>
      <c r="B2537" s="155" t="s">
        <v>186</v>
      </c>
      <c r="C2537" s="155">
        <v>2020</v>
      </c>
      <c r="D2537" s="155">
        <v>4</v>
      </c>
      <c r="E2537" s="155" t="s">
        <v>231</v>
      </c>
      <c r="F2537" s="156">
        <v>3</v>
      </c>
      <c r="G2537" s="155" t="s">
        <v>188</v>
      </c>
      <c r="H2537" s="155">
        <v>15</v>
      </c>
      <c r="I2537" s="155" t="s">
        <v>251</v>
      </c>
      <c r="J2537" s="155" t="s">
        <v>118</v>
      </c>
      <c r="K2537" s="155" t="s">
        <v>213</v>
      </c>
      <c r="L2537" s="155">
        <v>300</v>
      </c>
      <c r="M2537" s="155" t="s">
        <v>190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303</v>
      </c>
      <c r="U2537" s="157"/>
    </row>
    <row r="2538" spans="1:21" x14ac:dyDescent="0.3">
      <c r="A2538" s="155">
        <v>5</v>
      </c>
      <c r="B2538" s="155" t="s">
        <v>180</v>
      </c>
      <c r="C2538" s="155">
        <v>2020</v>
      </c>
      <c r="D2538" s="155">
        <v>4</v>
      </c>
      <c r="E2538" s="155" t="s">
        <v>231</v>
      </c>
      <c r="F2538" s="156">
        <v>77</v>
      </c>
      <c r="G2538" s="155" t="s">
        <v>211</v>
      </c>
      <c r="H2538" s="155">
        <v>18</v>
      </c>
      <c r="I2538" s="155" t="s">
        <v>214</v>
      </c>
      <c r="J2538" s="155" t="s">
        <v>119</v>
      </c>
      <c r="K2538" s="155" t="s">
        <v>215</v>
      </c>
      <c r="L2538" s="155">
        <v>1577</v>
      </c>
      <c r="M2538" s="155" t="s">
        <v>232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303</v>
      </c>
      <c r="U2538" s="157"/>
    </row>
    <row r="2539" spans="1:21" x14ac:dyDescent="0.3">
      <c r="A2539" s="155">
        <v>4</v>
      </c>
      <c r="B2539" s="155" t="s">
        <v>186</v>
      </c>
      <c r="C2539" s="155">
        <v>2020</v>
      </c>
      <c r="D2539" s="155">
        <v>4</v>
      </c>
      <c r="E2539" s="155" t="s">
        <v>231</v>
      </c>
      <c r="F2539" s="156">
        <v>3</v>
      </c>
      <c r="G2539" s="155" t="s">
        <v>188</v>
      </c>
      <c r="H2539" s="155">
        <v>5</v>
      </c>
      <c r="I2539" s="155" t="s">
        <v>189</v>
      </c>
      <c r="J2539" s="155" t="s">
        <v>115</v>
      </c>
      <c r="K2539" s="155" t="s">
        <v>184</v>
      </c>
      <c r="L2539" s="155">
        <v>300</v>
      </c>
      <c r="M2539" s="155" t="s">
        <v>190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303</v>
      </c>
      <c r="U2539" s="157"/>
    </row>
    <row r="2540" spans="1:21" x14ac:dyDescent="0.3">
      <c r="A2540" s="155">
        <v>5</v>
      </c>
      <c r="B2540" s="155" t="s">
        <v>180</v>
      </c>
      <c r="C2540" s="155">
        <v>2020</v>
      </c>
      <c r="D2540" s="155">
        <v>4</v>
      </c>
      <c r="E2540" s="155" t="s">
        <v>231</v>
      </c>
      <c r="F2540" s="156">
        <v>3</v>
      </c>
      <c r="G2540" s="155" t="s">
        <v>188</v>
      </c>
      <c r="H2540" s="155">
        <v>621</v>
      </c>
      <c r="I2540" s="155" t="s">
        <v>258</v>
      </c>
      <c r="J2540" s="155" t="s">
        <v>116</v>
      </c>
      <c r="K2540" s="155" t="s">
        <v>223</v>
      </c>
      <c r="L2540" s="155">
        <v>4532</v>
      </c>
      <c r="M2540" s="155" t="s">
        <v>199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303</v>
      </c>
      <c r="U2540" s="157"/>
    </row>
    <row r="2541" spans="1:21" x14ac:dyDescent="0.3">
      <c r="A2541" s="155">
        <v>5</v>
      </c>
      <c r="B2541" s="155" t="s">
        <v>180</v>
      </c>
      <c r="C2541" s="155">
        <v>2020</v>
      </c>
      <c r="D2541" s="155">
        <v>4</v>
      </c>
      <c r="E2541" s="155" t="s">
        <v>231</v>
      </c>
      <c r="F2541" s="156">
        <v>6</v>
      </c>
      <c r="G2541" s="155" t="s">
        <v>191</v>
      </c>
      <c r="H2541" s="155">
        <v>621</v>
      </c>
      <c r="I2541" s="155" t="s">
        <v>258</v>
      </c>
      <c r="J2541" s="155" t="s">
        <v>116</v>
      </c>
      <c r="K2541" s="155" t="s">
        <v>223</v>
      </c>
      <c r="L2541" s="155">
        <v>4562</v>
      </c>
      <c r="M2541" s="155" t="s">
        <v>210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303</v>
      </c>
      <c r="U2541" s="157"/>
    </row>
    <row r="2542" spans="1:21" x14ac:dyDescent="0.3">
      <c r="A2542" s="155">
        <v>5</v>
      </c>
      <c r="B2542" s="155" t="s">
        <v>180</v>
      </c>
      <c r="C2542" s="155">
        <v>2020</v>
      </c>
      <c r="D2542" s="155">
        <v>4</v>
      </c>
      <c r="E2542" s="155" t="s">
        <v>231</v>
      </c>
      <c r="F2542" s="156">
        <v>10</v>
      </c>
      <c r="G2542" s="155" t="s">
        <v>237</v>
      </c>
      <c r="H2542" s="155">
        <v>602</v>
      </c>
      <c r="I2542" s="155" t="s">
        <v>245</v>
      </c>
      <c r="J2542" s="155" t="s">
        <v>125</v>
      </c>
      <c r="K2542" s="155" t="s">
        <v>196</v>
      </c>
      <c r="L2542" s="155">
        <v>207</v>
      </c>
      <c r="M2542" s="155" t="s">
        <v>242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303</v>
      </c>
      <c r="U2542" s="157"/>
    </row>
    <row r="2543" spans="1:21" x14ac:dyDescent="0.3">
      <c r="A2543" s="155">
        <v>5</v>
      </c>
      <c r="B2543" s="155" t="s">
        <v>180</v>
      </c>
      <c r="C2543" s="155">
        <v>2020</v>
      </c>
      <c r="D2543" s="155">
        <v>4</v>
      </c>
      <c r="E2543" s="155" t="s">
        <v>231</v>
      </c>
      <c r="F2543" s="156">
        <v>60</v>
      </c>
      <c r="G2543" s="155" t="s">
        <v>211</v>
      </c>
      <c r="H2543" s="155">
        <v>615</v>
      </c>
      <c r="I2543" s="155" t="s">
        <v>291</v>
      </c>
      <c r="J2543" s="155" t="s">
        <v>123</v>
      </c>
      <c r="K2543" s="155" t="s">
        <v>260</v>
      </c>
      <c r="L2543" s="155">
        <v>4563</v>
      </c>
      <c r="M2543" s="155" t="s">
        <v>227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303</v>
      </c>
      <c r="U2543" s="157"/>
    </row>
    <row r="2544" spans="1:21" x14ac:dyDescent="0.3">
      <c r="A2544" s="155">
        <v>5</v>
      </c>
      <c r="B2544" s="155" t="s">
        <v>180</v>
      </c>
      <c r="C2544" s="155">
        <v>2020</v>
      </c>
      <c r="D2544" s="155">
        <v>4</v>
      </c>
      <c r="E2544" s="155" t="s">
        <v>231</v>
      </c>
      <c r="F2544" s="156">
        <v>60</v>
      </c>
      <c r="G2544" s="155" t="s">
        <v>211</v>
      </c>
      <c r="H2544" s="155">
        <v>624</v>
      </c>
      <c r="I2544" s="155" t="s">
        <v>225</v>
      </c>
      <c r="J2544" s="155" t="s">
        <v>124</v>
      </c>
      <c r="K2544" s="155" t="s">
        <v>226</v>
      </c>
      <c r="L2544" s="155">
        <v>4563</v>
      </c>
      <c r="M2544" s="155" t="s">
        <v>227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303</v>
      </c>
      <c r="U2544" s="157"/>
    </row>
    <row r="2545" spans="1:21" x14ac:dyDescent="0.3">
      <c r="A2545" s="155">
        <v>5</v>
      </c>
      <c r="B2545" s="155" t="s">
        <v>180</v>
      </c>
      <c r="C2545" s="155">
        <v>2020</v>
      </c>
      <c r="D2545" s="155">
        <v>4</v>
      </c>
      <c r="E2545" s="155" t="s">
        <v>231</v>
      </c>
      <c r="F2545" s="156">
        <v>10</v>
      </c>
      <c r="G2545" s="155" t="s">
        <v>237</v>
      </c>
      <c r="H2545" s="155">
        <v>6</v>
      </c>
      <c r="I2545" s="155" t="s">
        <v>255</v>
      </c>
      <c r="J2545" s="155" t="s">
        <v>122</v>
      </c>
      <c r="K2545" s="155" t="s">
        <v>241</v>
      </c>
      <c r="L2545" s="155">
        <v>207</v>
      </c>
      <c r="M2545" s="155" t="s">
        <v>242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303</v>
      </c>
      <c r="U2545" s="157"/>
    </row>
    <row r="2546" spans="1:21" x14ac:dyDescent="0.3">
      <c r="A2546" s="155">
        <v>4</v>
      </c>
      <c r="B2546" s="155" t="s">
        <v>186</v>
      </c>
      <c r="C2546" s="155">
        <v>2020</v>
      </c>
      <c r="D2546" s="155">
        <v>4</v>
      </c>
      <c r="E2546" s="155" t="s">
        <v>231</v>
      </c>
      <c r="F2546" s="156">
        <v>1</v>
      </c>
      <c r="G2546" s="155" t="s">
        <v>182</v>
      </c>
      <c r="H2546" s="155">
        <v>905</v>
      </c>
      <c r="I2546" s="155" t="s">
        <v>271</v>
      </c>
      <c r="J2546" s="155" t="s">
        <v>122</v>
      </c>
      <c r="K2546" s="155" t="s">
        <v>241</v>
      </c>
      <c r="L2546" s="155">
        <v>4512</v>
      </c>
      <c r="M2546" s="155" t="s">
        <v>185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303</v>
      </c>
      <c r="U2546" s="157"/>
    </row>
    <row r="2547" spans="1:21" x14ac:dyDescent="0.3">
      <c r="A2547" s="155">
        <v>5</v>
      </c>
      <c r="B2547" s="155" t="s">
        <v>180</v>
      </c>
      <c r="C2547" s="155">
        <v>2020</v>
      </c>
      <c r="D2547" s="155">
        <v>4</v>
      </c>
      <c r="E2547" s="155" t="s">
        <v>231</v>
      </c>
      <c r="F2547" s="156">
        <v>10</v>
      </c>
      <c r="G2547" s="155" t="s">
        <v>237</v>
      </c>
      <c r="H2547" s="155">
        <v>1</v>
      </c>
      <c r="I2547" s="155" t="s">
        <v>228</v>
      </c>
      <c r="J2547" s="155" t="s">
        <v>121</v>
      </c>
      <c r="K2547" s="155" t="s">
        <v>229</v>
      </c>
      <c r="L2547" s="155">
        <v>207</v>
      </c>
      <c r="M2547" s="155" t="s">
        <v>242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303</v>
      </c>
      <c r="U2547" s="157"/>
    </row>
    <row r="2548" spans="1:21" x14ac:dyDescent="0.3">
      <c r="A2548" s="155">
        <v>5</v>
      </c>
      <c r="B2548" s="155" t="s">
        <v>180</v>
      </c>
      <c r="C2548" s="155">
        <v>2020</v>
      </c>
      <c r="D2548" s="155">
        <v>4</v>
      </c>
      <c r="E2548" s="155" t="s">
        <v>231</v>
      </c>
      <c r="F2548" s="156">
        <v>60</v>
      </c>
      <c r="G2548" s="155" t="s">
        <v>211</v>
      </c>
      <c r="H2548" s="155">
        <v>601</v>
      </c>
      <c r="I2548" s="155" t="s">
        <v>259</v>
      </c>
      <c r="J2548" s="155" t="s">
        <v>123</v>
      </c>
      <c r="K2548" s="155" t="s">
        <v>260</v>
      </c>
      <c r="L2548" s="155">
        <v>360</v>
      </c>
      <c r="M2548" s="155" t="s">
        <v>224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303</v>
      </c>
      <c r="U2548" s="157"/>
    </row>
    <row r="2549" spans="1:21" x14ac:dyDescent="0.3">
      <c r="A2549" s="155">
        <v>5</v>
      </c>
      <c r="B2549" s="155" t="s">
        <v>180</v>
      </c>
      <c r="C2549" s="155">
        <v>2020</v>
      </c>
      <c r="D2549" s="155">
        <v>4</v>
      </c>
      <c r="E2549" s="155" t="s">
        <v>231</v>
      </c>
      <c r="F2549" s="156">
        <v>3</v>
      </c>
      <c r="G2549" s="155" t="s">
        <v>188</v>
      </c>
      <c r="H2549" s="155">
        <v>954</v>
      </c>
      <c r="I2549" s="155" t="s">
        <v>236</v>
      </c>
      <c r="J2549" s="155" t="s">
        <v>119</v>
      </c>
      <c r="K2549" s="155" t="s">
        <v>215</v>
      </c>
      <c r="L2549" s="155">
        <v>4532</v>
      </c>
      <c r="M2549" s="155" t="s">
        <v>199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303</v>
      </c>
      <c r="U2549" s="157"/>
    </row>
    <row r="2550" spans="1:21" x14ac:dyDescent="0.3">
      <c r="A2550" s="155">
        <v>4</v>
      </c>
      <c r="B2550" s="155" t="s">
        <v>186</v>
      </c>
      <c r="C2550" s="155">
        <v>2020</v>
      </c>
      <c r="D2550" s="155">
        <v>4</v>
      </c>
      <c r="E2550" s="155" t="s">
        <v>231</v>
      </c>
      <c r="F2550" s="156">
        <v>3</v>
      </c>
      <c r="G2550" s="155" t="s">
        <v>188</v>
      </c>
      <c r="H2550" s="155">
        <v>953</v>
      </c>
      <c r="I2550" s="155" t="s">
        <v>212</v>
      </c>
      <c r="J2550" s="155" t="s">
        <v>118</v>
      </c>
      <c r="K2550" s="155" t="s">
        <v>213</v>
      </c>
      <c r="L2550" s="155">
        <v>4532</v>
      </c>
      <c r="M2550" s="155" t="s">
        <v>199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303</v>
      </c>
      <c r="U2550" s="157"/>
    </row>
    <row r="2551" spans="1:21" x14ac:dyDescent="0.3">
      <c r="A2551" s="155">
        <v>5</v>
      </c>
      <c r="B2551" s="155" t="s">
        <v>180</v>
      </c>
      <c r="C2551" s="155">
        <v>2020</v>
      </c>
      <c r="D2551" s="155">
        <v>4</v>
      </c>
      <c r="E2551" s="155" t="s">
        <v>231</v>
      </c>
      <c r="F2551" s="156">
        <v>77</v>
      </c>
      <c r="G2551" s="155" t="s">
        <v>211</v>
      </c>
      <c r="H2551" s="155">
        <v>5</v>
      </c>
      <c r="I2551" s="155" t="s">
        <v>189</v>
      </c>
      <c r="J2551" s="155" t="s">
        <v>115</v>
      </c>
      <c r="K2551" s="155" t="s">
        <v>184</v>
      </c>
      <c r="L2551" s="155">
        <v>1577</v>
      </c>
      <c r="M2551" s="155" t="s">
        <v>232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303</v>
      </c>
      <c r="U2551" s="157"/>
    </row>
    <row r="2552" spans="1:21" x14ac:dyDescent="0.3">
      <c r="A2552" s="155">
        <v>4</v>
      </c>
      <c r="B2552" s="155" t="s">
        <v>186</v>
      </c>
      <c r="C2552" s="155">
        <v>2020</v>
      </c>
      <c r="D2552" s="155">
        <v>4</v>
      </c>
      <c r="E2552" s="155" t="s">
        <v>231</v>
      </c>
      <c r="F2552" s="156">
        <v>1</v>
      </c>
      <c r="G2552" s="155" t="s">
        <v>182</v>
      </c>
      <c r="H2552" s="155">
        <v>950</v>
      </c>
      <c r="I2552" s="155" t="s">
        <v>183</v>
      </c>
      <c r="J2552" s="155" t="s">
        <v>115</v>
      </c>
      <c r="K2552" s="155" t="s">
        <v>184</v>
      </c>
      <c r="L2552" s="155">
        <v>4512</v>
      </c>
      <c r="M2552" s="155" t="s">
        <v>185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303</v>
      </c>
      <c r="U2552" s="157"/>
    </row>
    <row r="2553" spans="1:21" x14ac:dyDescent="0.3">
      <c r="A2553" s="155">
        <v>5</v>
      </c>
      <c r="B2553" s="155" t="s">
        <v>180</v>
      </c>
      <c r="C2553" s="155">
        <v>2020</v>
      </c>
      <c r="D2553" s="155">
        <v>4</v>
      </c>
      <c r="E2553" s="155" t="s">
        <v>231</v>
      </c>
      <c r="F2553" s="156">
        <v>3</v>
      </c>
      <c r="G2553" s="155" t="s">
        <v>188</v>
      </c>
      <c r="H2553" s="155">
        <v>15</v>
      </c>
      <c r="I2553" s="155" t="s">
        <v>251</v>
      </c>
      <c r="J2553" s="155" t="s">
        <v>118</v>
      </c>
      <c r="K2553" s="155" t="s">
        <v>213</v>
      </c>
      <c r="L2553" s="155">
        <v>300</v>
      </c>
      <c r="M2553" s="155" t="s">
        <v>190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303</v>
      </c>
      <c r="U2553" s="157"/>
    </row>
    <row r="2554" spans="1:21" x14ac:dyDescent="0.3">
      <c r="A2554" s="155">
        <v>5</v>
      </c>
      <c r="B2554" s="155" t="s">
        <v>180</v>
      </c>
      <c r="C2554" s="155">
        <v>2020</v>
      </c>
      <c r="D2554" s="155">
        <v>4</v>
      </c>
      <c r="E2554" s="155" t="s">
        <v>231</v>
      </c>
      <c r="F2554" s="156">
        <v>5</v>
      </c>
      <c r="G2554" s="155" t="s">
        <v>194</v>
      </c>
      <c r="H2554" s="155">
        <v>616</v>
      </c>
      <c r="I2554" s="155" t="s">
        <v>198</v>
      </c>
      <c r="J2554" s="155" t="s">
        <v>125</v>
      </c>
      <c r="K2554" s="155" t="s">
        <v>196</v>
      </c>
      <c r="L2554" s="155">
        <v>4552</v>
      </c>
      <c r="M2554" s="155" t="s">
        <v>275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303</v>
      </c>
      <c r="U2554" s="157"/>
    </row>
    <row r="2555" spans="1:21" x14ac:dyDescent="0.3">
      <c r="A2555" s="155">
        <v>5</v>
      </c>
      <c r="B2555" s="155" t="s">
        <v>180</v>
      </c>
      <c r="C2555" s="155">
        <v>2020</v>
      </c>
      <c r="D2555" s="155">
        <v>4</v>
      </c>
      <c r="E2555" s="155" t="s">
        <v>231</v>
      </c>
      <c r="F2555" s="156">
        <v>75</v>
      </c>
      <c r="G2555" s="155" t="s">
        <v>211</v>
      </c>
      <c r="H2555" s="155">
        <v>18</v>
      </c>
      <c r="I2555" s="155" t="s">
        <v>214</v>
      </c>
      <c r="J2555" s="155" t="s">
        <v>119</v>
      </c>
      <c r="K2555" s="155" t="s">
        <v>215</v>
      </c>
      <c r="L2555" s="155">
        <v>1575</v>
      </c>
      <c r="M2555" s="155" t="s">
        <v>217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303</v>
      </c>
      <c r="U2555" s="157"/>
    </row>
    <row r="2556" spans="1:21" x14ac:dyDescent="0.3">
      <c r="A2556" s="155">
        <v>5</v>
      </c>
      <c r="B2556" s="155" t="s">
        <v>180</v>
      </c>
      <c r="C2556" s="155">
        <v>2020</v>
      </c>
      <c r="D2556" s="155">
        <v>4</v>
      </c>
      <c r="E2556" s="155" t="s">
        <v>231</v>
      </c>
      <c r="F2556" s="156">
        <v>79</v>
      </c>
      <c r="G2556" s="155" t="s">
        <v>211</v>
      </c>
      <c r="H2556" s="155">
        <v>954</v>
      </c>
      <c r="I2556" s="155" t="s">
        <v>236</v>
      </c>
      <c r="J2556" s="155" t="s">
        <v>119</v>
      </c>
      <c r="K2556" s="155" t="s">
        <v>215</v>
      </c>
      <c r="L2556" s="155">
        <v>4579</v>
      </c>
      <c r="M2556" s="155" t="s">
        <v>220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303</v>
      </c>
      <c r="U2556" s="157"/>
    </row>
    <row r="2557" spans="1:21" x14ac:dyDescent="0.3">
      <c r="A2557" s="155">
        <v>5</v>
      </c>
      <c r="B2557" s="155" t="s">
        <v>180</v>
      </c>
      <c r="C2557" s="155">
        <v>2020</v>
      </c>
      <c r="D2557" s="155">
        <v>4</v>
      </c>
      <c r="E2557" s="155" t="s">
        <v>231</v>
      </c>
      <c r="F2557" s="156">
        <v>5</v>
      </c>
      <c r="G2557" s="155" t="s">
        <v>194</v>
      </c>
      <c r="H2557" s="155">
        <v>710</v>
      </c>
      <c r="I2557" s="155" t="s">
        <v>219</v>
      </c>
      <c r="J2557" s="155" t="s">
        <v>206</v>
      </c>
      <c r="K2557" s="155" t="s">
        <v>207</v>
      </c>
      <c r="L2557" s="155">
        <v>4552</v>
      </c>
      <c r="M2557" s="155" t="s">
        <v>275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303</v>
      </c>
      <c r="U2557" s="157"/>
    </row>
    <row r="2558" spans="1:21" x14ac:dyDescent="0.3">
      <c r="A2558" s="155">
        <v>5</v>
      </c>
      <c r="B2558" s="155" t="s">
        <v>180</v>
      </c>
      <c r="C2558" s="155">
        <v>2020</v>
      </c>
      <c r="D2558" s="155">
        <v>4</v>
      </c>
      <c r="E2558" s="155" t="s">
        <v>231</v>
      </c>
      <c r="F2558" s="156">
        <v>1</v>
      </c>
      <c r="G2558" s="155" t="s">
        <v>182</v>
      </c>
      <c r="H2558" s="155">
        <v>602</v>
      </c>
      <c r="I2558" s="155" t="s">
        <v>245</v>
      </c>
      <c r="J2558" s="155" t="s">
        <v>125</v>
      </c>
      <c r="K2558" s="155" t="s">
        <v>196</v>
      </c>
      <c r="L2558" s="155">
        <v>200</v>
      </c>
      <c r="M2558" s="155" t="s">
        <v>209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303</v>
      </c>
      <c r="U2558" s="157"/>
    </row>
    <row r="2559" spans="1:21" x14ac:dyDescent="0.3">
      <c r="A2559" s="155">
        <v>5</v>
      </c>
      <c r="B2559" s="155" t="s">
        <v>180</v>
      </c>
      <c r="C2559" s="155">
        <v>2020</v>
      </c>
      <c r="D2559" s="155">
        <v>4</v>
      </c>
      <c r="E2559" s="155" t="s">
        <v>231</v>
      </c>
      <c r="F2559" s="156">
        <v>6</v>
      </c>
      <c r="G2559" s="155" t="s">
        <v>191</v>
      </c>
      <c r="H2559" s="155">
        <v>612</v>
      </c>
      <c r="I2559" s="155" t="s">
        <v>222</v>
      </c>
      <c r="J2559" s="155" t="s">
        <v>116</v>
      </c>
      <c r="K2559" s="155" t="s">
        <v>223</v>
      </c>
      <c r="L2559" s="155">
        <v>700</v>
      </c>
      <c r="M2559" s="155" t="s">
        <v>192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303</v>
      </c>
      <c r="U2559" s="157"/>
    </row>
    <row r="2560" spans="1:21" x14ac:dyDescent="0.3">
      <c r="A2560" s="155">
        <v>4</v>
      </c>
      <c r="B2560" s="155" t="s">
        <v>186</v>
      </c>
      <c r="C2560" s="155">
        <v>2020</v>
      </c>
      <c r="D2560" s="155">
        <v>4</v>
      </c>
      <c r="E2560" s="155" t="s">
        <v>231</v>
      </c>
      <c r="F2560" s="156">
        <v>6</v>
      </c>
      <c r="G2560" s="155" t="s">
        <v>191</v>
      </c>
      <c r="H2560" s="155">
        <v>615</v>
      </c>
      <c r="I2560" s="155" t="s">
        <v>291</v>
      </c>
      <c r="J2560" s="155" t="s">
        <v>123</v>
      </c>
      <c r="K2560" s="155" t="s">
        <v>260</v>
      </c>
      <c r="L2560" s="155">
        <v>4562</v>
      </c>
      <c r="M2560" s="155" t="s">
        <v>210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303</v>
      </c>
      <c r="U2560" s="157"/>
    </row>
    <row r="2561" spans="1:21" x14ac:dyDescent="0.3">
      <c r="A2561" s="155">
        <v>4</v>
      </c>
      <c r="B2561" s="155" t="s">
        <v>186</v>
      </c>
      <c r="C2561" s="155">
        <v>2020</v>
      </c>
      <c r="D2561" s="155">
        <v>4</v>
      </c>
      <c r="E2561" s="155" t="s">
        <v>231</v>
      </c>
      <c r="F2561" s="156">
        <v>60</v>
      </c>
      <c r="G2561" s="155" t="s">
        <v>211</v>
      </c>
      <c r="H2561" s="155">
        <v>615</v>
      </c>
      <c r="I2561" s="155" t="s">
        <v>291</v>
      </c>
      <c r="J2561" s="155" t="s">
        <v>123</v>
      </c>
      <c r="K2561" s="155" t="s">
        <v>260</v>
      </c>
      <c r="L2561" s="155">
        <v>4563</v>
      </c>
      <c r="M2561" s="155" t="s">
        <v>227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303</v>
      </c>
      <c r="U2561" s="157"/>
    </row>
    <row r="2562" spans="1:21" x14ac:dyDescent="0.3">
      <c r="A2562" s="155">
        <v>5</v>
      </c>
      <c r="B2562" s="155" t="s">
        <v>180</v>
      </c>
      <c r="C2562" s="155">
        <v>2020</v>
      </c>
      <c r="D2562" s="155">
        <v>4</v>
      </c>
      <c r="E2562" s="155" t="s">
        <v>231</v>
      </c>
      <c r="F2562" s="156">
        <v>6</v>
      </c>
      <c r="G2562" s="155" t="s">
        <v>191</v>
      </c>
      <c r="H2562" s="155">
        <v>617</v>
      </c>
      <c r="I2562" s="155" t="s">
        <v>286</v>
      </c>
      <c r="J2562" s="155" t="s">
        <v>287</v>
      </c>
      <c r="K2562" s="155" t="s">
        <v>288</v>
      </c>
      <c r="L2562" s="155">
        <v>4562</v>
      </c>
      <c r="M2562" s="155" t="s">
        <v>210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303</v>
      </c>
      <c r="U2562" s="157"/>
    </row>
    <row r="2563" spans="1:21" x14ac:dyDescent="0.3">
      <c r="A2563" s="155">
        <v>5</v>
      </c>
      <c r="B2563" s="155" t="s">
        <v>180</v>
      </c>
      <c r="C2563" s="155">
        <v>2020</v>
      </c>
      <c r="D2563" s="155">
        <v>4</v>
      </c>
      <c r="E2563" s="155" t="s">
        <v>231</v>
      </c>
      <c r="F2563" s="156">
        <v>6</v>
      </c>
      <c r="G2563" s="155" t="s">
        <v>191</v>
      </c>
      <c r="H2563" s="155">
        <v>618</v>
      </c>
      <c r="I2563" s="155" t="s">
        <v>293</v>
      </c>
      <c r="J2563" s="155" t="s">
        <v>130</v>
      </c>
      <c r="K2563" s="155" t="s">
        <v>279</v>
      </c>
      <c r="L2563" s="155">
        <v>4562</v>
      </c>
      <c r="M2563" s="155" t="s">
        <v>210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303</v>
      </c>
      <c r="U2563" s="157"/>
    </row>
    <row r="2564" spans="1:21" x14ac:dyDescent="0.3">
      <c r="A2564" s="155">
        <v>5</v>
      </c>
      <c r="B2564" s="155" t="s">
        <v>180</v>
      </c>
      <c r="C2564" s="155">
        <v>2020</v>
      </c>
      <c r="D2564" s="155">
        <v>4</v>
      </c>
      <c r="E2564" s="155" t="s">
        <v>231</v>
      </c>
      <c r="F2564" s="156">
        <v>6</v>
      </c>
      <c r="G2564" s="155" t="s">
        <v>191</v>
      </c>
      <c r="H2564" s="155">
        <v>623</v>
      </c>
      <c r="I2564" s="155" t="s">
        <v>294</v>
      </c>
      <c r="J2564" s="155" t="s">
        <v>124</v>
      </c>
      <c r="K2564" s="155" t="s">
        <v>226</v>
      </c>
      <c r="L2564" s="155">
        <v>700</v>
      </c>
      <c r="M2564" s="155" t="s">
        <v>192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303</v>
      </c>
      <c r="U2564" s="157"/>
    </row>
    <row r="2565" spans="1:21" x14ac:dyDescent="0.3">
      <c r="A2565" s="155">
        <v>4</v>
      </c>
      <c r="B2565" s="155" t="s">
        <v>186</v>
      </c>
      <c r="C2565" s="155">
        <v>2020</v>
      </c>
      <c r="D2565" s="155">
        <v>4</v>
      </c>
      <c r="E2565" s="155" t="s">
        <v>231</v>
      </c>
      <c r="F2565" s="156">
        <v>60</v>
      </c>
      <c r="G2565" s="155" t="s">
        <v>211</v>
      </c>
      <c r="H2565" s="155">
        <v>624</v>
      </c>
      <c r="I2565" s="155" t="s">
        <v>225</v>
      </c>
      <c r="J2565" s="155" t="s">
        <v>124</v>
      </c>
      <c r="K2565" s="155" t="s">
        <v>226</v>
      </c>
      <c r="L2565" s="155">
        <v>4563</v>
      </c>
      <c r="M2565" s="155" t="s">
        <v>227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303</v>
      </c>
      <c r="U2565" s="157"/>
    </row>
    <row r="2566" spans="1:21" x14ac:dyDescent="0.3">
      <c r="A2566" s="155">
        <v>5</v>
      </c>
      <c r="B2566" s="155" t="s">
        <v>180</v>
      </c>
      <c r="C2566" s="155">
        <v>2020</v>
      </c>
      <c r="D2566" s="155">
        <v>4</v>
      </c>
      <c r="E2566" s="155" t="s">
        <v>231</v>
      </c>
      <c r="F2566" s="156">
        <v>6</v>
      </c>
      <c r="G2566" s="155" t="s">
        <v>191</v>
      </c>
      <c r="H2566" s="155">
        <v>616</v>
      </c>
      <c r="I2566" s="155" t="s">
        <v>198</v>
      </c>
      <c r="J2566" s="155" t="s">
        <v>125</v>
      </c>
      <c r="K2566" s="155" t="s">
        <v>196</v>
      </c>
      <c r="L2566" s="155">
        <v>4562</v>
      </c>
      <c r="M2566" s="155" t="s">
        <v>210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303</v>
      </c>
      <c r="U2566" s="157"/>
    </row>
    <row r="2567" spans="1:21" x14ac:dyDescent="0.3">
      <c r="A2567" s="155">
        <v>4</v>
      </c>
      <c r="B2567" s="155" t="s">
        <v>186</v>
      </c>
      <c r="C2567" s="155">
        <v>2020</v>
      </c>
      <c r="D2567" s="155">
        <v>4</v>
      </c>
      <c r="E2567" s="155" t="s">
        <v>231</v>
      </c>
      <c r="F2567" s="156">
        <v>3</v>
      </c>
      <c r="G2567" s="155" t="s">
        <v>188</v>
      </c>
      <c r="H2567" s="155">
        <v>701</v>
      </c>
      <c r="I2567" s="155" t="s">
        <v>205</v>
      </c>
      <c r="J2567" s="155" t="s">
        <v>206</v>
      </c>
      <c r="K2567" s="155" t="s">
        <v>207</v>
      </c>
      <c r="L2567" s="155">
        <v>300</v>
      </c>
      <c r="M2567" s="155" t="s">
        <v>190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303</v>
      </c>
      <c r="U2567" s="157"/>
    </row>
    <row r="2568" spans="1:21" x14ac:dyDescent="0.3">
      <c r="A2568" s="155">
        <v>5</v>
      </c>
      <c r="B2568" s="155" t="s">
        <v>180</v>
      </c>
      <c r="C2568" s="155">
        <v>2020</v>
      </c>
      <c r="D2568" s="155">
        <v>4</v>
      </c>
      <c r="E2568" s="155" t="s">
        <v>231</v>
      </c>
      <c r="F2568" s="156">
        <v>10</v>
      </c>
      <c r="G2568" s="155" t="s">
        <v>237</v>
      </c>
      <c r="H2568" s="155">
        <v>7</v>
      </c>
      <c r="I2568" s="155" t="s">
        <v>240</v>
      </c>
      <c r="J2568" s="155" t="s">
        <v>122</v>
      </c>
      <c r="K2568" s="155" t="s">
        <v>241</v>
      </c>
      <c r="L2568" s="155">
        <v>207</v>
      </c>
      <c r="M2568" s="155" t="s">
        <v>242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303</v>
      </c>
      <c r="U2568" s="157"/>
    </row>
    <row r="2569" spans="1:21" x14ac:dyDescent="0.3">
      <c r="A2569" s="155">
        <v>4</v>
      </c>
      <c r="B2569" s="155" t="s">
        <v>186</v>
      </c>
      <c r="C2569" s="155">
        <v>2020</v>
      </c>
      <c r="D2569" s="155">
        <v>4</v>
      </c>
      <c r="E2569" s="155" t="s">
        <v>231</v>
      </c>
      <c r="F2569" s="156">
        <v>1</v>
      </c>
      <c r="G2569" s="155" t="s">
        <v>182</v>
      </c>
      <c r="H2569" s="155">
        <v>6</v>
      </c>
      <c r="I2569" s="155" t="s">
        <v>255</v>
      </c>
      <c r="J2569" s="155" t="s">
        <v>122</v>
      </c>
      <c r="K2569" s="155" t="s">
        <v>241</v>
      </c>
      <c r="L2569" s="155">
        <v>200</v>
      </c>
      <c r="M2569" s="155" t="s">
        <v>209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303</v>
      </c>
      <c r="U2569" s="157"/>
    </row>
    <row r="2570" spans="1:21" x14ac:dyDescent="0.3">
      <c r="A2570" s="155">
        <v>5</v>
      </c>
      <c r="B2570" s="155" t="s">
        <v>180</v>
      </c>
      <c r="C2570" s="155">
        <v>2020</v>
      </c>
      <c r="D2570" s="155">
        <v>4</v>
      </c>
      <c r="E2570" s="155" t="s">
        <v>231</v>
      </c>
      <c r="F2570" s="156">
        <v>5</v>
      </c>
      <c r="G2570" s="155" t="s">
        <v>194</v>
      </c>
      <c r="H2570" s="155">
        <v>18</v>
      </c>
      <c r="I2570" s="155" t="s">
        <v>214</v>
      </c>
      <c r="J2570" s="155" t="s">
        <v>119</v>
      </c>
      <c r="K2570" s="155" t="s">
        <v>215</v>
      </c>
      <c r="L2570" s="155">
        <v>460</v>
      </c>
      <c r="M2570" s="155" t="s">
        <v>197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303</v>
      </c>
      <c r="U2570" s="157"/>
    </row>
    <row r="2571" spans="1:21" x14ac:dyDescent="0.3">
      <c r="A2571" s="155">
        <v>4</v>
      </c>
      <c r="B2571" s="155" t="s">
        <v>186</v>
      </c>
      <c r="C2571" s="155">
        <v>2020</v>
      </c>
      <c r="D2571" s="155">
        <v>4</v>
      </c>
      <c r="E2571" s="155" t="s">
        <v>231</v>
      </c>
      <c r="F2571" s="156">
        <v>3</v>
      </c>
      <c r="G2571" s="155" t="s">
        <v>188</v>
      </c>
      <c r="H2571" s="155">
        <v>954</v>
      </c>
      <c r="I2571" s="155" t="s">
        <v>236</v>
      </c>
      <c r="J2571" s="155" t="s">
        <v>119</v>
      </c>
      <c r="K2571" s="155" t="s">
        <v>215</v>
      </c>
      <c r="L2571" s="155">
        <v>4532</v>
      </c>
      <c r="M2571" s="155" t="s">
        <v>199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303</v>
      </c>
      <c r="U2571" s="157"/>
    </row>
    <row r="2572" spans="1:21" x14ac:dyDescent="0.3">
      <c r="A2572" s="155">
        <v>5</v>
      </c>
      <c r="B2572" s="155" t="s">
        <v>180</v>
      </c>
      <c r="C2572" s="155">
        <v>2020</v>
      </c>
      <c r="D2572" s="155">
        <v>4</v>
      </c>
      <c r="E2572" s="155" t="s">
        <v>231</v>
      </c>
      <c r="F2572" s="156">
        <v>3</v>
      </c>
      <c r="G2572" s="155" t="s">
        <v>188</v>
      </c>
      <c r="H2572" s="155">
        <v>10</v>
      </c>
      <c r="I2572" s="155" t="s">
        <v>250</v>
      </c>
      <c r="J2572" s="155" t="s">
        <v>117</v>
      </c>
      <c r="K2572" s="155" t="s">
        <v>235</v>
      </c>
      <c r="L2572" s="155">
        <v>300</v>
      </c>
      <c r="M2572" s="155" t="s">
        <v>190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303</v>
      </c>
      <c r="U2572" s="157"/>
    </row>
    <row r="2573" spans="1:21" x14ac:dyDescent="0.3">
      <c r="A2573" s="155">
        <v>4</v>
      </c>
      <c r="B2573" s="155" t="s">
        <v>186</v>
      </c>
      <c r="C2573" s="155">
        <v>2020</v>
      </c>
      <c r="D2573" s="155">
        <v>4</v>
      </c>
      <c r="E2573" s="155" t="s">
        <v>231</v>
      </c>
      <c r="F2573" s="156">
        <v>3</v>
      </c>
      <c r="G2573" s="155" t="s">
        <v>188</v>
      </c>
      <c r="H2573" s="155">
        <v>9</v>
      </c>
      <c r="I2573" s="155" t="s">
        <v>274</v>
      </c>
      <c r="J2573" s="155" t="s">
        <v>117</v>
      </c>
      <c r="K2573" s="155" t="s">
        <v>235</v>
      </c>
      <c r="L2573" s="155">
        <v>300</v>
      </c>
      <c r="M2573" s="155" t="s">
        <v>190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303</v>
      </c>
      <c r="U2573" s="157"/>
    </row>
    <row r="2574" spans="1:21" x14ac:dyDescent="0.3">
      <c r="A2574" s="155">
        <v>5</v>
      </c>
      <c r="B2574" s="155" t="s">
        <v>180</v>
      </c>
      <c r="C2574" s="155">
        <v>2020</v>
      </c>
      <c r="D2574" s="155">
        <v>4</v>
      </c>
      <c r="E2574" s="155" t="s">
        <v>231</v>
      </c>
      <c r="F2574" s="156">
        <v>3</v>
      </c>
      <c r="G2574" s="155" t="s">
        <v>188</v>
      </c>
      <c r="H2574" s="155">
        <v>951</v>
      </c>
      <c r="I2574" s="155" t="s">
        <v>249</v>
      </c>
      <c r="J2574" s="155" t="s">
        <v>126</v>
      </c>
      <c r="K2574" s="155" t="s">
        <v>248</v>
      </c>
      <c r="L2574" s="155">
        <v>4532</v>
      </c>
      <c r="M2574" s="155" t="s">
        <v>199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303</v>
      </c>
      <c r="U2574" s="157"/>
    </row>
    <row r="2575" spans="1:21" x14ac:dyDescent="0.3">
      <c r="A2575" s="155">
        <v>4</v>
      </c>
      <c r="B2575" s="155" t="s">
        <v>186</v>
      </c>
      <c r="C2575" s="155">
        <v>2020</v>
      </c>
      <c r="D2575" s="155">
        <v>4</v>
      </c>
      <c r="E2575" s="155" t="s">
        <v>231</v>
      </c>
      <c r="F2575" s="156">
        <v>3</v>
      </c>
      <c r="G2575" s="155" t="s">
        <v>188</v>
      </c>
      <c r="H2575" s="155">
        <v>951</v>
      </c>
      <c r="I2575" s="155" t="s">
        <v>249</v>
      </c>
      <c r="J2575" s="155" t="s">
        <v>126</v>
      </c>
      <c r="K2575" s="155" t="s">
        <v>248</v>
      </c>
      <c r="L2575" s="155">
        <v>4532</v>
      </c>
      <c r="M2575" s="155" t="s">
        <v>199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303</v>
      </c>
      <c r="U2575" s="157"/>
    </row>
    <row r="2576" spans="1:21" x14ac:dyDescent="0.3">
      <c r="A2576" s="155">
        <v>4</v>
      </c>
      <c r="B2576" s="155" t="s">
        <v>186</v>
      </c>
      <c r="C2576" s="155">
        <v>2020</v>
      </c>
      <c r="D2576" s="155">
        <v>4</v>
      </c>
      <c r="E2576" s="155" t="s">
        <v>231</v>
      </c>
      <c r="F2576" s="156">
        <v>5</v>
      </c>
      <c r="G2576" s="155" t="s">
        <v>194</v>
      </c>
      <c r="H2576" s="155">
        <v>950</v>
      </c>
      <c r="I2576" s="155" t="s">
        <v>183</v>
      </c>
      <c r="J2576" s="155" t="s">
        <v>115</v>
      </c>
      <c r="K2576" s="155" t="s">
        <v>184</v>
      </c>
      <c r="L2576" s="155">
        <v>4552</v>
      </c>
      <c r="M2576" s="155" t="s">
        <v>275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303</v>
      </c>
      <c r="U2576" s="157"/>
    </row>
    <row r="2577" spans="1:21" x14ac:dyDescent="0.3">
      <c r="A2577" s="155">
        <v>5</v>
      </c>
      <c r="B2577" s="155" t="s">
        <v>180</v>
      </c>
      <c r="C2577" s="155">
        <v>2020</v>
      </c>
      <c r="D2577" s="155">
        <v>4</v>
      </c>
      <c r="E2577" s="155" t="s">
        <v>231</v>
      </c>
      <c r="F2577" s="156">
        <v>6</v>
      </c>
      <c r="G2577" s="155" t="s">
        <v>191</v>
      </c>
      <c r="H2577" s="155">
        <v>950</v>
      </c>
      <c r="I2577" s="155" t="s">
        <v>183</v>
      </c>
      <c r="J2577" s="155" t="s">
        <v>115</v>
      </c>
      <c r="K2577" s="155" t="s">
        <v>184</v>
      </c>
      <c r="L2577" s="155">
        <v>4562</v>
      </c>
      <c r="M2577" s="155" t="s">
        <v>210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303</v>
      </c>
      <c r="U2577" s="157"/>
    </row>
    <row r="2578" spans="1:21" x14ac:dyDescent="0.3">
      <c r="A2578" s="155">
        <v>5</v>
      </c>
      <c r="B2578" s="155" t="s">
        <v>180</v>
      </c>
      <c r="C2578" s="155">
        <v>2020</v>
      </c>
      <c r="D2578" s="155">
        <v>4</v>
      </c>
      <c r="E2578" s="155" t="s">
        <v>231</v>
      </c>
      <c r="F2578" s="156">
        <v>79</v>
      </c>
      <c r="G2578" s="155" t="s">
        <v>211</v>
      </c>
      <c r="H2578" s="155">
        <v>5</v>
      </c>
      <c r="I2578" s="155" t="s">
        <v>189</v>
      </c>
      <c r="J2578" s="155" t="s">
        <v>115</v>
      </c>
      <c r="K2578" s="155" t="s">
        <v>184</v>
      </c>
      <c r="L2578" s="155">
        <v>1579</v>
      </c>
      <c r="M2578" s="155" t="s">
        <v>270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303</v>
      </c>
      <c r="U2578" s="157"/>
    </row>
    <row r="2579" spans="1:21" x14ac:dyDescent="0.3">
      <c r="A2579" s="155">
        <v>5</v>
      </c>
      <c r="B2579" s="155" t="s">
        <v>180</v>
      </c>
      <c r="C2579" s="155">
        <v>2020</v>
      </c>
      <c r="D2579" s="155">
        <v>4</v>
      </c>
      <c r="E2579" s="155" t="s">
        <v>231</v>
      </c>
      <c r="F2579" s="156">
        <v>6</v>
      </c>
      <c r="G2579" s="155" t="s">
        <v>191</v>
      </c>
      <c r="H2579" s="155">
        <v>603</v>
      </c>
      <c r="I2579" s="155" t="s">
        <v>195</v>
      </c>
      <c r="J2579" s="155" t="s">
        <v>125</v>
      </c>
      <c r="K2579" s="155" t="s">
        <v>196</v>
      </c>
      <c r="L2579" s="155">
        <v>700</v>
      </c>
      <c r="M2579" s="155" t="s">
        <v>192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303</v>
      </c>
      <c r="U2579" s="157"/>
    </row>
    <row r="2580" spans="1:21" x14ac:dyDescent="0.3">
      <c r="A2580" s="155">
        <v>4</v>
      </c>
      <c r="B2580" s="155" t="s">
        <v>186</v>
      </c>
      <c r="C2580" s="155">
        <v>2020</v>
      </c>
      <c r="D2580" s="155">
        <v>4</v>
      </c>
      <c r="E2580" s="155" t="s">
        <v>231</v>
      </c>
      <c r="F2580" s="156">
        <v>1</v>
      </c>
      <c r="G2580" s="155" t="s">
        <v>182</v>
      </c>
      <c r="H2580" s="155">
        <v>5</v>
      </c>
      <c r="I2580" s="155" t="s">
        <v>189</v>
      </c>
      <c r="J2580" s="155" t="s">
        <v>115</v>
      </c>
      <c r="K2580" s="155" t="s">
        <v>184</v>
      </c>
      <c r="L2580" s="155">
        <v>200</v>
      </c>
      <c r="M2580" s="155" t="s">
        <v>209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303</v>
      </c>
      <c r="U2580" s="157"/>
    </row>
    <row r="2581" spans="1:21" x14ac:dyDescent="0.3">
      <c r="A2581" s="155">
        <v>5</v>
      </c>
      <c r="B2581" s="155" t="s">
        <v>180</v>
      </c>
      <c r="C2581" s="155">
        <v>2020</v>
      </c>
      <c r="D2581" s="155">
        <v>4</v>
      </c>
      <c r="E2581" s="155" t="s">
        <v>231</v>
      </c>
      <c r="F2581" s="156">
        <v>1</v>
      </c>
      <c r="G2581" s="155" t="s">
        <v>182</v>
      </c>
      <c r="H2581" s="155">
        <v>11</v>
      </c>
      <c r="I2581" s="155" t="s">
        <v>282</v>
      </c>
      <c r="J2581" s="155" t="s">
        <v>115</v>
      </c>
      <c r="K2581" s="155" t="s">
        <v>184</v>
      </c>
      <c r="L2581" s="155">
        <v>200</v>
      </c>
      <c r="M2581" s="155" t="s">
        <v>209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303</v>
      </c>
      <c r="U2581" s="157"/>
    </row>
    <row r="2582" spans="1:21" x14ac:dyDescent="0.3">
      <c r="A2582" s="155">
        <v>5</v>
      </c>
      <c r="B2582" s="155" t="s">
        <v>180</v>
      </c>
      <c r="C2582" s="155">
        <v>2020</v>
      </c>
      <c r="D2582" s="155">
        <v>4</v>
      </c>
      <c r="E2582" s="155" t="s">
        <v>231</v>
      </c>
      <c r="F2582" s="156">
        <v>6</v>
      </c>
      <c r="G2582" s="155" t="s">
        <v>191</v>
      </c>
      <c r="H2582" s="155">
        <v>625</v>
      </c>
      <c r="I2582" s="155" t="s">
        <v>285</v>
      </c>
      <c r="J2582" s="155" t="s">
        <v>132</v>
      </c>
      <c r="K2582" s="155" t="s">
        <v>211</v>
      </c>
      <c r="L2582" s="155">
        <v>700</v>
      </c>
      <c r="M2582" s="155" t="s">
        <v>192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303</v>
      </c>
      <c r="U2582" s="157"/>
    </row>
    <row r="2583" spans="1:21" x14ac:dyDescent="0.3">
      <c r="A2583" s="155">
        <v>4</v>
      </c>
      <c r="B2583" s="155" t="s">
        <v>186</v>
      </c>
      <c r="C2583" s="155">
        <v>2020</v>
      </c>
      <c r="D2583" s="155">
        <v>4</v>
      </c>
      <c r="E2583" s="155" t="s">
        <v>231</v>
      </c>
      <c r="F2583" s="156">
        <v>3</v>
      </c>
      <c r="G2583" s="155" t="s">
        <v>188</v>
      </c>
      <c r="H2583" s="155">
        <v>1</v>
      </c>
      <c r="I2583" s="155" t="s">
        <v>228</v>
      </c>
      <c r="J2583" s="155" t="s">
        <v>121</v>
      </c>
      <c r="K2583" s="155" t="s">
        <v>229</v>
      </c>
      <c r="L2583" s="155">
        <v>300</v>
      </c>
      <c r="M2583" s="155" t="s">
        <v>190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303</v>
      </c>
      <c r="U2583" s="157"/>
    </row>
    <row r="2584" spans="1:21" x14ac:dyDescent="0.3">
      <c r="A2584" s="155">
        <v>5</v>
      </c>
      <c r="B2584" s="155" t="s">
        <v>180</v>
      </c>
      <c r="C2584" s="155">
        <v>2020</v>
      </c>
      <c r="D2584" s="155">
        <v>4</v>
      </c>
      <c r="E2584" s="155" t="s">
        <v>231</v>
      </c>
      <c r="F2584" s="156">
        <v>3</v>
      </c>
      <c r="G2584" s="155" t="s">
        <v>188</v>
      </c>
      <c r="H2584" s="155">
        <v>2</v>
      </c>
      <c r="I2584" s="155" t="s">
        <v>263</v>
      </c>
      <c r="J2584" s="155" t="s">
        <v>121</v>
      </c>
      <c r="K2584" s="155" t="s">
        <v>229</v>
      </c>
      <c r="L2584" s="155">
        <v>300</v>
      </c>
      <c r="M2584" s="155" t="s">
        <v>190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303</v>
      </c>
      <c r="U2584" s="157"/>
    </row>
    <row r="2585" spans="1:21" x14ac:dyDescent="0.3">
      <c r="A2585" s="155">
        <v>5</v>
      </c>
      <c r="B2585" s="155" t="s">
        <v>180</v>
      </c>
      <c r="C2585" s="155">
        <v>2020</v>
      </c>
      <c r="D2585" s="155">
        <v>4</v>
      </c>
      <c r="E2585" s="155" t="s">
        <v>231</v>
      </c>
      <c r="F2585" s="156">
        <v>3</v>
      </c>
      <c r="G2585" s="155" t="s">
        <v>188</v>
      </c>
      <c r="H2585" s="155">
        <v>603</v>
      </c>
      <c r="I2585" s="155" t="s">
        <v>195</v>
      </c>
      <c r="J2585" s="155" t="s">
        <v>125</v>
      </c>
      <c r="K2585" s="155" t="s">
        <v>196</v>
      </c>
      <c r="L2585" s="155">
        <v>300</v>
      </c>
      <c r="M2585" s="155" t="s">
        <v>190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303</v>
      </c>
      <c r="U2585" s="157"/>
    </row>
    <row r="2586" spans="1:21" x14ac:dyDescent="0.3">
      <c r="A2586" s="155">
        <v>4</v>
      </c>
      <c r="B2586" s="155" t="s">
        <v>186</v>
      </c>
      <c r="C2586" s="155">
        <v>2020</v>
      </c>
      <c r="D2586" s="155">
        <v>4</v>
      </c>
      <c r="E2586" s="155" t="s">
        <v>231</v>
      </c>
      <c r="F2586" s="156">
        <v>3</v>
      </c>
      <c r="G2586" s="155" t="s">
        <v>188</v>
      </c>
      <c r="H2586" s="155">
        <v>710</v>
      </c>
      <c r="I2586" s="155" t="s">
        <v>219</v>
      </c>
      <c r="J2586" s="155" t="s">
        <v>206</v>
      </c>
      <c r="K2586" s="155" t="s">
        <v>207</v>
      </c>
      <c r="L2586" s="155">
        <v>4532</v>
      </c>
      <c r="M2586" s="155" t="s">
        <v>199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303</v>
      </c>
      <c r="U2586" s="157"/>
    </row>
    <row r="2587" spans="1:21" x14ac:dyDescent="0.3">
      <c r="A2587" s="155">
        <v>4</v>
      </c>
      <c r="B2587" s="155" t="s">
        <v>186</v>
      </c>
      <c r="C2587" s="155">
        <v>2020</v>
      </c>
      <c r="D2587" s="155">
        <v>4</v>
      </c>
      <c r="E2587" s="155" t="s">
        <v>231</v>
      </c>
      <c r="F2587" s="156">
        <v>3</v>
      </c>
      <c r="G2587" s="155" t="s">
        <v>188</v>
      </c>
      <c r="H2587" s="155">
        <v>621</v>
      </c>
      <c r="I2587" s="155" t="s">
        <v>258</v>
      </c>
      <c r="J2587" s="155" t="s">
        <v>116</v>
      </c>
      <c r="K2587" s="155" t="s">
        <v>223</v>
      </c>
      <c r="L2587" s="155">
        <v>4532</v>
      </c>
      <c r="M2587" s="155" t="s">
        <v>199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303</v>
      </c>
      <c r="U2587" s="157"/>
    </row>
    <row r="2588" spans="1:21" x14ac:dyDescent="0.3">
      <c r="A2588" s="155">
        <v>5</v>
      </c>
      <c r="B2588" s="155" t="s">
        <v>180</v>
      </c>
      <c r="C2588" s="155">
        <v>2020</v>
      </c>
      <c r="D2588" s="155">
        <v>4</v>
      </c>
      <c r="E2588" s="155" t="s">
        <v>231</v>
      </c>
      <c r="F2588" s="156">
        <v>60</v>
      </c>
      <c r="G2588" s="155" t="s">
        <v>211</v>
      </c>
      <c r="H2588" s="155">
        <v>623</v>
      </c>
      <c r="I2588" s="155" t="s">
        <v>294</v>
      </c>
      <c r="J2588" s="155" t="s">
        <v>124</v>
      </c>
      <c r="K2588" s="155" t="s">
        <v>226</v>
      </c>
      <c r="L2588" s="155">
        <v>360</v>
      </c>
      <c r="M2588" s="155" t="s">
        <v>224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303</v>
      </c>
      <c r="U2588" s="157"/>
    </row>
    <row r="2589" spans="1:21" x14ac:dyDescent="0.3">
      <c r="A2589" s="155">
        <v>5</v>
      </c>
      <c r="B2589" s="155" t="s">
        <v>180</v>
      </c>
      <c r="C2589" s="155">
        <v>2020</v>
      </c>
      <c r="D2589" s="155">
        <v>4</v>
      </c>
      <c r="E2589" s="155" t="s">
        <v>231</v>
      </c>
      <c r="F2589" s="156">
        <v>5</v>
      </c>
      <c r="G2589" s="155" t="s">
        <v>194</v>
      </c>
      <c r="H2589" s="155">
        <v>602</v>
      </c>
      <c r="I2589" s="155" t="s">
        <v>245</v>
      </c>
      <c r="J2589" s="155" t="s">
        <v>125</v>
      </c>
      <c r="K2589" s="155" t="s">
        <v>196</v>
      </c>
      <c r="L2589" s="155">
        <v>460</v>
      </c>
      <c r="M2589" s="155" t="s">
        <v>197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303</v>
      </c>
      <c r="U2589" s="157"/>
    </row>
    <row r="2590" spans="1:21" x14ac:dyDescent="0.3">
      <c r="A2590" s="155">
        <v>4</v>
      </c>
      <c r="B2590" s="155" t="s">
        <v>186</v>
      </c>
      <c r="C2590" s="155">
        <v>2020</v>
      </c>
      <c r="D2590" s="155">
        <v>4</v>
      </c>
      <c r="E2590" s="155" t="s">
        <v>231</v>
      </c>
      <c r="F2590" s="156">
        <v>10</v>
      </c>
      <c r="G2590" s="155" t="s">
        <v>237</v>
      </c>
      <c r="H2590" s="155">
        <v>905</v>
      </c>
      <c r="I2590" s="155" t="s">
        <v>271</v>
      </c>
      <c r="J2590" s="155" t="s">
        <v>122</v>
      </c>
      <c r="K2590" s="155" t="s">
        <v>241</v>
      </c>
      <c r="L2590" s="155">
        <v>4513</v>
      </c>
      <c r="M2590" s="155" t="s">
        <v>239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303</v>
      </c>
      <c r="U2590" s="157"/>
    </row>
    <row r="2591" spans="1:21" x14ac:dyDescent="0.3">
      <c r="A2591" s="155">
        <v>4</v>
      </c>
      <c r="B2591" s="155" t="s">
        <v>186</v>
      </c>
      <c r="C2591" s="155">
        <v>2020</v>
      </c>
      <c r="D2591" s="155">
        <v>4</v>
      </c>
      <c r="E2591" s="155" t="s">
        <v>231</v>
      </c>
      <c r="F2591" s="156">
        <v>5</v>
      </c>
      <c r="G2591" s="155" t="s">
        <v>194</v>
      </c>
      <c r="H2591" s="155">
        <v>710</v>
      </c>
      <c r="I2591" s="155" t="s">
        <v>219</v>
      </c>
      <c r="J2591" s="155" t="s">
        <v>206</v>
      </c>
      <c r="K2591" s="155" t="s">
        <v>207</v>
      </c>
      <c r="L2591" s="155">
        <v>4552</v>
      </c>
      <c r="M2591" s="155" t="s">
        <v>275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303</v>
      </c>
      <c r="U2591" s="157"/>
    </row>
    <row r="2592" spans="1:21" x14ac:dyDescent="0.3">
      <c r="A2592" s="155">
        <v>5</v>
      </c>
      <c r="B2592" s="155" t="s">
        <v>180</v>
      </c>
      <c r="C2592" s="155">
        <v>2020</v>
      </c>
      <c r="D2592" s="155">
        <v>4</v>
      </c>
      <c r="E2592" s="155" t="s">
        <v>231</v>
      </c>
      <c r="F2592" s="156">
        <v>10</v>
      </c>
      <c r="G2592" s="155" t="s">
        <v>237</v>
      </c>
      <c r="H2592" s="155">
        <v>2</v>
      </c>
      <c r="I2592" s="155" t="s">
        <v>263</v>
      </c>
      <c r="J2592" s="155" t="s">
        <v>121</v>
      </c>
      <c r="K2592" s="155" t="s">
        <v>229</v>
      </c>
      <c r="L2592" s="155">
        <v>207</v>
      </c>
      <c r="M2592" s="155" t="s">
        <v>242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303</v>
      </c>
      <c r="U2592" s="157"/>
    </row>
    <row r="2593" spans="1:21" x14ac:dyDescent="0.3">
      <c r="A2593" s="155">
        <v>5</v>
      </c>
      <c r="B2593" s="155" t="s">
        <v>180</v>
      </c>
      <c r="C2593" s="155">
        <v>2020</v>
      </c>
      <c r="D2593" s="155">
        <v>4</v>
      </c>
      <c r="E2593" s="155" t="s">
        <v>231</v>
      </c>
      <c r="F2593" s="156">
        <v>5</v>
      </c>
      <c r="G2593" s="155" t="s">
        <v>194</v>
      </c>
      <c r="H2593" s="155">
        <v>700</v>
      </c>
      <c r="I2593" s="155" t="s">
        <v>272</v>
      </c>
      <c r="J2593" s="155" t="s">
        <v>206</v>
      </c>
      <c r="K2593" s="155" t="s">
        <v>207</v>
      </c>
      <c r="L2593" s="155">
        <v>460</v>
      </c>
      <c r="M2593" s="155" t="s">
        <v>197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303</v>
      </c>
      <c r="U2593" s="157"/>
    </row>
    <row r="2594" spans="1:21" x14ac:dyDescent="0.3">
      <c r="A2594" s="155">
        <v>5</v>
      </c>
      <c r="B2594" s="155" t="s">
        <v>180</v>
      </c>
      <c r="C2594" s="155">
        <v>2020</v>
      </c>
      <c r="D2594" s="155">
        <v>4</v>
      </c>
      <c r="E2594" s="155" t="s">
        <v>231</v>
      </c>
      <c r="F2594" s="156">
        <v>5</v>
      </c>
      <c r="G2594" s="155" t="s">
        <v>194</v>
      </c>
      <c r="H2594" s="155">
        <v>701</v>
      </c>
      <c r="I2594" s="155" t="s">
        <v>205</v>
      </c>
      <c r="J2594" s="155" t="s">
        <v>206</v>
      </c>
      <c r="K2594" s="155" t="s">
        <v>207</v>
      </c>
      <c r="L2594" s="155">
        <v>460</v>
      </c>
      <c r="M2594" s="155" t="s">
        <v>197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303</v>
      </c>
      <c r="U2594" s="157"/>
    </row>
    <row r="2595" spans="1:21" x14ac:dyDescent="0.3">
      <c r="A2595" s="155">
        <v>5</v>
      </c>
      <c r="B2595" s="155" t="s">
        <v>180</v>
      </c>
      <c r="C2595" s="155">
        <v>2020</v>
      </c>
      <c r="D2595" s="155">
        <v>4</v>
      </c>
      <c r="E2595" s="155" t="s">
        <v>231</v>
      </c>
      <c r="F2595" s="156">
        <v>3</v>
      </c>
      <c r="G2595" s="155" t="s">
        <v>188</v>
      </c>
      <c r="H2595" s="155">
        <v>950</v>
      </c>
      <c r="I2595" s="155" t="s">
        <v>183</v>
      </c>
      <c r="J2595" s="155" t="s">
        <v>115</v>
      </c>
      <c r="K2595" s="155" t="s">
        <v>184</v>
      </c>
      <c r="L2595" s="155">
        <v>4532</v>
      </c>
      <c r="M2595" s="155" t="s">
        <v>199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303</v>
      </c>
      <c r="U2595" s="157"/>
    </row>
    <row r="2596" spans="1:21" x14ac:dyDescent="0.3">
      <c r="A2596" s="155">
        <v>5</v>
      </c>
      <c r="B2596" s="155" t="s">
        <v>180</v>
      </c>
      <c r="C2596" s="155">
        <v>2020</v>
      </c>
      <c r="D2596" s="155">
        <v>4</v>
      </c>
      <c r="E2596" s="155" t="s">
        <v>231</v>
      </c>
      <c r="F2596" s="156">
        <v>75</v>
      </c>
      <c r="G2596" s="155" t="s">
        <v>211</v>
      </c>
      <c r="H2596" s="155">
        <v>5</v>
      </c>
      <c r="I2596" s="155" t="s">
        <v>189</v>
      </c>
      <c r="J2596" s="155" t="s">
        <v>115</v>
      </c>
      <c r="K2596" s="155" t="s">
        <v>184</v>
      </c>
      <c r="L2596" s="155">
        <v>1575</v>
      </c>
      <c r="M2596" s="155" t="s">
        <v>217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303</v>
      </c>
      <c r="U2596" s="157"/>
    </row>
    <row r="2597" spans="1:21" x14ac:dyDescent="0.3">
      <c r="A2597" s="155">
        <v>4</v>
      </c>
      <c r="B2597" s="155" t="s">
        <v>186</v>
      </c>
      <c r="C2597" s="155">
        <v>2020</v>
      </c>
      <c r="D2597" s="155">
        <v>4</v>
      </c>
      <c r="E2597" s="155" t="s">
        <v>231</v>
      </c>
      <c r="F2597" s="156">
        <v>1</v>
      </c>
      <c r="G2597" s="155" t="s">
        <v>182</v>
      </c>
      <c r="H2597" s="155">
        <v>10</v>
      </c>
      <c r="I2597" s="155" t="s">
        <v>250</v>
      </c>
      <c r="J2597" s="155" t="s">
        <v>118</v>
      </c>
      <c r="K2597" s="155" t="s">
        <v>213</v>
      </c>
      <c r="L2597" s="155">
        <v>200</v>
      </c>
      <c r="M2597" s="155" t="s">
        <v>209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303</v>
      </c>
      <c r="U2597" s="157"/>
    </row>
    <row r="2598" spans="1:21" x14ac:dyDescent="0.3">
      <c r="A2598" s="155">
        <v>5</v>
      </c>
      <c r="B2598" s="155" t="s">
        <v>180</v>
      </c>
      <c r="C2598" s="155">
        <v>2020</v>
      </c>
      <c r="D2598" s="155">
        <v>4</v>
      </c>
      <c r="E2598" s="155" t="s">
        <v>231</v>
      </c>
      <c r="F2598" s="156">
        <v>10</v>
      </c>
      <c r="G2598" s="155" t="s">
        <v>237</v>
      </c>
      <c r="H2598" s="155">
        <v>616</v>
      </c>
      <c r="I2598" s="155" t="s">
        <v>198</v>
      </c>
      <c r="J2598" s="155" t="s">
        <v>125</v>
      </c>
      <c r="K2598" s="155" t="s">
        <v>196</v>
      </c>
      <c r="L2598" s="155">
        <v>4513</v>
      </c>
      <c r="M2598" s="155" t="s">
        <v>239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303</v>
      </c>
      <c r="U2598" s="157"/>
    </row>
    <row r="2599" spans="1:21" x14ac:dyDescent="0.3">
      <c r="A2599" s="155">
        <v>4</v>
      </c>
      <c r="B2599" s="155" t="s">
        <v>186</v>
      </c>
      <c r="C2599" s="155">
        <v>2020</v>
      </c>
      <c r="D2599" s="155">
        <v>4</v>
      </c>
      <c r="E2599" s="155" t="s">
        <v>231</v>
      </c>
      <c r="F2599" s="156">
        <v>1</v>
      </c>
      <c r="G2599" s="155" t="s">
        <v>182</v>
      </c>
      <c r="H2599" s="155">
        <v>2</v>
      </c>
      <c r="I2599" s="155" t="s">
        <v>263</v>
      </c>
      <c r="J2599" s="155" t="s">
        <v>121</v>
      </c>
      <c r="K2599" s="155" t="s">
        <v>229</v>
      </c>
      <c r="L2599" s="155">
        <v>200</v>
      </c>
      <c r="M2599" s="155" t="s">
        <v>209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303</v>
      </c>
      <c r="U2599" s="157"/>
    </row>
    <row r="2600" spans="1:21" x14ac:dyDescent="0.3">
      <c r="A2600" s="155">
        <v>5</v>
      </c>
      <c r="B2600" s="155" t="s">
        <v>180</v>
      </c>
      <c r="C2600" s="155">
        <v>2020</v>
      </c>
      <c r="D2600" s="155">
        <v>4</v>
      </c>
      <c r="E2600" s="155" t="s">
        <v>231</v>
      </c>
      <c r="F2600" s="156">
        <v>1</v>
      </c>
      <c r="G2600" s="155" t="s">
        <v>182</v>
      </c>
      <c r="H2600" s="155">
        <v>301</v>
      </c>
      <c r="I2600" s="155" t="s">
        <v>246</v>
      </c>
      <c r="J2600" s="155" t="s">
        <v>121</v>
      </c>
      <c r="K2600" s="155" t="s">
        <v>229</v>
      </c>
      <c r="L2600" s="155">
        <v>200</v>
      </c>
      <c r="M2600" s="155" t="s">
        <v>209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303</v>
      </c>
      <c r="U2600" s="157"/>
    </row>
    <row r="2601" spans="1:21" x14ac:dyDescent="0.3">
      <c r="A2601" s="155">
        <v>5</v>
      </c>
      <c r="B2601" s="155" t="s">
        <v>180</v>
      </c>
      <c r="C2601" s="155">
        <v>2020</v>
      </c>
      <c r="D2601" s="155">
        <v>4</v>
      </c>
      <c r="E2601" s="155" t="s">
        <v>231</v>
      </c>
      <c r="F2601" s="156">
        <v>75</v>
      </c>
      <c r="G2601" s="155" t="s">
        <v>211</v>
      </c>
      <c r="H2601" s="155">
        <v>13</v>
      </c>
      <c r="I2601" s="155" t="s">
        <v>295</v>
      </c>
      <c r="J2601" s="155" t="s">
        <v>119</v>
      </c>
      <c r="K2601" s="155" t="s">
        <v>215</v>
      </c>
      <c r="L2601" s="155">
        <v>1575</v>
      </c>
      <c r="M2601" s="155" t="s">
        <v>217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303</v>
      </c>
      <c r="U2601" s="157"/>
    </row>
    <row r="2602" spans="1:21" x14ac:dyDescent="0.3">
      <c r="A2602" s="155">
        <v>5</v>
      </c>
      <c r="B2602" s="155" t="s">
        <v>180</v>
      </c>
      <c r="C2602" s="155">
        <v>2020</v>
      </c>
      <c r="D2602" s="155">
        <v>4</v>
      </c>
      <c r="E2602" s="155" t="s">
        <v>231</v>
      </c>
      <c r="F2602" s="156">
        <v>3</v>
      </c>
      <c r="G2602" s="155" t="s">
        <v>188</v>
      </c>
      <c r="H2602" s="155">
        <v>16</v>
      </c>
      <c r="I2602" s="155" t="s">
        <v>280</v>
      </c>
      <c r="J2602" s="155" t="s">
        <v>127</v>
      </c>
      <c r="K2602" s="155" t="s">
        <v>262</v>
      </c>
      <c r="L2602" s="155">
        <v>300</v>
      </c>
      <c r="M2602" s="155" t="s">
        <v>190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303</v>
      </c>
      <c r="U2602" s="157"/>
    </row>
    <row r="2603" spans="1:21" x14ac:dyDescent="0.3">
      <c r="A2603" s="155">
        <v>5</v>
      </c>
      <c r="B2603" s="155" t="s">
        <v>180</v>
      </c>
      <c r="C2603" s="155">
        <v>2020</v>
      </c>
      <c r="D2603" s="155">
        <v>4</v>
      </c>
      <c r="E2603" s="155" t="s">
        <v>231</v>
      </c>
      <c r="F2603" s="156">
        <v>3</v>
      </c>
      <c r="G2603" s="155" t="s">
        <v>188</v>
      </c>
      <c r="H2603" s="155">
        <v>17</v>
      </c>
      <c r="I2603" s="155" t="s">
        <v>203</v>
      </c>
      <c r="J2603" s="155" t="s">
        <v>128</v>
      </c>
      <c r="K2603" s="155" t="s">
        <v>204</v>
      </c>
      <c r="L2603" s="155">
        <v>300</v>
      </c>
      <c r="M2603" s="155" t="s">
        <v>190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303</v>
      </c>
      <c r="U2603" s="157"/>
    </row>
    <row r="2604" spans="1:21" x14ac:dyDescent="0.3">
      <c r="A2604" s="155">
        <v>5</v>
      </c>
      <c r="B2604" s="155" t="s">
        <v>180</v>
      </c>
      <c r="C2604" s="155">
        <v>2020</v>
      </c>
      <c r="D2604" s="155">
        <v>4</v>
      </c>
      <c r="E2604" s="155" t="s">
        <v>231</v>
      </c>
      <c r="F2604" s="156">
        <v>6</v>
      </c>
      <c r="G2604" s="155" t="s">
        <v>191</v>
      </c>
      <c r="H2604" s="155">
        <v>626</v>
      </c>
      <c r="I2604" s="155" t="s">
        <v>267</v>
      </c>
      <c r="J2604" s="155" t="s">
        <v>132</v>
      </c>
      <c r="K2604" s="155" t="s">
        <v>211</v>
      </c>
      <c r="L2604" s="155">
        <v>700</v>
      </c>
      <c r="M2604" s="155" t="s">
        <v>192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303</v>
      </c>
      <c r="U2604" s="157"/>
    </row>
    <row r="2605" spans="1:21" x14ac:dyDescent="0.3">
      <c r="A2605" s="155">
        <v>5</v>
      </c>
      <c r="B2605" s="155" t="s">
        <v>180</v>
      </c>
      <c r="C2605" s="155">
        <v>2020</v>
      </c>
      <c r="D2605" s="155">
        <v>4</v>
      </c>
      <c r="E2605" s="155" t="s">
        <v>231</v>
      </c>
      <c r="F2605" s="156">
        <v>1</v>
      </c>
      <c r="G2605" s="155" t="s">
        <v>182</v>
      </c>
      <c r="H2605" s="155">
        <v>903</v>
      </c>
      <c r="I2605" s="155" t="s">
        <v>238</v>
      </c>
      <c r="J2605" s="155" t="s">
        <v>121</v>
      </c>
      <c r="K2605" s="155" t="s">
        <v>229</v>
      </c>
      <c r="L2605" s="155">
        <v>4512</v>
      </c>
      <c r="M2605" s="155" t="s">
        <v>185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303</v>
      </c>
      <c r="U2605" s="157"/>
    </row>
    <row r="2606" spans="1:21" x14ac:dyDescent="0.3">
      <c r="A2606" s="155">
        <v>5</v>
      </c>
      <c r="B2606" s="155" t="s">
        <v>180</v>
      </c>
      <c r="C2606" s="155">
        <v>2020</v>
      </c>
      <c r="D2606" s="155">
        <v>4</v>
      </c>
      <c r="E2606" s="155" t="s">
        <v>231</v>
      </c>
      <c r="F2606" s="156">
        <v>3</v>
      </c>
      <c r="G2606" s="155" t="s">
        <v>188</v>
      </c>
      <c r="H2606" s="155">
        <v>602</v>
      </c>
      <c r="I2606" s="155" t="s">
        <v>245</v>
      </c>
      <c r="J2606" s="155" t="s">
        <v>125</v>
      </c>
      <c r="K2606" s="155" t="s">
        <v>196</v>
      </c>
      <c r="L2606" s="155">
        <v>300</v>
      </c>
      <c r="M2606" s="155" t="s">
        <v>190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303</v>
      </c>
      <c r="U2606" s="157"/>
    </row>
    <row r="2607" spans="1:21" x14ac:dyDescent="0.3">
      <c r="A2607" s="155">
        <v>5</v>
      </c>
      <c r="B2607" s="155" t="s">
        <v>180</v>
      </c>
      <c r="C2607" s="155">
        <v>2020</v>
      </c>
      <c r="D2607" s="155">
        <v>4</v>
      </c>
      <c r="E2607" s="155" t="s">
        <v>231</v>
      </c>
      <c r="F2607" s="156">
        <v>6</v>
      </c>
      <c r="G2607" s="155" t="s">
        <v>191</v>
      </c>
      <c r="H2607" s="155">
        <v>602</v>
      </c>
      <c r="I2607" s="155" t="s">
        <v>245</v>
      </c>
      <c r="J2607" s="155" t="s">
        <v>125</v>
      </c>
      <c r="K2607" s="155" t="s">
        <v>196</v>
      </c>
      <c r="L2607" s="155">
        <v>700</v>
      </c>
      <c r="M2607" s="155" t="s">
        <v>192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303</v>
      </c>
      <c r="U2607" s="157"/>
    </row>
    <row r="2608" spans="1:21" x14ac:dyDescent="0.3">
      <c r="A2608" s="155">
        <v>5</v>
      </c>
      <c r="B2608" s="155" t="s">
        <v>180</v>
      </c>
      <c r="C2608" s="155">
        <v>2020</v>
      </c>
      <c r="D2608" s="155">
        <v>4</v>
      </c>
      <c r="E2608" s="155" t="s">
        <v>231</v>
      </c>
      <c r="F2608" s="156">
        <v>6</v>
      </c>
      <c r="G2608" s="155" t="s">
        <v>191</v>
      </c>
      <c r="H2608" s="155">
        <v>609</v>
      </c>
      <c r="I2608" s="155" t="s">
        <v>297</v>
      </c>
      <c r="J2608" s="155" t="s">
        <v>277</v>
      </c>
      <c r="K2608" s="155" t="s">
        <v>211</v>
      </c>
      <c r="L2608" s="155">
        <v>700</v>
      </c>
      <c r="M2608" s="155" t="s">
        <v>192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303</v>
      </c>
      <c r="U2608" s="157"/>
    </row>
    <row r="2609" spans="1:21" x14ac:dyDescent="0.3">
      <c r="A2609" s="155">
        <v>5</v>
      </c>
      <c r="B2609" s="155" t="s">
        <v>180</v>
      </c>
      <c r="C2609" s="155">
        <v>2020</v>
      </c>
      <c r="D2609" s="155">
        <v>4</v>
      </c>
      <c r="E2609" s="155" t="s">
        <v>231</v>
      </c>
      <c r="F2609" s="156">
        <v>1</v>
      </c>
      <c r="G2609" s="155" t="s">
        <v>182</v>
      </c>
      <c r="H2609" s="155">
        <v>1</v>
      </c>
      <c r="I2609" s="155" t="s">
        <v>228</v>
      </c>
      <c r="J2609" s="155" t="s">
        <v>121</v>
      </c>
      <c r="K2609" s="155" t="s">
        <v>229</v>
      </c>
      <c r="L2609" s="155">
        <v>200</v>
      </c>
      <c r="M2609" s="155" t="s">
        <v>209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303</v>
      </c>
      <c r="U2609" s="157"/>
    </row>
    <row r="2610" spans="1:21" x14ac:dyDescent="0.3">
      <c r="A2610" s="155">
        <v>4</v>
      </c>
      <c r="B2610" s="155" t="s">
        <v>186</v>
      </c>
      <c r="C2610" s="155">
        <v>2020</v>
      </c>
      <c r="D2610" s="155">
        <v>4</v>
      </c>
      <c r="E2610" s="155" t="s">
        <v>231</v>
      </c>
      <c r="F2610" s="156">
        <v>3</v>
      </c>
      <c r="G2610" s="155" t="s">
        <v>188</v>
      </c>
      <c r="H2610" s="155">
        <v>18</v>
      </c>
      <c r="I2610" s="155" t="s">
        <v>214</v>
      </c>
      <c r="J2610" s="155" t="s">
        <v>119</v>
      </c>
      <c r="K2610" s="155" t="s">
        <v>215</v>
      </c>
      <c r="L2610" s="155">
        <v>300</v>
      </c>
      <c r="M2610" s="155" t="s">
        <v>190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303</v>
      </c>
      <c r="U2610" s="157"/>
    </row>
    <row r="2611" spans="1:21" x14ac:dyDescent="0.3">
      <c r="A2611" s="155">
        <v>5</v>
      </c>
      <c r="B2611" s="155" t="s">
        <v>180</v>
      </c>
      <c r="C2611" s="155">
        <v>2020</v>
      </c>
      <c r="D2611" s="155">
        <v>4</v>
      </c>
      <c r="E2611" s="155" t="s">
        <v>231</v>
      </c>
      <c r="F2611" s="156">
        <v>3</v>
      </c>
      <c r="G2611" s="155" t="s">
        <v>188</v>
      </c>
      <c r="H2611" s="155">
        <v>955</v>
      </c>
      <c r="I2611" s="155" t="s">
        <v>281</v>
      </c>
      <c r="J2611" s="155" t="s">
        <v>119</v>
      </c>
      <c r="K2611" s="155" t="s">
        <v>215</v>
      </c>
      <c r="L2611" s="155">
        <v>4532</v>
      </c>
      <c r="M2611" s="155" t="s">
        <v>199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303</v>
      </c>
      <c r="U2611" s="157"/>
    </row>
    <row r="2612" spans="1:21" x14ac:dyDescent="0.3">
      <c r="A2612" s="155">
        <v>5</v>
      </c>
      <c r="B2612" s="155" t="s">
        <v>180</v>
      </c>
      <c r="C2612" s="155">
        <v>2020</v>
      </c>
      <c r="D2612" s="155">
        <v>4</v>
      </c>
      <c r="E2612" s="155" t="s">
        <v>231</v>
      </c>
      <c r="F2612" s="156">
        <v>3</v>
      </c>
      <c r="G2612" s="155" t="s">
        <v>188</v>
      </c>
      <c r="H2612" s="155">
        <v>956</v>
      </c>
      <c r="I2612" s="155" t="s">
        <v>284</v>
      </c>
      <c r="J2612" s="155" t="s">
        <v>119</v>
      </c>
      <c r="K2612" s="155" t="s">
        <v>215</v>
      </c>
      <c r="L2612" s="155">
        <v>4532</v>
      </c>
      <c r="M2612" s="155" t="s">
        <v>199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303</v>
      </c>
      <c r="U2612" s="157"/>
    </row>
    <row r="2613" spans="1:21" x14ac:dyDescent="0.3">
      <c r="A2613" s="155">
        <v>5</v>
      </c>
      <c r="B2613" s="155" t="s">
        <v>180</v>
      </c>
      <c r="C2613" s="155">
        <v>2020</v>
      </c>
      <c r="D2613" s="155">
        <v>4</v>
      </c>
      <c r="E2613" s="155" t="s">
        <v>231</v>
      </c>
      <c r="F2613" s="156">
        <v>3</v>
      </c>
      <c r="G2613" s="155" t="s">
        <v>188</v>
      </c>
      <c r="H2613" s="155">
        <v>13</v>
      </c>
      <c r="I2613" s="155" t="s">
        <v>295</v>
      </c>
      <c r="J2613" s="155" t="s">
        <v>119</v>
      </c>
      <c r="K2613" s="155" t="s">
        <v>215</v>
      </c>
      <c r="L2613" s="155">
        <v>300</v>
      </c>
      <c r="M2613" s="155" t="s">
        <v>190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303</v>
      </c>
      <c r="U2613" s="157"/>
    </row>
    <row r="2614" spans="1:21" x14ac:dyDescent="0.3">
      <c r="A2614" s="155">
        <v>5</v>
      </c>
      <c r="B2614" s="155" t="s">
        <v>180</v>
      </c>
      <c r="C2614" s="155">
        <v>2020</v>
      </c>
      <c r="D2614" s="155">
        <v>4</v>
      </c>
      <c r="E2614" s="155" t="s">
        <v>231</v>
      </c>
      <c r="F2614" s="156">
        <v>79</v>
      </c>
      <c r="G2614" s="155" t="s">
        <v>211</v>
      </c>
      <c r="H2614" s="155">
        <v>951</v>
      </c>
      <c r="I2614" s="155" t="s">
        <v>249</v>
      </c>
      <c r="J2614" s="155" t="s">
        <v>126</v>
      </c>
      <c r="K2614" s="155" t="s">
        <v>248</v>
      </c>
      <c r="L2614" s="155">
        <v>4579</v>
      </c>
      <c r="M2614" s="155" t="s">
        <v>220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303</v>
      </c>
      <c r="U2614" s="157"/>
    </row>
    <row r="2615" spans="1:21" x14ac:dyDescent="0.3">
      <c r="A2615" s="155">
        <v>4</v>
      </c>
      <c r="B2615" s="155" t="s">
        <v>186</v>
      </c>
      <c r="C2615" s="155">
        <v>2020</v>
      </c>
      <c r="D2615" s="155">
        <v>4</v>
      </c>
      <c r="E2615" s="155" t="s">
        <v>231</v>
      </c>
      <c r="F2615" s="156">
        <v>3</v>
      </c>
      <c r="G2615" s="155" t="s">
        <v>188</v>
      </c>
      <c r="H2615" s="155">
        <v>950</v>
      </c>
      <c r="I2615" s="155" t="s">
        <v>183</v>
      </c>
      <c r="J2615" s="155" t="s">
        <v>115</v>
      </c>
      <c r="K2615" s="155" t="s">
        <v>184</v>
      </c>
      <c r="L2615" s="155">
        <v>4532</v>
      </c>
      <c r="M2615" s="155" t="s">
        <v>199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303</v>
      </c>
      <c r="U2615" s="157"/>
    </row>
    <row r="2616" spans="1:21" x14ac:dyDescent="0.3">
      <c r="A2616" s="155">
        <v>5</v>
      </c>
      <c r="B2616" s="155" t="s">
        <v>180</v>
      </c>
      <c r="C2616" s="155">
        <v>2020</v>
      </c>
      <c r="D2616" s="155">
        <v>4</v>
      </c>
      <c r="E2616" s="155" t="s">
        <v>231</v>
      </c>
      <c r="F2616" s="156">
        <v>3</v>
      </c>
      <c r="G2616" s="155" t="s">
        <v>188</v>
      </c>
      <c r="H2616" s="155">
        <v>953</v>
      </c>
      <c r="I2616" s="155" t="s">
        <v>212</v>
      </c>
      <c r="J2616" s="155" t="s">
        <v>118</v>
      </c>
      <c r="K2616" s="155" t="s">
        <v>213</v>
      </c>
      <c r="L2616" s="155">
        <v>4532</v>
      </c>
      <c r="M2616" s="155" t="s">
        <v>199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303</v>
      </c>
      <c r="U2616" s="157"/>
    </row>
    <row r="2617" spans="1:21" x14ac:dyDescent="0.3">
      <c r="A2617" s="155">
        <v>5</v>
      </c>
      <c r="B2617" s="155" t="s">
        <v>180</v>
      </c>
      <c r="C2617" s="155">
        <v>2020</v>
      </c>
      <c r="D2617" s="155">
        <v>4</v>
      </c>
      <c r="E2617" s="155" t="s">
        <v>231</v>
      </c>
      <c r="F2617" s="156">
        <v>6</v>
      </c>
      <c r="G2617" s="155" t="s">
        <v>191</v>
      </c>
      <c r="H2617" s="155">
        <v>5</v>
      </c>
      <c r="I2617" s="155" t="s">
        <v>189</v>
      </c>
      <c r="J2617" s="155" t="s">
        <v>115</v>
      </c>
      <c r="K2617" s="155" t="s">
        <v>184</v>
      </c>
      <c r="L2617" s="155">
        <v>700</v>
      </c>
      <c r="M2617" s="155" t="s">
        <v>192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303</v>
      </c>
      <c r="U2617" s="157"/>
    </row>
    <row r="2618" spans="1:21" x14ac:dyDescent="0.3">
      <c r="A2618" s="155">
        <v>5</v>
      </c>
      <c r="B2618" s="155" t="s">
        <v>180</v>
      </c>
      <c r="C2618" s="155">
        <v>2020</v>
      </c>
      <c r="D2618" s="155">
        <v>4</v>
      </c>
      <c r="E2618" s="155" t="s">
        <v>231</v>
      </c>
      <c r="F2618" s="156">
        <v>1</v>
      </c>
      <c r="G2618" s="155" t="s">
        <v>182</v>
      </c>
      <c r="H2618" s="155">
        <v>953</v>
      </c>
      <c r="I2618" s="155" t="s">
        <v>212</v>
      </c>
      <c r="J2618" s="155" t="s">
        <v>118</v>
      </c>
      <c r="K2618" s="155" t="s">
        <v>213</v>
      </c>
      <c r="L2618" s="155">
        <v>4512</v>
      </c>
      <c r="M2618" s="155" t="s">
        <v>185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303</v>
      </c>
      <c r="U2618" s="157"/>
    </row>
    <row r="2619" spans="1:21" x14ac:dyDescent="0.3">
      <c r="A2619" s="155">
        <v>5</v>
      </c>
      <c r="B2619" s="155" t="s">
        <v>180</v>
      </c>
      <c r="C2619" s="155">
        <v>2020</v>
      </c>
      <c r="D2619" s="155">
        <v>4</v>
      </c>
      <c r="E2619" s="155" t="s">
        <v>231</v>
      </c>
      <c r="F2619" s="156">
        <v>1</v>
      </c>
      <c r="G2619" s="155" t="s">
        <v>182</v>
      </c>
      <c r="H2619" s="155">
        <v>616</v>
      </c>
      <c r="I2619" s="155" t="s">
        <v>198</v>
      </c>
      <c r="J2619" s="155" t="s">
        <v>125</v>
      </c>
      <c r="K2619" s="155" t="s">
        <v>196</v>
      </c>
      <c r="L2619" s="155">
        <v>4512</v>
      </c>
      <c r="M2619" s="155" t="s">
        <v>185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303</v>
      </c>
      <c r="U2619" s="157"/>
    </row>
    <row r="2620" spans="1:21" x14ac:dyDescent="0.3">
      <c r="A2620" s="155">
        <v>5</v>
      </c>
      <c r="B2620" s="155" t="s">
        <v>180</v>
      </c>
      <c r="C2620" s="155">
        <v>2020</v>
      </c>
      <c r="D2620" s="155">
        <v>4</v>
      </c>
      <c r="E2620" s="155" t="s">
        <v>231</v>
      </c>
      <c r="F2620" s="156">
        <v>3</v>
      </c>
      <c r="G2620" s="155" t="s">
        <v>188</v>
      </c>
      <c r="H2620" s="155">
        <v>19</v>
      </c>
      <c r="I2620" s="155" t="s">
        <v>261</v>
      </c>
      <c r="J2620" s="155" t="s">
        <v>127</v>
      </c>
      <c r="K2620" s="155" t="s">
        <v>262</v>
      </c>
      <c r="L2620" s="155">
        <v>300</v>
      </c>
      <c r="M2620" s="155" t="s">
        <v>190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303</v>
      </c>
      <c r="U2620" s="157"/>
    </row>
    <row r="2621" spans="1:21" x14ac:dyDescent="0.3">
      <c r="A2621" s="155">
        <v>5</v>
      </c>
      <c r="B2621" s="155" t="s">
        <v>180</v>
      </c>
      <c r="C2621" s="155">
        <v>2020</v>
      </c>
      <c r="D2621" s="155">
        <v>4</v>
      </c>
      <c r="E2621" s="155" t="s">
        <v>231</v>
      </c>
      <c r="F2621" s="156">
        <v>10</v>
      </c>
      <c r="G2621" s="155" t="s">
        <v>237</v>
      </c>
      <c r="H2621" s="155">
        <v>5</v>
      </c>
      <c r="I2621" s="155" t="s">
        <v>189</v>
      </c>
      <c r="J2621" s="155" t="s">
        <v>115</v>
      </c>
      <c r="K2621" s="155" t="s">
        <v>184</v>
      </c>
      <c r="L2621" s="155">
        <v>207</v>
      </c>
      <c r="M2621" s="155" t="s">
        <v>242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303</v>
      </c>
      <c r="U2621" s="157"/>
    </row>
    <row r="2622" spans="1:21" x14ac:dyDescent="0.3">
      <c r="A2622" s="155">
        <v>5</v>
      </c>
      <c r="B2622" s="155" t="s">
        <v>180</v>
      </c>
      <c r="C2622" s="155">
        <v>2020</v>
      </c>
      <c r="D2622" s="155">
        <v>5</v>
      </c>
      <c r="E2622" s="155" t="s">
        <v>221</v>
      </c>
      <c r="F2622" s="156">
        <v>10</v>
      </c>
      <c r="G2622" s="155" t="s">
        <v>237</v>
      </c>
      <c r="H2622" s="155">
        <v>6</v>
      </c>
      <c r="I2622" s="155" t="s">
        <v>255</v>
      </c>
      <c r="J2622" s="155" t="s">
        <v>122</v>
      </c>
      <c r="K2622" s="155" t="s">
        <v>241</v>
      </c>
      <c r="L2622" s="155">
        <v>207</v>
      </c>
      <c r="M2622" s="155" t="s">
        <v>242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303</v>
      </c>
      <c r="U2622" s="157"/>
    </row>
    <row r="2623" spans="1:21" x14ac:dyDescent="0.3">
      <c r="A2623" s="155">
        <v>5</v>
      </c>
      <c r="B2623" s="155" t="s">
        <v>180</v>
      </c>
      <c r="C2623" s="155">
        <v>2020</v>
      </c>
      <c r="D2623" s="155">
        <v>5</v>
      </c>
      <c r="E2623" s="155" t="s">
        <v>221</v>
      </c>
      <c r="F2623" s="156">
        <v>5</v>
      </c>
      <c r="G2623" s="155" t="s">
        <v>194</v>
      </c>
      <c r="H2623" s="155">
        <v>602</v>
      </c>
      <c r="I2623" s="155" t="s">
        <v>245</v>
      </c>
      <c r="J2623" s="155" t="s">
        <v>125</v>
      </c>
      <c r="K2623" s="155" t="s">
        <v>196</v>
      </c>
      <c r="L2623" s="155">
        <v>460</v>
      </c>
      <c r="M2623" s="155" t="s">
        <v>197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303</v>
      </c>
      <c r="U2623" s="157"/>
    </row>
    <row r="2624" spans="1:21" x14ac:dyDescent="0.3">
      <c r="A2624" s="155">
        <v>4</v>
      </c>
      <c r="B2624" s="155" t="s">
        <v>186</v>
      </c>
      <c r="C2624" s="155">
        <v>2020</v>
      </c>
      <c r="D2624" s="155">
        <v>5</v>
      </c>
      <c r="E2624" s="155" t="s">
        <v>221</v>
      </c>
      <c r="F2624" s="156">
        <v>6</v>
      </c>
      <c r="G2624" s="155" t="s">
        <v>191</v>
      </c>
      <c r="H2624" s="155">
        <v>615</v>
      </c>
      <c r="I2624" s="155" t="s">
        <v>291</v>
      </c>
      <c r="J2624" s="155" t="s">
        <v>123</v>
      </c>
      <c r="K2624" s="155" t="s">
        <v>260</v>
      </c>
      <c r="L2624" s="155">
        <v>4562</v>
      </c>
      <c r="M2624" s="155" t="s">
        <v>210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303</v>
      </c>
      <c r="U2624" s="157"/>
    </row>
    <row r="2625" spans="1:21" x14ac:dyDescent="0.3">
      <c r="A2625" s="155">
        <v>5</v>
      </c>
      <c r="B2625" s="155" t="s">
        <v>180</v>
      </c>
      <c r="C2625" s="155">
        <v>2020</v>
      </c>
      <c r="D2625" s="155">
        <v>5</v>
      </c>
      <c r="E2625" s="155" t="s">
        <v>221</v>
      </c>
      <c r="F2625" s="156">
        <v>6</v>
      </c>
      <c r="G2625" s="155" t="s">
        <v>191</v>
      </c>
      <c r="H2625" s="155">
        <v>606</v>
      </c>
      <c r="I2625" s="155" t="s">
        <v>278</v>
      </c>
      <c r="J2625" s="155" t="s">
        <v>130</v>
      </c>
      <c r="K2625" s="155" t="s">
        <v>279</v>
      </c>
      <c r="L2625" s="155">
        <v>700</v>
      </c>
      <c r="M2625" s="155" t="s">
        <v>192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303</v>
      </c>
      <c r="U2625" s="157"/>
    </row>
    <row r="2626" spans="1:21" x14ac:dyDescent="0.3">
      <c r="A2626" s="155">
        <v>5</v>
      </c>
      <c r="B2626" s="155" t="s">
        <v>180</v>
      </c>
      <c r="C2626" s="155">
        <v>2020</v>
      </c>
      <c r="D2626" s="155">
        <v>5</v>
      </c>
      <c r="E2626" s="155" t="s">
        <v>221</v>
      </c>
      <c r="F2626" s="156">
        <v>5</v>
      </c>
      <c r="G2626" s="155" t="s">
        <v>194</v>
      </c>
      <c r="H2626" s="155">
        <v>701</v>
      </c>
      <c r="I2626" s="155" t="s">
        <v>205</v>
      </c>
      <c r="J2626" s="155" t="s">
        <v>206</v>
      </c>
      <c r="K2626" s="155" t="s">
        <v>207</v>
      </c>
      <c r="L2626" s="155">
        <v>460</v>
      </c>
      <c r="M2626" s="155" t="s">
        <v>197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303</v>
      </c>
      <c r="U2626" s="157"/>
    </row>
    <row r="2627" spans="1:21" x14ac:dyDescent="0.3">
      <c r="A2627" s="155">
        <v>5</v>
      </c>
      <c r="B2627" s="155" t="s">
        <v>180</v>
      </c>
      <c r="C2627" s="155">
        <v>2020</v>
      </c>
      <c r="D2627" s="155">
        <v>5</v>
      </c>
      <c r="E2627" s="155" t="s">
        <v>221</v>
      </c>
      <c r="F2627" s="156">
        <v>60</v>
      </c>
      <c r="G2627" s="155" t="s">
        <v>211</v>
      </c>
      <c r="H2627" s="155">
        <v>600</v>
      </c>
      <c r="I2627" s="155" t="s">
        <v>265</v>
      </c>
      <c r="J2627" s="155" t="s">
        <v>123</v>
      </c>
      <c r="K2627" s="155" t="s">
        <v>260</v>
      </c>
      <c r="L2627" s="155">
        <v>360</v>
      </c>
      <c r="M2627" s="155" t="s">
        <v>224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303</v>
      </c>
      <c r="U2627" s="157"/>
    </row>
    <row r="2628" spans="1:21" x14ac:dyDescent="0.3">
      <c r="A2628" s="155">
        <v>5</v>
      </c>
      <c r="B2628" s="155" t="s">
        <v>180</v>
      </c>
      <c r="C2628" s="155">
        <v>2020</v>
      </c>
      <c r="D2628" s="155">
        <v>5</v>
      </c>
      <c r="E2628" s="155" t="s">
        <v>221</v>
      </c>
      <c r="F2628" s="156">
        <v>3</v>
      </c>
      <c r="G2628" s="155" t="s">
        <v>188</v>
      </c>
      <c r="H2628" s="155">
        <v>1</v>
      </c>
      <c r="I2628" s="155" t="s">
        <v>228</v>
      </c>
      <c r="J2628" s="155" t="s">
        <v>121</v>
      </c>
      <c r="K2628" s="155" t="s">
        <v>229</v>
      </c>
      <c r="L2628" s="155">
        <v>300</v>
      </c>
      <c r="M2628" s="155" t="s">
        <v>190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303</v>
      </c>
      <c r="U2628" s="157"/>
    </row>
    <row r="2629" spans="1:21" x14ac:dyDescent="0.3">
      <c r="A2629" s="155">
        <v>5</v>
      </c>
      <c r="B2629" s="155" t="s">
        <v>180</v>
      </c>
      <c r="C2629" s="155">
        <v>2020</v>
      </c>
      <c r="D2629" s="155">
        <v>5</v>
      </c>
      <c r="E2629" s="155" t="s">
        <v>221</v>
      </c>
      <c r="F2629" s="156">
        <v>79</v>
      </c>
      <c r="G2629" s="155" t="s">
        <v>211</v>
      </c>
      <c r="H2629" s="155">
        <v>710</v>
      </c>
      <c r="I2629" s="155" t="s">
        <v>219</v>
      </c>
      <c r="J2629" s="155" t="s">
        <v>206</v>
      </c>
      <c r="K2629" s="155" t="s">
        <v>207</v>
      </c>
      <c r="L2629" s="155">
        <v>4579</v>
      </c>
      <c r="M2629" s="155" t="s">
        <v>220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303</v>
      </c>
      <c r="U2629" s="157"/>
    </row>
    <row r="2630" spans="1:21" x14ac:dyDescent="0.3">
      <c r="A2630" s="155">
        <v>5</v>
      </c>
      <c r="B2630" s="155" t="s">
        <v>180</v>
      </c>
      <c r="C2630" s="155">
        <v>2020</v>
      </c>
      <c r="D2630" s="155">
        <v>5</v>
      </c>
      <c r="E2630" s="155" t="s">
        <v>221</v>
      </c>
      <c r="F2630" s="156">
        <v>3</v>
      </c>
      <c r="G2630" s="155" t="s">
        <v>188</v>
      </c>
      <c r="H2630" s="155">
        <v>954</v>
      </c>
      <c r="I2630" s="155" t="s">
        <v>236</v>
      </c>
      <c r="J2630" s="155" t="s">
        <v>119</v>
      </c>
      <c r="K2630" s="155" t="s">
        <v>215</v>
      </c>
      <c r="L2630" s="155">
        <v>4532</v>
      </c>
      <c r="M2630" s="155" t="s">
        <v>199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303</v>
      </c>
      <c r="U2630" s="157"/>
    </row>
    <row r="2631" spans="1:21" x14ac:dyDescent="0.3">
      <c r="A2631" s="155">
        <v>5</v>
      </c>
      <c r="B2631" s="155" t="s">
        <v>180</v>
      </c>
      <c r="C2631" s="155">
        <v>2020</v>
      </c>
      <c r="D2631" s="155">
        <v>5</v>
      </c>
      <c r="E2631" s="155" t="s">
        <v>221</v>
      </c>
      <c r="F2631" s="156">
        <v>3</v>
      </c>
      <c r="G2631" s="155" t="s">
        <v>188</v>
      </c>
      <c r="H2631" s="155">
        <v>10</v>
      </c>
      <c r="I2631" s="155" t="s">
        <v>250</v>
      </c>
      <c r="J2631" s="155" t="s">
        <v>117</v>
      </c>
      <c r="K2631" s="155" t="s">
        <v>235</v>
      </c>
      <c r="L2631" s="155">
        <v>300</v>
      </c>
      <c r="M2631" s="155" t="s">
        <v>190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303</v>
      </c>
      <c r="U2631" s="157"/>
    </row>
    <row r="2632" spans="1:21" x14ac:dyDescent="0.3">
      <c r="A2632" s="155">
        <v>4</v>
      </c>
      <c r="B2632" s="155" t="s">
        <v>186</v>
      </c>
      <c r="C2632" s="155">
        <v>2020</v>
      </c>
      <c r="D2632" s="155">
        <v>5</v>
      </c>
      <c r="E2632" s="155" t="s">
        <v>221</v>
      </c>
      <c r="F2632" s="156">
        <v>3</v>
      </c>
      <c r="G2632" s="155" t="s">
        <v>188</v>
      </c>
      <c r="H2632" s="155">
        <v>951</v>
      </c>
      <c r="I2632" s="155" t="s">
        <v>249</v>
      </c>
      <c r="J2632" s="155" t="s">
        <v>126</v>
      </c>
      <c r="K2632" s="155" t="s">
        <v>248</v>
      </c>
      <c r="L2632" s="155">
        <v>4532</v>
      </c>
      <c r="M2632" s="155" t="s">
        <v>199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303</v>
      </c>
      <c r="U2632" s="157"/>
    </row>
    <row r="2633" spans="1:21" x14ac:dyDescent="0.3">
      <c r="A2633" s="155">
        <v>5</v>
      </c>
      <c r="B2633" s="155" t="s">
        <v>180</v>
      </c>
      <c r="C2633" s="155">
        <v>2020</v>
      </c>
      <c r="D2633" s="155">
        <v>5</v>
      </c>
      <c r="E2633" s="155" t="s">
        <v>221</v>
      </c>
      <c r="F2633" s="156">
        <v>79</v>
      </c>
      <c r="G2633" s="155" t="s">
        <v>211</v>
      </c>
      <c r="H2633" s="155">
        <v>951</v>
      </c>
      <c r="I2633" s="155" t="s">
        <v>249</v>
      </c>
      <c r="J2633" s="155" t="s">
        <v>126</v>
      </c>
      <c r="K2633" s="155" t="s">
        <v>248</v>
      </c>
      <c r="L2633" s="155">
        <v>4579</v>
      </c>
      <c r="M2633" s="155" t="s">
        <v>220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303</v>
      </c>
      <c r="U2633" s="157"/>
    </row>
    <row r="2634" spans="1:21" x14ac:dyDescent="0.3">
      <c r="A2634" s="155">
        <v>4</v>
      </c>
      <c r="B2634" s="155" t="s">
        <v>186</v>
      </c>
      <c r="C2634" s="155">
        <v>2020</v>
      </c>
      <c r="D2634" s="155">
        <v>5</v>
      </c>
      <c r="E2634" s="155" t="s">
        <v>221</v>
      </c>
      <c r="F2634" s="156">
        <v>5</v>
      </c>
      <c r="G2634" s="155" t="s">
        <v>194</v>
      </c>
      <c r="H2634" s="155">
        <v>950</v>
      </c>
      <c r="I2634" s="155" t="s">
        <v>183</v>
      </c>
      <c r="J2634" s="155" t="s">
        <v>115</v>
      </c>
      <c r="K2634" s="155" t="s">
        <v>184</v>
      </c>
      <c r="L2634" s="155">
        <v>4552</v>
      </c>
      <c r="M2634" s="155" t="s">
        <v>275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303</v>
      </c>
      <c r="U2634" s="157"/>
    </row>
    <row r="2635" spans="1:21" x14ac:dyDescent="0.3">
      <c r="A2635" s="155">
        <v>5</v>
      </c>
      <c r="B2635" s="155" t="s">
        <v>180</v>
      </c>
      <c r="C2635" s="155">
        <v>2020</v>
      </c>
      <c r="D2635" s="155">
        <v>5</v>
      </c>
      <c r="E2635" s="155" t="s">
        <v>221</v>
      </c>
      <c r="F2635" s="156">
        <v>5</v>
      </c>
      <c r="G2635" s="155" t="s">
        <v>194</v>
      </c>
      <c r="H2635" s="155">
        <v>8</v>
      </c>
      <c r="I2635" s="155" t="s">
        <v>247</v>
      </c>
      <c r="J2635" s="155" t="s">
        <v>126</v>
      </c>
      <c r="K2635" s="155" t="s">
        <v>248</v>
      </c>
      <c r="L2635" s="155">
        <v>460</v>
      </c>
      <c r="M2635" s="155" t="s">
        <v>197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303</v>
      </c>
      <c r="U2635" s="157"/>
    </row>
    <row r="2636" spans="1:21" x14ac:dyDescent="0.3">
      <c r="A2636" s="155">
        <v>4</v>
      </c>
      <c r="B2636" s="155" t="s">
        <v>186</v>
      </c>
      <c r="C2636" s="155">
        <v>2020</v>
      </c>
      <c r="D2636" s="155">
        <v>5</v>
      </c>
      <c r="E2636" s="155" t="s">
        <v>221</v>
      </c>
      <c r="F2636" s="156">
        <v>1</v>
      </c>
      <c r="G2636" s="155" t="s">
        <v>182</v>
      </c>
      <c r="H2636" s="155">
        <v>953</v>
      </c>
      <c r="I2636" s="155" t="s">
        <v>212</v>
      </c>
      <c r="J2636" s="155" t="s">
        <v>118</v>
      </c>
      <c r="K2636" s="155" t="s">
        <v>213</v>
      </c>
      <c r="L2636" s="155">
        <v>4512</v>
      </c>
      <c r="M2636" s="155" t="s">
        <v>185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303</v>
      </c>
      <c r="U2636" s="157"/>
    </row>
    <row r="2637" spans="1:21" x14ac:dyDescent="0.3">
      <c r="A2637" s="155">
        <v>5</v>
      </c>
      <c r="B2637" s="155" t="s">
        <v>180</v>
      </c>
      <c r="C2637" s="155">
        <v>2020</v>
      </c>
      <c r="D2637" s="155">
        <v>5</v>
      </c>
      <c r="E2637" s="155" t="s">
        <v>221</v>
      </c>
      <c r="F2637" s="156">
        <v>1</v>
      </c>
      <c r="G2637" s="155" t="s">
        <v>182</v>
      </c>
      <c r="H2637" s="155">
        <v>616</v>
      </c>
      <c r="I2637" s="155" t="s">
        <v>198</v>
      </c>
      <c r="J2637" s="155" t="s">
        <v>125</v>
      </c>
      <c r="K2637" s="155" t="s">
        <v>196</v>
      </c>
      <c r="L2637" s="155">
        <v>4512</v>
      </c>
      <c r="M2637" s="155" t="s">
        <v>185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303</v>
      </c>
      <c r="U2637" s="157"/>
    </row>
    <row r="2638" spans="1:21" x14ac:dyDescent="0.3">
      <c r="A2638" s="155">
        <v>5</v>
      </c>
      <c r="B2638" s="155" t="s">
        <v>180</v>
      </c>
      <c r="C2638" s="155">
        <v>2020</v>
      </c>
      <c r="D2638" s="155">
        <v>5</v>
      </c>
      <c r="E2638" s="155" t="s">
        <v>221</v>
      </c>
      <c r="F2638" s="156">
        <v>1</v>
      </c>
      <c r="G2638" s="155" t="s">
        <v>182</v>
      </c>
      <c r="H2638" s="155">
        <v>11</v>
      </c>
      <c r="I2638" s="155" t="s">
        <v>282</v>
      </c>
      <c r="J2638" s="155" t="s">
        <v>115</v>
      </c>
      <c r="K2638" s="155" t="s">
        <v>184</v>
      </c>
      <c r="L2638" s="155">
        <v>200</v>
      </c>
      <c r="M2638" s="155" t="s">
        <v>209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303</v>
      </c>
      <c r="U2638" s="157"/>
    </row>
    <row r="2639" spans="1:21" x14ac:dyDescent="0.3">
      <c r="A2639" s="155">
        <v>5</v>
      </c>
      <c r="B2639" s="155" t="s">
        <v>180</v>
      </c>
      <c r="C2639" s="155">
        <v>2020</v>
      </c>
      <c r="D2639" s="155">
        <v>5</v>
      </c>
      <c r="E2639" s="155" t="s">
        <v>221</v>
      </c>
      <c r="F2639" s="156">
        <v>5</v>
      </c>
      <c r="G2639" s="155" t="s">
        <v>194</v>
      </c>
      <c r="H2639" s="155">
        <v>616</v>
      </c>
      <c r="I2639" s="155" t="s">
        <v>198</v>
      </c>
      <c r="J2639" s="155" t="s">
        <v>125</v>
      </c>
      <c r="K2639" s="155" t="s">
        <v>196</v>
      </c>
      <c r="L2639" s="155">
        <v>4552</v>
      </c>
      <c r="M2639" s="155" t="s">
        <v>275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303</v>
      </c>
      <c r="U2639" s="157"/>
    </row>
    <row r="2640" spans="1:21" x14ac:dyDescent="0.3">
      <c r="A2640" s="155">
        <v>5</v>
      </c>
      <c r="B2640" s="155" t="s">
        <v>180</v>
      </c>
      <c r="C2640" s="155">
        <v>2020</v>
      </c>
      <c r="D2640" s="155">
        <v>5</v>
      </c>
      <c r="E2640" s="155" t="s">
        <v>221</v>
      </c>
      <c r="F2640" s="156">
        <v>1</v>
      </c>
      <c r="G2640" s="155" t="s">
        <v>182</v>
      </c>
      <c r="H2640" s="155">
        <v>603</v>
      </c>
      <c r="I2640" s="155" t="s">
        <v>195</v>
      </c>
      <c r="J2640" s="155" t="s">
        <v>125</v>
      </c>
      <c r="K2640" s="155" t="s">
        <v>196</v>
      </c>
      <c r="L2640" s="155">
        <v>200</v>
      </c>
      <c r="M2640" s="155" t="s">
        <v>209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303</v>
      </c>
      <c r="U2640" s="157"/>
    </row>
    <row r="2641" spans="1:21" x14ac:dyDescent="0.3">
      <c r="A2641" s="155">
        <v>5</v>
      </c>
      <c r="B2641" s="155" t="s">
        <v>180</v>
      </c>
      <c r="C2641" s="155">
        <v>2020</v>
      </c>
      <c r="D2641" s="155">
        <v>5</v>
      </c>
      <c r="E2641" s="155" t="s">
        <v>221</v>
      </c>
      <c r="F2641" s="156">
        <v>6</v>
      </c>
      <c r="G2641" s="155" t="s">
        <v>191</v>
      </c>
      <c r="H2641" s="155">
        <v>613</v>
      </c>
      <c r="I2641" s="155" t="s">
        <v>257</v>
      </c>
      <c r="J2641" s="155" t="s">
        <v>116</v>
      </c>
      <c r="K2641" s="155" t="s">
        <v>223</v>
      </c>
      <c r="L2641" s="155">
        <v>700</v>
      </c>
      <c r="M2641" s="155" t="s">
        <v>192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303</v>
      </c>
      <c r="U2641" s="157"/>
    </row>
    <row r="2642" spans="1:21" x14ac:dyDescent="0.3">
      <c r="A2642" s="155">
        <v>5</v>
      </c>
      <c r="B2642" s="155" t="s">
        <v>180</v>
      </c>
      <c r="C2642" s="155">
        <v>2020</v>
      </c>
      <c r="D2642" s="155">
        <v>5</v>
      </c>
      <c r="E2642" s="155" t="s">
        <v>221</v>
      </c>
      <c r="F2642" s="156">
        <v>3</v>
      </c>
      <c r="G2642" s="155" t="s">
        <v>188</v>
      </c>
      <c r="H2642" s="155">
        <v>603</v>
      </c>
      <c r="I2642" s="155" t="s">
        <v>195</v>
      </c>
      <c r="J2642" s="155" t="s">
        <v>125</v>
      </c>
      <c r="K2642" s="155" t="s">
        <v>196</v>
      </c>
      <c r="L2642" s="155">
        <v>300</v>
      </c>
      <c r="M2642" s="155" t="s">
        <v>190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303</v>
      </c>
      <c r="U2642" s="157"/>
    </row>
    <row r="2643" spans="1:21" x14ac:dyDescent="0.3">
      <c r="A2643" s="155">
        <v>5</v>
      </c>
      <c r="B2643" s="155" t="s">
        <v>180</v>
      </c>
      <c r="C2643" s="155">
        <v>2020</v>
      </c>
      <c r="D2643" s="155">
        <v>5</v>
      </c>
      <c r="E2643" s="155" t="s">
        <v>221</v>
      </c>
      <c r="F2643" s="156">
        <v>6</v>
      </c>
      <c r="G2643" s="155" t="s">
        <v>191</v>
      </c>
      <c r="H2643" s="155">
        <v>617</v>
      </c>
      <c r="I2643" s="155" t="s">
        <v>286</v>
      </c>
      <c r="J2643" s="155" t="s">
        <v>287</v>
      </c>
      <c r="K2643" s="155" t="s">
        <v>288</v>
      </c>
      <c r="L2643" s="155">
        <v>4562</v>
      </c>
      <c r="M2643" s="155" t="s">
        <v>210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303</v>
      </c>
      <c r="U2643" s="157"/>
    </row>
    <row r="2644" spans="1:21" x14ac:dyDescent="0.3">
      <c r="A2644" s="155">
        <v>5</v>
      </c>
      <c r="B2644" s="155" t="s">
        <v>180</v>
      </c>
      <c r="C2644" s="155">
        <v>2020</v>
      </c>
      <c r="D2644" s="155">
        <v>5</v>
      </c>
      <c r="E2644" s="155" t="s">
        <v>221</v>
      </c>
      <c r="F2644" s="156">
        <v>6</v>
      </c>
      <c r="G2644" s="155" t="s">
        <v>191</v>
      </c>
      <c r="H2644" s="155">
        <v>601</v>
      </c>
      <c r="I2644" s="155" t="s">
        <v>259</v>
      </c>
      <c r="J2644" s="155" t="s">
        <v>123</v>
      </c>
      <c r="K2644" s="155" t="s">
        <v>260</v>
      </c>
      <c r="L2644" s="155">
        <v>700</v>
      </c>
      <c r="M2644" s="155" t="s">
        <v>192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303</v>
      </c>
      <c r="U2644" s="157"/>
    </row>
    <row r="2645" spans="1:21" x14ac:dyDescent="0.3">
      <c r="A2645" s="155">
        <v>4</v>
      </c>
      <c r="B2645" s="155" t="s">
        <v>186</v>
      </c>
      <c r="C2645" s="155">
        <v>2020</v>
      </c>
      <c r="D2645" s="155">
        <v>5</v>
      </c>
      <c r="E2645" s="155" t="s">
        <v>221</v>
      </c>
      <c r="F2645" s="156">
        <v>1</v>
      </c>
      <c r="G2645" s="155" t="s">
        <v>182</v>
      </c>
      <c r="H2645" s="155">
        <v>2</v>
      </c>
      <c r="I2645" s="155" t="s">
        <v>263</v>
      </c>
      <c r="J2645" s="155" t="s">
        <v>121</v>
      </c>
      <c r="K2645" s="155" t="s">
        <v>229</v>
      </c>
      <c r="L2645" s="155">
        <v>200</v>
      </c>
      <c r="M2645" s="155" t="s">
        <v>209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303</v>
      </c>
      <c r="U2645" s="157"/>
    </row>
    <row r="2646" spans="1:21" x14ac:dyDescent="0.3">
      <c r="A2646" s="155">
        <v>4</v>
      </c>
      <c r="B2646" s="155" t="s">
        <v>186</v>
      </c>
      <c r="C2646" s="155">
        <v>2020</v>
      </c>
      <c r="D2646" s="155">
        <v>5</v>
      </c>
      <c r="E2646" s="155" t="s">
        <v>221</v>
      </c>
      <c r="F2646" s="156">
        <v>10</v>
      </c>
      <c r="G2646" s="155" t="s">
        <v>237</v>
      </c>
      <c r="H2646" s="155">
        <v>1</v>
      </c>
      <c r="I2646" s="155" t="s">
        <v>228</v>
      </c>
      <c r="J2646" s="155" t="s">
        <v>121</v>
      </c>
      <c r="K2646" s="155" t="s">
        <v>229</v>
      </c>
      <c r="L2646" s="155">
        <v>207</v>
      </c>
      <c r="M2646" s="155" t="s">
        <v>242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303</v>
      </c>
      <c r="U2646" s="157"/>
    </row>
    <row r="2647" spans="1:21" x14ac:dyDescent="0.3">
      <c r="A2647" s="155">
        <v>5</v>
      </c>
      <c r="B2647" s="155" t="s">
        <v>180</v>
      </c>
      <c r="C2647" s="155">
        <v>2020</v>
      </c>
      <c r="D2647" s="155">
        <v>5</v>
      </c>
      <c r="E2647" s="155" t="s">
        <v>221</v>
      </c>
      <c r="F2647" s="156">
        <v>3</v>
      </c>
      <c r="G2647" s="155" t="s">
        <v>188</v>
      </c>
      <c r="H2647" s="155">
        <v>903</v>
      </c>
      <c r="I2647" s="155" t="s">
        <v>238</v>
      </c>
      <c r="J2647" s="155" t="s">
        <v>121</v>
      </c>
      <c r="K2647" s="155" t="s">
        <v>229</v>
      </c>
      <c r="L2647" s="155">
        <v>4532</v>
      </c>
      <c r="M2647" s="155" t="s">
        <v>199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303</v>
      </c>
      <c r="U2647" s="157"/>
    </row>
    <row r="2648" spans="1:21" x14ac:dyDescent="0.3">
      <c r="A2648" s="155">
        <v>5</v>
      </c>
      <c r="B2648" s="155" t="s">
        <v>180</v>
      </c>
      <c r="C2648" s="155">
        <v>2020</v>
      </c>
      <c r="D2648" s="155">
        <v>5</v>
      </c>
      <c r="E2648" s="155" t="s">
        <v>221</v>
      </c>
      <c r="F2648" s="156">
        <v>1</v>
      </c>
      <c r="G2648" s="155" t="s">
        <v>182</v>
      </c>
      <c r="H2648" s="155">
        <v>15</v>
      </c>
      <c r="I2648" s="155" t="s">
        <v>251</v>
      </c>
      <c r="J2648" s="155" t="s">
        <v>118</v>
      </c>
      <c r="K2648" s="155" t="s">
        <v>213</v>
      </c>
      <c r="L2648" s="155">
        <v>200</v>
      </c>
      <c r="M2648" s="155" t="s">
        <v>209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303</v>
      </c>
      <c r="U2648" s="157"/>
    </row>
    <row r="2649" spans="1:21" x14ac:dyDescent="0.3">
      <c r="A2649" s="155">
        <v>4</v>
      </c>
      <c r="B2649" s="155" t="s">
        <v>186</v>
      </c>
      <c r="C2649" s="155">
        <v>2020</v>
      </c>
      <c r="D2649" s="155">
        <v>5</v>
      </c>
      <c r="E2649" s="155" t="s">
        <v>221</v>
      </c>
      <c r="F2649" s="156">
        <v>3</v>
      </c>
      <c r="G2649" s="155" t="s">
        <v>188</v>
      </c>
      <c r="H2649" s="155">
        <v>10</v>
      </c>
      <c r="I2649" s="155" t="s">
        <v>250</v>
      </c>
      <c r="J2649" s="155" t="s">
        <v>118</v>
      </c>
      <c r="K2649" s="155" t="s">
        <v>213</v>
      </c>
      <c r="L2649" s="155">
        <v>300</v>
      </c>
      <c r="M2649" s="155" t="s">
        <v>190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303</v>
      </c>
      <c r="U2649" s="157"/>
    </row>
    <row r="2650" spans="1:21" x14ac:dyDescent="0.3">
      <c r="A2650" s="155">
        <v>5</v>
      </c>
      <c r="B2650" s="155" t="s">
        <v>180</v>
      </c>
      <c r="C2650" s="155">
        <v>2020</v>
      </c>
      <c r="D2650" s="155">
        <v>5</v>
      </c>
      <c r="E2650" s="155" t="s">
        <v>221</v>
      </c>
      <c r="F2650" s="156">
        <v>1</v>
      </c>
      <c r="G2650" s="155" t="s">
        <v>182</v>
      </c>
      <c r="H2650" s="155">
        <v>953</v>
      </c>
      <c r="I2650" s="155" t="s">
        <v>212</v>
      </c>
      <c r="J2650" s="155" t="s">
        <v>118</v>
      </c>
      <c r="K2650" s="155" t="s">
        <v>213</v>
      </c>
      <c r="L2650" s="155">
        <v>4512</v>
      </c>
      <c r="M2650" s="155" t="s">
        <v>185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303</v>
      </c>
      <c r="U2650" s="157"/>
    </row>
    <row r="2651" spans="1:21" x14ac:dyDescent="0.3">
      <c r="A2651" s="155">
        <v>5</v>
      </c>
      <c r="B2651" s="155" t="s">
        <v>180</v>
      </c>
      <c r="C2651" s="155">
        <v>2020</v>
      </c>
      <c r="D2651" s="155">
        <v>5</v>
      </c>
      <c r="E2651" s="155" t="s">
        <v>221</v>
      </c>
      <c r="F2651" s="156">
        <v>75</v>
      </c>
      <c r="G2651" s="155" t="s">
        <v>211</v>
      </c>
      <c r="H2651" s="155">
        <v>18</v>
      </c>
      <c r="I2651" s="155" t="s">
        <v>214</v>
      </c>
      <c r="J2651" s="155" t="s">
        <v>119</v>
      </c>
      <c r="K2651" s="155" t="s">
        <v>215</v>
      </c>
      <c r="L2651" s="155">
        <v>1575</v>
      </c>
      <c r="M2651" s="155" t="s">
        <v>217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303</v>
      </c>
      <c r="U2651" s="157"/>
    </row>
    <row r="2652" spans="1:21" x14ac:dyDescent="0.3">
      <c r="A2652" s="155">
        <v>5</v>
      </c>
      <c r="B2652" s="155" t="s">
        <v>180</v>
      </c>
      <c r="C2652" s="155">
        <v>2020</v>
      </c>
      <c r="D2652" s="155">
        <v>5</v>
      </c>
      <c r="E2652" s="155" t="s">
        <v>221</v>
      </c>
      <c r="F2652" s="156">
        <v>3</v>
      </c>
      <c r="G2652" s="155" t="s">
        <v>188</v>
      </c>
      <c r="H2652" s="155">
        <v>17</v>
      </c>
      <c r="I2652" s="155" t="s">
        <v>203</v>
      </c>
      <c r="J2652" s="155" t="s">
        <v>128</v>
      </c>
      <c r="K2652" s="155" t="s">
        <v>204</v>
      </c>
      <c r="L2652" s="155">
        <v>300</v>
      </c>
      <c r="M2652" s="155" t="s">
        <v>190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303</v>
      </c>
      <c r="U2652" s="157"/>
    </row>
    <row r="2653" spans="1:21" x14ac:dyDescent="0.3">
      <c r="A2653" s="155">
        <v>5</v>
      </c>
      <c r="B2653" s="155" t="s">
        <v>180</v>
      </c>
      <c r="C2653" s="155">
        <v>2020</v>
      </c>
      <c r="D2653" s="155">
        <v>5</v>
      </c>
      <c r="E2653" s="155" t="s">
        <v>221</v>
      </c>
      <c r="F2653" s="156">
        <v>3</v>
      </c>
      <c r="G2653" s="155" t="s">
        <v>188</v>
      </c>
      <c r="H2653" s="155">
        <v>9</v>
      </c>
      <c r="I2653" s="155" t="s">
        <v>274</v>
      </c>
      <c r="J2653" s="155" t="s">
        <v>117</v>
      </c>
      <c r="K2653" s="155" t="s">
        <v>235</v>
      </c>
      <c r="L2653" s="155">
        <v>300</v>
      </c>
      <c r="M2653" s="155" t="s">
        <v>190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303</v>
      </c>
      <c r="U2653" s="157"/>
    </row>
    <row r="2654" spans="1:21" x14ac:dyDescent="0.3">
      <c r="A2654" s="155">
        <v>5</v>
      </c>
      <c r="B2654" s="155" t="s">
        <v>180</v>
      </c>
      <c r="C2654" s="155">
        <v>2020</v>
      </c>
      <c r="D2654" s="155">
        <v>5</v>
      </c>
      <c r="E2654" s="155" t="s">
        <v>221</v>
      </c>
      <c r="F2654" s="156">
        <v>3</v>
      </c>
      <c r="G2654" s="155" t="s">
        <v>188</v>
      </c>
      <c r="H2654" s="155">
        <v>951</v>
      </c>
      <c r="I2654" s="155" t="s">
        <v>249</v>
      </c>
      <c r="J2654" s="155" t="s">
        <v>126</v>
      </c>
      <c r="K2654" s="155" t="s">
        <v>248</v>
      </c>
      <c r="L2654" s="155">
        <v>4532</v>
      </c>
      <c r="M2654" s="155" t="s">
        <v>199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303</v>
      </c>
      <c r="U2654" s="157"/>
    </row>
    <row r="2655" spans="1:21" x14ac:dyDescent="0.3">
      <c r="A2655" s="155">
        <v>5</v>
      </c>
      <c r="B2655" s="155" t="s">
        <v>180</v>
      </c>
      <c r="C2655" s="155">
        <v>2020</v>
      </c>
      <c r="D2655" s="155">
        <v>5</v>
      </c>
      <c r="E2655" s="155" t="s">
        <v>221</v>
      </c>
      <c r="F2655" s="156">
        <v>5</v>
      </c>
      <c r="G2655" s="155" t="s">
        <v>194</v>
      </c>
      <c r="H2655" s="155">
        <v>950</v>
      </c>
      <c r="I2655" s="155" t="s">
        <v>183</v>
      </c>
      <c r="J2655" s="155" t="s">
        <v>115</v>
      </c>
      <c r="K2655" s="155" t="s">
        <v>184</v>
      </c>
      <c r="L2655" s="155">
        <v>4552</v>
      </c>
      <c r="M2655" s="155" t="s">
        <v>275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303</v>
      </c>
      <c r="U2655" s="157"/>
    </row>
    <row r="2656" spans="1:21" x14ac:dyDescent="0.3">
      <c r="A2656" s="155">
        <v>5</v>
      </c>
      <c r="B2656" s="155" t="s">
        <v>180</v>
      </c>
      <c r="C2656" s="155">
        <v>2020</v>
      </c>
      <c r="D2656" s="155">
        <v>5</v>
      </c>
      <c r="E2656" s="155" t="s">
        <v>221</v>
      </c>
      <c r="F2656" s="156">
        <v>6</v>
      </c>
      <c r="G2656" s="155" t="s">
        <v>191</v>
      </c>
      <c r="H2656" s="155">
        <v>950</v>
      </c>
      <c r="I2656" s="155" t="s">
        <v>183</v>
      </c>
      <c r="J2656" s="155" t="s">
        <v>115</v>
      </c>
      <c r="K2656" s="155" t="s">
        <v>184</v>
      </c>
      <c r="L2656" s="155">
        <v>4562</v>
      </c>
      <c r="M2656" s="155" t="s">
        <v>210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303</v>
      </c>
      <c r="U2656" s="157"/>
    </row>
    <row r="2657" spans="1:21" x14ac:dyDescent="0.3">
      <c r="A2657" s="155">
        <v>5</v>
      </c>
      <c r="B2657" s="155" t="s">
        <v>180</v>
      </c>
      <c r="C2657" s="155">
        <v>2020</v>
      </c>
      <c r="D2657" s="155">
        <v>5</v>
      </c>
      <c r="E2657" s="155" t="s">
        <v>221</v>
      </c>
      <c r="F2657" s="156">
        <v>5</v>
      </c>
      <c r="G2657" s="155" t="s">
        <v>194</v>
      </c>
      <c r="H2657" s="155">
        <v>5</v>
      </c>
      <c r="I2657" s="155" t="s">
        <v>189</v>
      </c>
      <c r="J2657" s="155" t="s">
        <v>115</v>
      </c>
      <c r="K2657" s="155" t="s">
        <v>184</v>
      </c>
      <c r="L2657" s="155">
        <v>460</v>
      </c>
      <c r="M2657" s="155" t="s">
        <v>197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303</v>
      </c>
      <c r="U2657" s="157"/>
    </row>
    <row r="2658" spans="1:21" x14ac:dyDescent="0.3">
      <c r="A2658" s="155">
        <v>4</v>
      </c>
      <c r="B2658" s="155" t="s">
        <v>186</v>
      </c>
      <c r="C2658" s="155">
        <v>2020</v>
      </c>
      <c r="D2658" s="155">
        <v>5</v>
      </c>
      <c r="E2658" s="155" t="s">
        <v>221</v>
      </c>
      <c r="F2658" s="156">
        <v>1</v>
      </c>
      <c r="G2658" s="155" t="s">
        <v>182</v>
      </c>
      <c r="H2658" s="155">
        <v>950</v>
      </c>
      <c r="I2658" s="155" t="s">
        <v>183</v>
      </c>
      <c r="J2658" s="155" t="s">
        <v>115</v>
      </c>
      <c r="K2658" s="155" t="s">
        <v>184</v>
      </c>
      <c r="L2658" s="155">
        <v>4512</v>
      </c>
      <c r="M2658" s="155" t="s">
        <v>185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303</v>
      </c>
      <c r="U2658" s="157"/>
    </row>
    <row r="2659" spans="1:21" x14ac:dyDescent="0.3">
      <c r="A2659" s="155">
        <v>5</v>
      </c>
      <c r="B2659" s="155" t="s">
        <v>180</v>
      </c>
      <c r="C2659" s="155">
        <v>2020</v>
      </c>
      <c r="D2659" s="155">
        <v>5</v>
      </c>
      <c r="E2659" s="155" t="s">
        <v>221</v>
      </c>
      <c r="F2659" s="156">
        <v>10</v>
      </c>
      <c r="G2659" s="155" t="s">
        <v>237</v>
      </c>
      <c r="H2659" s="155">
        <v>616</v>
      </c>
      <c r="I2659" s="155" t="s">
        <v>198</v>
      </c>
      <c r="J2659" s="155" t="s">
        <v>125</v>
      </c>
      <c r="K2659" s="155" t="s">
        <v>196</v>
      </c>
      <c r="L2659" s="155">
        <v>4513</v>
      </c>
      <c r="M2659" s="155" t="s">
        <v>239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303</v>
      </c>
      <c r="U2659" s="157"/>
    </row>
    <row r="2660" spans="1:21" x14ac:dyDescent="0.3">
      <c r="A2660" s="155">
        <v>5</v>
      </c>
      <c r="B2660" s="155" t="s">
        <v>180</v>
      </c>
      <c r="C2660" s="155">
        <v>2020</v>
      </c>
      <c r="D2660" s="155">
        <v>5</v>
      </c>
      <c r="E2660" s="155" t="s">
        <v>221</v>
      </c>
      <c r="F2660" s="156">
        <v>1</v>
      </c>
      <c r="G2660" s="155" t="s">
        <v>182</v>
      </c>
      <c r="H2660" s="155">
        <v>5</v>
      </c>
      <c r="I2660" s="155" t="s">
        <v>189</v>
      </c>
      <c r="J2660" s="155" t="s">
        <v>115</v>
      </c>
      <c r="K2660" s="155" t="s">
        <v>184</v>
      </c>
      <c r="L2660" s="155">
        <v>200</v>
      </c>
      <c r="M2660" s="155" t="s">
        <v>209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303</v>
      </c>
      <c r="U2660" s="157"/>
    </row>
    <row r="2661" spans="1:21" x14ac:dyDescent="0.3">
      <c r="A2661" s="155">
        <v>5</v>
      </c>
      <c r="B2661" s="155" t="s">
        <v>180</v>
      </c>
      <c r="C2661" s="155">
        <v>2020</v>
      </c>
      <c r="D2661" s="155">
        <v>5</v>
      </c>
      <c r="E2661" s="155" t="s">
        <v>221</v>
      </c>
      <c r="F2661" s="156">
        <v>3</v>
      </c>
      <c r="G2661" s="155" t="s">
        <v>188</v>
      </c>
      <c r="H2661" s="155">
        <v>5</v>
      </c>
      <c r="I2661" s="155" t="s">
        <v>189</v>
      </c>
      <c r="J2661" s="155" t="s">
        <v>115</v>
      </c>
      <c r="K2661" s="155" t="s">
        <v>184</v>
      </c>
      <c r="L2661" s="155">
        <v>300</v>
      </c>
      <c r="M2661" s="155" t="s">
        <v>190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303</v>
      </c>
      <c r="U2661" s="157"/>
    </row>
    <row r="2662" spans="1:21" x14ac:dyDescent="0.3">
      <c r="A2662" s="155">
        <v>5</v>
      </c>
      <c r="B2662" s="155" t="s">
        <v>180</v>
      </c>
      <c r="C2662" s="155">
        <v>2020</v>
      </c>
      <c r="D2662" s="155">
        <v>5</v>
      </c>
      <c r="E2662" s="155" t="s">
        <v>221</v>
      </c>
      <c r="F2662" s="156">
        <v>6</v>
      </c>
      <c r="G2662" s="155" t="s">
        <v>191</v>
      </c>
      <c r="H2662" s="155">
        <v>627</v>
      </c>
      <c r="I2662" s="155" t="s">
        <v>256</v>
      </c>
      <c r="J2662" s="155" t="s">
        <v>132</v>
      </c>
      <c r="K2662" s="155" t="s">
        <v>211</v>
      </c>
      <c r="L2662" s="155">
        <v>4562</v>
      </c>
      <c r="M2662" s="155" t="s">
        <v>210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303</v>
      </c>
      <c r="U2662" s="157"/>
    </row>
    <row r="2663" spans="1:21" x14ac:dyDescent="0.3">
      <c r="A2663" s="155">
        <v>5</v>
      </c>
      <c r="B2663" s="155" t="s">
        <v>180</v>
      </c>
      <c r="C2663" s="155">
        <v>2020</v>
      </c>
      <c r="D2663" s="155">
        <v>5</v>
      </c>
      <c r="E2663" s="155" t="s">
        <v>221</v>
      </c>
      <c r="F2663" s="156">
        <v>6</v>
      </c>
      <c r="G2663" s="155" t="s">
        <v>191</v>
      </c>
      <c r="H2663" s="155">
        <v>616</v>
      </c>
      <c r="I2663" s="155" t="s">
        <v>198</v>
      </c>
      <c r="J2663" s="155" t="s">
        <v>125</v>
      </c>
      <c r="K2663" s="155" t="s">
        <v>196</v>
      </c>
      <c r="L2663" s="155">
        <v>4562</v>
      </c>
      <c r="M2663" s="155" t="s">
        <v>210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303</v>
      </c>
      <c r="U2663" s="157"/>
    </row>
    <row r="2664" spans="1:21" x14ac:dyDescent="0.3">
      <c r="A2664" s="155">
        <v>5</v>
      </c>
      <c r="B2664" s="155" t="s">
        <v>180</v>
      </c>
      <c r="C2664" s="155">
        <v>2020</v>
      </c>
      <c r="D2664" s="155">
        <v>5</v>
      </c>
      <c r="E2664" s="155" t="s">
        <v>221</v>
      </c>
      <c r="F2664" s="156">
        <v>6</v>
      </c>
      <c r="G2664" s="155" t="s">
        <v>191</v>
      </c>
      <c r="H2664" s="155">
        <v>612</v>
      </c>
      <c r="I2664" s="155" t="s">
        <v>222</v>
      </c>
      <c r="J2664" s="155" t="s">
        <v>116</v>
      </c>
      <c r="K2664" s="155" t="s">
        <v>223</v>
      </c>
      <c r="L2664" s="155">
        <v>700</v>
      </c>
      <c r="M2664" s="155" t="s">
        <v>192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303</v>
      </c>
      <c r="U2664" s="157"/>
    </row>
    <row r="2665" spans="1:21" x14ac:dyDescent="0.3">
      <c r="A2665" s="155">
        <v>4</v>
      </c>
      <c r="B2665" s="155" t="s">
        <v>186</v>
      </c>
      <c r="C2665" s="155">
        <v>2020</v>
      </c>
      <c r="D2665" s="155">
        <v>5</v>
      </c>
      <c r="E2665" s="155" t="s">
        <v>221</v>
      </c>
      <c r="F2665" s="156">
        <v>3</v>
      </c>
      <c r="G2665" s="155" t="s">
        <v>188</v>
      </c>
      <c r="H2665" s="155">
        <v>621</v>
      </c>
      <c r="I2665" s="155" t="s">
        <v>258</v>
      </c>
      <c r="J2665" s="155" t="s">
        <v>116</v>
      </c>
      <c r="K2665" s="155" t="s">
        <v>223</v>
      </c>
      <c r="L2665" s="155">
        <v>4532</v>
      </c>
      <c r="M2665" s="155" t="s">
        <v>199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303</v>
      </c>
      <c r="U2665" s="157"/>
    </row>
    <row r="2666" spans="1:21" x14ac:dyDescent="0.3">
      <c r="A2666" s="155">
        <v>5</v>
      </c>
      <c r="B2666" s="155" t="s">
        <v>180</v>
      </c>
      <c r="C2666" s="155">
        <v>2020</v>
      </c>
      <c r="D2666" s="155">
        <v>5</v>
      </c>
      <c r="E2666" s="155" t="s">
        <v>221</v>
      </c>
      <c r="F2666" s="156">
        <v>6</v>
      </c>
      <c r="G2666" s="155" t="s">
        <v>191</v>
      </c>
      <c r="H2666" s="155">
        <v>621</v>
      </c>
      <c r="I2666" s="155" t="s">
        <v>258</v>
      </c>
      <c r="J2666" s="155" t="s">
        <v>116</v>
      </c>
      <c r="K2666" s="155" t="s">
        <v>223</v>
      </c>
      <c r="L2666" s="155">
        <v>4562</v>
      </c>
      <c r="M2666" s="155" t="s">
        <v>210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303</v>
      </c>
      <c r="U2666" s="157"/>
    </row>
    <row r="2667" spans="1:21" x14ac:dyDescent="0.3">
      <c r="A2667" s="155">
        <v>5</v>
      </c>
      <c r="B2667" s="155" t="s">
        <v>180</v>
      </c>
      <c r="C2667" s="155">
        <v>2020</v>
      </c>
      <c r="D2667" s="155">
        <v>5</v>
      </c>
      <c r="E2667" s="155" t="s">
        <v>221</v>
      </c>
      <c r="F2667" s="156">
        <v>5</v>
      </c>
      <c r="G2667" s="155" t="s">
        <v>194</v>
      </c>
      <c r="H2667" s="155">
        <v>603</v>
      </c>
      <c r="I2667" s="155" t="s">
        <v>195</v>
      </c>
      <c r="J2667" s="155" t="s">
        <v>125</v>
      </c>
      <c r="K2667" s="155" t="s">
        <v>196</v>
      </c>
      <c r="L2667" s="155">
        <v>460</v>
      </c>
      <c r="M2667" s="155" t="s">
        <v>197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303</v>
      </c>
      <c r="U2667" s="157"/>
    </row>
    <row r="2668" spans="1:21" x14ac:dyDescent="0.3">
      <c r="A2668" s="155">
        <v>5</v>
      </c>
      <c r="B2668" s="155" t="s">
        <v>180</v>
      </c>
      <c r="C2668" s="155">
        <v>2020</v>
      </c>
      <c r="D2668" s="155">
        <v>5</v>
      </c>
      <c r="E2668" s="155" t="s">
        <v>221</v>
      </c>
      <c r="F2668" s="156">
        <v>60</v>
      </c>
      <c r="G2668" s="155" t="s">
        <v>211</v>
      </c>
      <c r="H2668" s="155">
        <v>623</v>
      </c>
      <c r="I2668" s="155" t="s">
        <v>294</v>
      </c>
      <c r="J2668" s="155" t="s">
        <v>124</v>
      </c>
      <c r="K2668" s="155" t="s">
        <v>226</v>
      </c>
      <c r="L2668" s="155">
        <v>360</v>
      </c>
      <c r="M2668" s="155" t="s">
        <v>224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303</v>
      </c>
      <c r="U2668" s="157"/>
    </row>
    <row r="2669" spans="1:21" x14ac:dyDescent="0.3">
      <c r="A2669" s="155">
        <v>5</v>
      </c>
      <c r="B2669" s="155" t="s">
        <v>180</v>
      </c>
      <c r="C2669" s="155">
        <v>2020</v>
      </c>
      <c r="D2669" s="155">
        <v>5</v>
      </c>
      <c r="E2669" s="155" t="s">
        <v>221</v>
      </c>
      <c r="F2669" s="156">
        <v>5</v>
      </c>
      <c r="G2669" s="155" t="s">
        <v>194</v>
      </c>
      <c r="H2669" s="155">
        <v>700</v>
      </c>
      <c r="I2669" s="155" t="s">
        <v>272</v>
      </c>
      <c r="J2669" s="155" t="s">
        <v>206</v>
      </c>
      <c r="K2669" s="155" t="s">
        <v>207</v>
      </c>
      <c r="L2669" s="155">
        <v>460</v>
      </c>
      <c r="M2669" s="155" t="s">
        <v>197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303</v>
      </c>
      <c r="U2669" s="157"/>
    </row>
    <row r="2670" spans="1:21" x14ac:dyDescent="0.3">
      <c r="A2670" s="155">
        <v>5</v>
      </c>
      <c r="B2670" s="155" t="s">
        <v>180</v>
      </c>
      <c r="C2670" s="155">
        <v>2020</v>
      </c>
      <c r="D2670" s="155">
        <v>5</v>
      </c>
      <c r="E2670" s="155" t="s">
        <v>221</v>
      </c>
      <c r="F2670" s="156">
        <v>1</v>
      </c>
      <c r="G2670" s="155" t="s">
        <v>182</v>
      </c>
      <c r="H2670" s="155">
        <v>2</v>
      </c>
      <c r="I2670" s="155" t="s">
        <v>263</v>
      </c>
      <c r="J2670" s="155" t="s">
        <v>121</v>
      </c>
      <c r="K2670" s="155" t="s">
        <v>229</v>
      </c>
      <c r="L2670" s="155">
        <v>200</v>
      </c>
      <c r="M2670" s="155" t="s">
        <v>209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303</v>
      </c>
      <c r="U2670" s="157"/>
    </row>
    <row r="2671" spans="1:21" x14ac:dyDescent="0.3">
      <c r="A2671" s="155">
        <v>5</v>
      </c>
      <c r="B2671" s="155" t="s">
        <v>180</v>
      </c>
      <c r="C2671" s="155">
        <v>2020</v>
      </c>
      <c r="D2671" s="155">
        <v>5</v>
      </c>
      <c r="E2671" s="155" t="s">
        <v>221</v>
      </c>
      <c r="F2671" s="156">
        <v>5</v>
      </c>
      <c r="G2671" s="155" t="s">
        <v>194</v>
      </c>
      <c r="H2671" s="155">
        <v>710</v>
      </c>
      <c r="I2671" s="155" t="s">
        <v>219</v>
      </c>
      <c r="J2671" s="155" t="s">
        <v>206</v>
      </c>
      <c r="K2671" s="155" t="s">
        <v>207</v>
      </c>
      <c r="L2671" s="155">
        <v>4552</v>
      </c>
      <c r="M2671" s="155" t="s">
        <v>275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303</v>
      </c>
      <c r="U2671" s="157"/>
    </row>
    <row r="2672" spans="1:21" x14ac:dyDescent="0.3">
      <c r="A2672" s="155">
        <v>4</v>
      </c>
      <c r="B2672" s="155" t="s">
        <v>186</v>
      </c>
      <c r="C2672" s="155">
        <v>2020</v>
      </c>
      <c r="D2672" s="155">
        <v>5</v>
      </c>
      <c r="E2672" s="155" t="s">
        <v>221</v>
      </c>
      <c r="F2672" s="156">
        <v>1</v>
      </c>
      <c r="G2672" s="155" t="s">
        <v>182</v>
      </c>
      <c r="H2672" s="155">
        <v>6</v>
      </c>
      <c r="I2672" s="155" t="s">
        <v>255</v>
      </c>
      <c r="J2672" s="155" t="s">
        <v>122</v>
      </c>
      <c r="K2672" s="155" t="s">
        <v>241</v>
      </c>
      <c r="L2672" s="155">
        <v>200</v>
      </c>
      <c r="M2672" s="155" t="s">
        <v>209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303</v>
      </c>
      <c r="U2672" s="157"/>
    </row>
    <row r="2673" spans="1:21" x14ac:dyDescent="0.3">
      <c r="A2673" s="155">
        <v>4</v>
      </c>
      <c r="B2673" s="155" t="s">
        <v>186</v>
      </c>
      <c r="C2673" s="155">
        <v>2020</v>
      </c>
      <c r="D2673" s="155">
        <v>5</v>
      </c>
      <c r="E2673" s="155" t="s">
        <v>221</v>
      </c>
      <c r="F2673" s="156">
        <v>3</v>
      </c>
      <c r="G2673" s="155" t="s">
        <v>188</v>
      </c>
      <c r="H2673" s="155">
        <v>952</v>
      </c>
      <c r="I2673" s="155" t="s">
        <v>234</v>
      </c>
      <c r="J2673" s="155" t="s">
        <v>117</v>
      </c>
      <c r="K2673" s="155" t="s">
        <v>235</v>
      </c>
      <c r="L2673" s="155">
        <v>4532</v>
      </c>
      <c r="M2673" s="155" t="s">
        <v>199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303</v>
      </c>
      <c r="U2673" s="157"/>
    </row>
    <row r="2674" spans="1:21" x14ac:dyDescent="0.3">
      <c r="A2674" s="155">
        <v>4</v>
      </c>
      <c r="B2674" s="155" t="s">
        <v>186</v>
      </c>
      <c r="C2674" s="155">
        <v>2020</v>
      </c>
      <c r="D2674" s="155">
        <v>5</v>
      </c>
      <c r="E2674" s="155" t="s">
        <v>221</v>
      </c>
      <c r="F2674" s="156">
        <v>1</v>
      </c>
      <c r="G2674" s="155" t="s">
        <v>182</v>
      </c>
      <c r="H2674" s="155">
        <v>10</v>
      </c>
      <c r="I2674" s="155" t="s">
        <v>250</v>
      </c>
      <c r="J2674" s="155" t="s">
        <v>118</v>
      </c>
      <c r="K2674" s="155" t="s">
        <v>213</v>
      </c>
      <c r="L2674" s="155">
        <v>200</v>
      </c>
      <c r="M2674" s="155" t="s">
        <v>209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303</v>
      </c>
      <c r="U2674" s="157"/>
    </row>
    <row r="2675" spans="1:21" x14ac:dyDescent="0.3">
      <c r="A2675" s="155">
        <v>5</v>
      </c>
      <c r="B2675" s="155" t="s">
        <v>180</v>
      </c>
      <c r="C2675" s="155">
        <v>2020</v>
      </c>
      <c r="D2675" s="155">
        <v>5</v>
      </c>
      <c r="E2675" s="155" t="s">
        <v>221</v>
      </c>
      <c r="F2675" s="156">
        <v>3</v>
      </c>
      <c r="G2675" s="155" t="s">
        <v>188</v>
      </c>
      <c r="H2675" s="155">
        <v>13</v>
      </c>
      <c r="I2675" s="155" t="s">
        <v>295</v>
      </c>
      <c r="J2675" s="155" t="s">
        <v>119</v>
      </c>
      <c r="K2675" s="155" t="s">
        <v>215</v>
      </c>
      <c r="L2675" s="155">
        <v>300</v>
      </c>
      <c r="M2675" s="155" t="s">
        <v>190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303</v>
      </c>
      <c r="U2675" s="157"/>
    </row>
    <row r="2676" spans="1:21" x14ac:dyDescent="0.3">
      <c r="A2676" s="155">
        <v>5</v>
      </c>
      <c r="B2676" s="155" t="s">
        <v>180</v>
      </c>
      <c r="C2676" s="155">
        <v>2020</v>
      </c>
      <c r="D2676" s="155">
        <v>5</v>
      </c>
      <c r="E2676" s="155" t="s">
        <v>221</v>
      </c>
      <c r="F2676" s="156">
        <v>75</v>
      </c>
      <c r="G2676" s="155" t="s">
        <v>211</v>
      </c>
      <c r="H2676" s="155">
        <v>13</v>
      </c>
      <c r="I2676" s="155" t="s">
        <v>295</v>
      </c>
      <c r="J2676" s="155" t="s">
        <v>119</v>
      </c>
      <c r="K2676" s="155" t="s">
        <v>215</v>
      </c>
      <c r="L2676" s="155">
        <v>1575</v>
      </c>
      <c r="M2676" s="155" t="s">
        <v>217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303</v>
      </c>
      <c r="U2676" s="157"/>
    </row>
    <row r="2677" spans="1:21" x14ac:dyDescent="0.3">
      <c r="A2677" s="155">
        <v>5</v>
      </c>
      <c r="B2677" s="155" t="s">
        <v>180</v>
      </c>
      <c r="C2677" s="155">
        <v>2020</v>
      </c>
      <c r="D2677" s="155">
        <v>5</v>
      </c>
      <c r="E2677" s="155" t="s">
        <v>221</v>
      </c>
      <c r="F2677" s="156">
        <v>3</v>
      </c>
      <c r="G2677" s="155" t="s">
        <v>188</v>
      </c>
      <c r="H2677" s="155">
        <v>8</v>
      </c>
      <c r="I2677" s="155" t="s">
        <v>247</v>
      </c>
      <c r="J2677" s="155" t="s">
        <v>126</v>
      </c>
      <c r="K2677" s="155" t="s">
        <v>248</v>
      </c>
      <c r="L2677" s="155">
        <v>300</v>
      </c>
      <c r="M2677" s="155" t="s">
        <v>190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303</v>
      </c>
      <c r="U2677" s="157"/>
    </row>
    <row r="2678" spans="1:21" x14ac:dyDescent="0.3">
      <c r="A2678" s="155">
        <v>5</v>
      </c>
      <c r="B2678" s="155" t="s">
        <v>180</v>
      </c>
      <c r="C2678" s="155">
        <v>2020</v>
      </c>
      <c r="D2678" s="155">
        <v>5</v>
      </c>
      <c r="E2678" s="155" t="s">
        <v>221</v>
      </c>
      <c r="F2678" s="156">
        <v>77</v>
      </c>
      <c r="G2678" s="155" t="s">
        <v>211</v>
      </c>
      <c r="H2678" s="155">
        <v>5</v>
      </c>
      <c r="I2678" s="155" t="s">
        <v>189</v>
      </c>
      <c r="J2678" s="155" t="s">
        <v>115</v>
      </c>
      <c r="K2678" s="155" t="s">
        <v>184</v>
      </c>
      <c r="L2678" s="155">
        <v>1577</v>
      </c>
      <c r="M2678" s="155" t="s">
        <v>232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303</v>
      </c>
      <c r="U2678" s="157"/>
    </row>
    <row r="2679" spans="1:21" x14ac:dyDescent="0.3">
      <c r="A2679" s="155">
        <v>5</v>
      </c>
      <c r="B2679" s="155" t="s">
        <v>180</v>
      </c>
      <c r="C2679" s="155">
        <v>2020</v>
      </c>
      <c r="D2679" s="155">
        <v>5</v>
      </c>
      <c r="E2679" s="155" t="s">
        <v>221</v>
      </c>
      <c r="F2679" s="156">
        <v>79</v>
      </c>
      <c r="G2679" s="155" t="s">
        <v>211</v>
      </c>
      <c r="H2679" s="155">
        <v>5</v>
      </c>
      <c r="I2679" s="155" t="s">
        <v>189</v>
      </c>
      <c r="J2679" s="155" t="s">
        <v>115</v>
      </c>
      <c r="K2679" s="155" t="s">
        <v>184</v>
      </c>
      <c r="L2679" s="155">
        <v>1579</v>
      </c>
      <c r="M2679" s="155" t="s">
        <v>270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303</v>
      </c>
      <c r="U2679" s="157"/>
    </row>
    <row r="2680" spans="1:21" x14ac:dyDescent="0.3">
      <c r="A2680" s="155">
        <v>5</v>
      </c>
      <c r="B2680" s="155" t="s">
        <v>180</v>
      </c>
      <c r="C2680" s="155">
        <v>2020</v>
      </c>
      <c r="D2680" s="155">
        <v>5</v>
      </c>
      <c r="E2680" s="155" t="s">
        <v>221</v>
      </c>
      <c r="F2680" s="156">
        <v>79</v>
      </c>
      <c r="G2680" s="155" t="s">
        <v>211</v>
      </c>
      <c r="H2680" s="155">
        <v>153</v>
      </c>
      <c r="I2680" s="155" t="s">
        <v>268</v>
      </c>
      <c r="J2680" s="155" t="s">
        <v>269</v>
      </c>
      <c r="K2680" s="155" t="s">
        <v>269</v>
      </c>
      <c r="L2680" s="155">
        <v>1579</v>
      </c>
      <c r="M2680" s="155" t="s">
        <v>270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303</v>
      </c>
      <c r="U2680" s="157"/>
    </row>
    <row r="2681" spans="1:21" x14ac:dyDescent="0.3">
      <c r="A2681" s="155">
        <v>4</v>
      </c>
      <c r="B2681" s="155" t="s">
        <v>186</v>
      </c>
      <c r="C2681" s="155">
        <v>2020</v>
      </c>
      <c r="D2681" s="155">
        <v>5</v>
      </c>
      <c r="E2681" s="155" t="s">
        <v>221</v>
      </c>
      <c r="F2681" s="156">
        <v>3</v>
      </c>
      <c r="G2681" s="155" t="s">
        <v>188</v>
      </c>
      <c r="H2681" s="155">
        <v>5</v>
      </c>
      <c r="I2681" s="155" t="s">
        <v>189</v>
      </c>
      <c r="J2681" s="155" t="s">
        <v>115</v>
      </c>
      <c r="K2681" s="155" t="s">
        <v>184</v>
      </c>
      <c r="L2681" s="155">
        <v>300</v>
      </c>
      <c r="M2681" s="155" t="s">
        <v>190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303</v>
      </c>
      <c r="U2681" s="157"/>
    </row>
    <row r="2682" spans="1:21" x14ac:dyDescent="0.3">
      <c r="A2682" s="155">
        <v>5</v>
      </c>
      <c r="B2682" s="155" t="s">
        <v>180</v>
      </c>
      <c r="C2682" s="155">
        <v>2020</v>
      </c>
      <c r="D2682" s="155">
        <v>5</v>
      </c>
      <c r="E2682" s="155" t="s">
        <v>221</v>
      </c>
      <c r="F2682" s="156">
        <v>6</v>
      </c>
      <c r="G2682" s="155" t="s">
        <v>191</v>
      </c>
      <c r="H2682" s="155">
        <v>619</v>
      </c>
      <c r="I2682" s="155" t="s">
        <v>276</v>
      </c>
      <c r="J2682" s="155" t="s">
        <v>277</v>
      </c>
      <c r="K2682" s="155" t="s">
        <v>211</v>
      </c>
      <c r="L2682" s="155">
        <v>4562</v>
      </c>
      <c r="M2682" s="155" t="s">
        <v>210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303</v>
      </c>
      <c r="U2682" s="157"/>
    </row>
    <row r="2683" spans="1:21" x14ac:dyDescent="0.3">
      <c r="A2683" s="155">
        <v>5</v>
      </c>
      <c r="B2683" s="155" t="s">
        <v>180</v>
      </c>
      <c r="C2683" s="155">
        <v>2020</v>
      </c>
      <c r="D2683" s="155">
        <v>5</v>
      </c>
      <c r="E2683" s="155" t="s">
        <v>221</v>
      </c>
      <c r="F2683" s="156">
        <v>6</v>
      </c>
      <c r="G2683" s="155" t="s">
        <v>191</v>
      </c>
      <c r="H2683" s="155">
        <v>625</v>
      </c>
      <c r="I2683" s="155" t="s">
        <v>285</v>
      </c>
      <c r="J2683" s="155" t="s">
        <v>132</v>
      </c>
      <c r="K2683" s="155" t="s">
        <v>211</v>
      </c>
      <c r="L2683" s="155">
        <v>700</v>
      </c>
      <c r="M2683" s="155" t="s">
        <v>192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303</v>
      </c>
      <c r="U2683" s="157"/>
    </row>
    <row r="2684" spans="1:21" x14ac:dyDescent="0.3">
      <c r="A2684" s="155">
        <v>5</v>
      </c>
      <c r="B2684" s="155" t="s">
        <v>180</v>
      </c>
      <c r="C2684" s="155">
        <v>2020</v>
      </c>
      <c r="D2684" s="155">
        <v>5</v>
      </c>
      <c r="E2684" s="155" t="s">
        <v>221</v>
      </c>
      <c r="F2684" s="156">
        <v>60</v>
      </c>
      <c r="G2684" s="155" t="s">
        <v>211</v>
      </c>
      <c r="H2684" s="155">
        <v>621</v>
      </c>
      <c r="I2684" s="155" t="s">
        <v>258</v>
      </c>
      <c r="J2684" s="155" t="s">
        <v>116</v>
      </c>
      <c r="K2684" s="155" t="s">
        <v>223</v>
      </c>
      <c r="L2684" s="155">
        <v>4563</v>
      </c>
      <c r="M2684" s="155" t="s">
        <v>227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303</v>
      </c>
      <c r="U2684" s="157"/>
    </row>
    <row r="2685" spans="1:21" x14ac:dyDescent="0.3">
      <c r="A2685" s="155">
        <v>5</v>
      </c>
      <c r="B2685" s="155" t="s">
        <v>180</v>
      </c>
      <c r="C2685" s="155">
        <v>2020</v>
      </c>
      <c r="D2685" s="155">
        <v>5</v>
      </c>
      <c r="E2685" s="155" t="s">
        <v>221</v>
      </c>
      <c r="F2685" s="156">
        <v>6</v>
      </c>
      <c r="G2685" s="155" t="s">
        <v>191</v>
      </c>
      <c r="H2685" s="155">
        <v>602</v>
      </c>
      <c r="I2685" s="155" t="s">
        <v>245</v>
      </c>
      <c r="J2685" s="155" t="s">
        <v>125</v>
      </c>
      <c r="K2685" s="155" t="s">
        <v>196</v>
      </c>
      <c r="L2685" s="155">
        <v>700</v>
      </c>
      <c r="M2685" s="155" t="s">
        <v>192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303</v>
      </c>
      <c r="U2685" s="157"/>
    </row>
    <row r="2686" spans="1:21" x14ac:dyDescent="0.3">
      <c r="A2686" s="155">
        <v>4</v>
      </c>
      <c r="B2686" s="155" t="s">
        <v>186</v>
      </c>
      <c r="C2686" s="155">
        <v>2020</v>
      </c>
      <c r="D2686" s="155">
        <v>5</v>
      </c>
      <c r="E2686" s="155" t="s">
        <v>221</v>
      </c>
      <c r="F2686" s="156">
        <v>6</v>
      </c>
      <c r="G2686" s="155" t="s">
        <v>191</v>
      </c>
      <c r="H2686" s="155">
        <v>624</v>
      </c>
      <c r="I2686" s="155" t="s">
        <v>225</v>
      </c>
      <c r="J2686" s="155" t="s">
        <v>124</v>
      </c>
      <c r="K2686" s="155" t="s">
        <v>226</v>
      </c>
      <c r="L2686" s="155">
        <v>4562</v>
      </c>
      <c r="M2686" s="155" t="s">
        <v>210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303</v>
      </c>
      <c r="U2686" s="157"/>
    </row>
    <row r="2687" spans="1:21" x14ac:dyDescent="0.3">
      <c r="A2687" s="155">
        <v>5</v>
      </c>
      <c r="B2687" s="155" t="s">
        <v>180</v>
      </c>
      <c r="C2687" s="155">
        <v>2020</v>
      </c>
      <c r="D2687" s="155">
        <v>5</v>
      </c>
      <c r="E2687" s="155" t="s">
        <v>221</v>
      </c>
      <c r="F2687" s="156">
        <v>60</v>
      </c>
      <c r="G2687" s="155" t="s">
        <v>211</v>
      </c>
      <c r="H2687" s="155">
        <v>601</v>
      </c>
      <c r="I2687" s="155" t="s">
        <v>259</v>
      </c>
      <c r="J2687" s="155" t="s">
        <v>123</v>
      </c>
      <c r="K2687" s="155" t="s">
        <v>260</v>
      </c>
      <c r="L2687" s="155">
        <v>360</v>
      </c>
      <c r="M2687" s="155" t="s">
        <v>224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303</v>
      </c>
      <c r="U2687" s="157"/>
    </row>
    <row r="2688" spans="1:21" x14ac:dyDescent="0.3">
      <c r="A2688" s="155">
        <v>5</v>
      </c>
      <c r="B2688" s="155" t="s">
        <v>180</v>
      </c>
      <c r="C2688" s="155">
        <v>2020</v>
      </c>
      <c r="D2688" s="155">
        <v>5</v>
      </c>
      <c r="E2688" s="155" t="s">
        <v>221</v>
      </c>
      <c r="F2688" s="156">
        <v>1</v>
      </c>
      <c r="G2688" s="155" t="s">
        <v>182</v>
      </c>
      <c r="H2688" s="155">
        <v>7</v>
      </c>
      <c r="I2688" s="155" t="s">
        <v>240</v>
      </c>
      <c r="J2688" s="155" t="s">
        <v>122</v>
      </c>
      <c r="K2688" s="155" t="s">
        <v>241</v>
      </c>
      <c r="L2688" s="155">
        <v>200</v>
      </c>
      <c r="M2688" s="155" t="s">
        <v>209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303</v>
      </c>
      <c r="U2688" s="157"/>
    </row>
    <row r="2689" spans="1:21" x14ac:dyDescent="0.3">
      <c r="A2689" s="155">
        <v>4</v>
      </c>
      <c r="B2689" s="155" t="s">
        <v>186</v>
      </c>
      <c r="C2689" s="155">
        <v>2020</v>
      </c>
      <c r="D2689" s="155">
        <v>5</v>
      </c>
      <c r="E2689" s="155" t="s">
        <v>221</v>
      </c>
      <c r="F2689" s="156">
        <v>3</v>
      </c>
      <c r="G2689" s="155" t="s">
        <v>188</v>
      </c>
      <c r="H2689" s="155">
        <v>954</v>
      </c>
      <c r="I2689" s="155" t="s">
        <v>236</v>
      </c>
      <c r="J2689" s="155" t="s">
        <v>119</v>
      </c>
      <c r="K2689" s="155" t="s">
        <v>215</v>
      </c>
      <c r="L2689" s="155">
        <v>4532</v>
      </c>
      <c r="M2689" s="155" t="s">
        <v>199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303</v>
      </c>
      <c r="U2689" s="157"/>
    </row>
    <row r="2690" spans="1:21" x14ac:dyDescent="0.3">
      <c r="A2690" s="155">
        <v>5</v>
      </c>
      <c r="B2690" s="155" t="s">
        <v>180</v>
      </c>
      <c r="C2690" s="155">
        <v>2020</v>
      </c>
      <c r="D2690" s="155">
        <v>5</v>
      </c>
      <c r="E2690" s="155" t="s">
        <v>221</v>
      </c>
      <c r="F2690" s="156">
        <v>3</v>
      </c>
      <c r="G2690" s="155" t="s">
        <v>188</v>
      </c>
      <c r="H2690" s="155">
        <v>956</v>
      </c>
      <c r="I2690" s="155" t="s">
        <v>284</v>
      </c>
      <c r="J2690" s="155" t="s">
        <v>119</v>
      </c>
      <c r="K2690" s="155" t="s">
        <v>215</v>
      </c>
      <c r="L2690" s="155">
        <v>4532</v>
      </c>
      <c r="M2690" s="155" t="s">
        <v>199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303</v>
      </c>
      <c r="U2690" s="157"/>
    </row>
    <row r="2691" spans="1:21" x14ac:dyDescent="0.3">
      <c r="A2691" s="155">
        <v>5</v>
      </c>
      <c r="B2691" s="155" t="s">
        <v>180</v>
      </c>
      <c r="C2691" s="155">
        <v>2020</v>
      </c>
      <c r="D2691" s="155">
        <v>5</v>
      </c>
      <c r="E2691" s="155" t="s">
        <v>221</v>
      </c>
      <c r="F2691" s="156">
        <v>3</v>
      </c>
      <c r="G2691" s="155" t="s">
        <v>188</v>
      </c>
      <c r="H2691" s="155">
        <v>18</v>
      </c>
      <c r="I2691" s="155" t="s">
        <v>214</v>
      </c>
      <c r="J2691" s="155" t="s">
        <v>119</v>
      </c>
      <c r="K2691" s="155" t="s">
        <v>215</v>
      </c>
      <c r="L2691" s="155">
        <v>300</v>
      </c>
      <c r="M2691" s="155" t="s">
        <v>190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303</v>
      </c>
      <c r="U2691" s="157"/>
    </row>
    <row r="2692" spans="1:21" x14ac:dyDescent="0.3">
      <c r="A2692" s="155">
        <v>5</v>
      </c>
      <c r="B2692" s="155" t="s">
        <v>180</v>
      </c>
      <c r="C2692" s="155">
        <v>2020</v>
      </c>
      <c r="D2692" s="155">
        <v>5</v>
      </c>
      <c r="E2692" s="155" t="s">
        <v>221</v>
      </c>
      <c r="F2692" s="156">
        <v>5</v>
      </c>
      <c r="G2692" s="155" t="s">
        <v>194</v>
      </c>
      <c r="H2692" s="155">
        <v>18</v>
      </c>
      <c r="I2692" s="155" t="s">
        <v>214</v>
      </c>
      <c r="J2692" s="155" t="s">
        <v>119</v>
      </c>
      <c r="K2692" s="155" t="s">
        <v>215</v>
      </c>
      <c r="L2692" s="155">
        <v>460</v>
      </c>
      <c r="M2692" s="155" t="s">
        <v>197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303</v>
      </c>
      <c r="U2692" s="157"/>
    </row>
    <row r="2693" spans="1:21" x14ac:dyDescent="0.3">
      <c r="A2693" s="155">
        <v>5</v>
      </c>
      <c r="B2693" s="155" t="s">
        <v>180</v>
      </c>
      <c r="C2693" s="155">
        <v>2020</v>
      </c>
      <c r="D2693" s="155">
        <v>5</v>
      </c>
      <c r="E2693" s="155" t="s">
        <v>221</v>
      </c>
      <c r="F2693" s="156">
        <v>3</v>
      </c>
      <c r="G2693" s="155" t="s">
        <v>188</v>
      </c>
      <c r="H2693" s="155">
        <v>16</v>
      </c>
      <c r="I2693" s="155" t="s">
        <v>280</v>
      </c>
      <c r="J2693" s="155" t="s">
        <v>127</v>
      </c>
      <c r="K2693" s="155" t="s">
        <v>262</v>
      </c>
      <c r="L2693" s="155">
        <v>300</v>
      </c>
      <c r="M2693" s="155" t="s">
        <v>190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303</v>
      </c>
      <c r="U2693" s="157"/>
    </row>
    <row r="2694" spans="1:21" x14ac:dyDescent="0.3">
      <c r="A2694" s="155">
        <v>4</v>
      </c>
      <c r="B2694" s="155" t="s">
        <v>186</v>
      </c>
      <c r="C2694" s="155">
        <v>2020</v>
      </c>
      <c r="D2694" s="155">
        <v>5</v>
      </c>
      <c r="E2694" s="155" t="s">
        <v>221</v>
      </c>
      <c r="F2694" s="156">
        <v>3</v>
      </c>
      <c r="G2694" s="155" t="s">
        <v>188</v>
      </c>
      <c r="H2694" s="155">
        <v>955</v>
      </c>
      <c r="I2694" s="155" t="s">
        <v>281</v>
      </c>
      <c r="J2694" s="155" t="s">
        <v>127</v>
      </c>
      <c r="K2694" s="155" t="s">
        <v>262</v>
      </c>
      <c r="L2694" s="155">
        <v>4532</v>
      </c>
      <c r="M2694" s="155" t="s">
        <v>199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303</v>
      </c>
      <c r="U2694" s="157"/>
    </row>
    <row r="2695" spans="1:21" x14ac:dyDescent="0.3">
      <c r="A2695" s="155">
        <v>5</v>
      </c>
      <c r="B2695" s="155" t="s">
        <v>180</v>
      </c>
      <c r="C2695" s="155">
        <v>2020</v>
      </c>
      <c r="D2695" s="155">
        <v>5</v>
      </c>
      <c r="E2695" s="155" t="s">
        <v>221</v>
      </c>
      <c r="F2695" s="156">
        <v>3</v>
      </c>
      <c r="G2695" s="155" t="s">
        <v>188</v>
      </c>
      <c r="H2695" s="155">
        <v>20</v>
      </c>
      <c r="I2695" s="155" t="s">
        <v>299</v>
      </c>
      <c r="J2695" s="155" t="s">
        <v>128</v>
      </c>
      <c r="K2695" s="155" t="s">
        <v>204</v>
      </c>
      <c r="L2695" s="155">
        <v>300</v>
      </c>
      <c r="M2695" s="155" t="s">
        <v>190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303</v>
      </c>
      <c r="U2695" s="157"/>
    </row>
    <row r="2696" spans="1:21" x14ac:dyDescent="0.3">
      <c r="A2696" s="155">
        <v>5</v>
      </c>
      <c r="B2696" s="155" t="s">
        <v>180</v>
      </c>
      <c r="C2696" s="155">
        <v>2020</v>
      </c>
      <c r="D2696" s="155">
        <v>5</v>
      </c>
      <c r="E2696" s="155" t="s">
        <v>221</v>
      </c>
      <c r="F2696" s="156">
        <v>77</v>
      </c>
      <c r="G2696" s="155" t="s">
        <v>211</v>
      </c>
      <c r="H2696" s="155">
        <v>950</v>
      </c>
      <c r="I2696" s="155" t="s">
        <v>183</v>
      </c>
      <c r="J2696" s="155" t="s">
        <v>115</v>
      </c>
      <c r="K2696" s="155" t="s">
        <v>184</v>
      </c>
      <c r="L2696" s="155">
        <v>4577</v>
      </c>
      <c r="M2696" s="155" t="s">
        <v>211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303</v>
      </c>
      <c r="U2696" s="157"/>
    </row>
    <row r="2697" spans="1:21" x14ac:dyDescent="0.3">
      <c r="A2697" s="155">
        <v>5</v>
      </c>
      <c r="B2697" s="155" t="s">
        <v>180</v>
      </c>
      <c r="C2697" s="155">
        <v>2020</v>
      </c>
      <c r="D2697" s="155">
        <v>5</v>
      </c>
      <c r="E2697" s="155" t="s">
        <v>221</v>
      </c>
      <c r="F2697" s="156">
        <v>3</v>
      </c>
      <c r="G2697" s="155" t="s">
        <v>188</v>
      </c>
      <c r="H2697" s="155">
        <v>12</v>
      </c>
      <c r="I2697" s="155" t="s">
        <v>300</v>
      </c>
      <c r="J2697" s="155" t="s">
        <v>126</v>
      </c>
      <c r="K2697" s="155" t="s">
        <v>248</v>
      </c>
      <c r="L2697" s="155">
        <v>300</v>
      </c>
      <c r="M2697" s="155" t="s">
        <v>190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303</v>
      </c>
      <c r="U2697" s="157"/>
    </row>
    <row r="2698" spans="1:21" x14ac:dyDescent="0.3">
      <c r="A2698" s="155">
        <v>4</v>
      </c>
      <c r="B2698" s="155" t="s">
        <v>186</v>
      </c>
      <c r="C2698" s="155">
        <v>2020</v>
      </c>
      <c r="D2698" s="155">
        <v>5</v>
      </c>
      <c r="E2698" s="155" t="s">
        <v>221</v>
      </c>
      <c r="F2698" s="156">
        <v>3</v>
      </c>
      <c r="G2698" s="155" t="s">
        <v>188</v>
      </c>
      <c r="H2698" s="155">
        <v>950</v>
      </c>
      <c r="I2698" s="155" t="s">
        <v>183</v>
      </c>
      <c r="J2698" s="155" t="s">
        <v>115</v>
      </c>
      <c r="K2698" s="155" t="s">
        <v>184</v>
      </c>
      <c r="L2698" s="155">
        <v>4532</v>
      </c>
      <c r="M2698" s="155" t="s">
        <v>199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303</v>
      </c>
      <c r="U2698" s="157"/>
    </row>
    <row r="2699" spans="1:21" x14ac:dyDescent="0.3">
      <c r="A2699" s="155">
        <v>4</v>
      </c>
      <c r="B2699" s="155" t="s">
        <v>186</v>
      </c>
      <c r="C2699" s="155">
        <v>2020</v>
      </c>
      <c r="D2699" s="155">
        <v>5</v>
      </c>
      <c r="E2699" s="155" t="s">
        <v>221</v>
      </c>
      <c r="F2699" s="156">
        <v>3</v>
      </c>
      <c r="G2699" s="155" t="s">
        <v>188</v>
      </c>
      <c r="H2699" s="155">
        <v>953</v>
      </c>
      <c r="I2699" s="155" t="s">
        <v>212</v>
      </c>
      <c r="J2699" s="155" t="s">
        <v>118</v>
      </c>
      <c r="K2699" s="155" t="s">
        <v>213</v>
      </c>
      <c r="L2699" s="155">
        <v>4532</v>
      </c>
      <c r="M2699" s="155" t="s">
        <v>199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303</v>
      </c>
      <c r="U2699" s="157"/>
    </row>
    <row r="2700" spans="1:21" x14ac:dyDescent="0.3">
      <c r="A2700" s="155">
        <v>4</v>
      </c>
      <c r="B2700" s="155" t="s">
        <v>186</v>
      </c>
      <c r="C2700" s="155">
        <v>2020</v>
      </c>
      <c r="D2700" s="155">
        <v>5</v>
      </c>
      <c r="E2700" s="155" t="s">
        <v>221</v>
      </c>
      <c r="F2700" s="156">
        <v>1</v>
      </c>
      <c r="G2700" s="155" t="s">
        <v>182</v>
      </c>
      <c r="H2700" s="155">
        <v>5</v>
      </c>
      <c r="I2700" s="155" t="s">
        <v>189</v>
      </c>
      <c r="J2700" s="155" t="s">
        <v>115</v>
      </c>
      <c r="K2700" s="155" t="s">
        <v>184</v>
      </c>
      <c r="L2700" s="155">
        <v>200</v>
      </c>
      <c r="M2700" s="155" t="s">
        <v>209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303</v>
      </c>
      <c r="U2700" s="157"/>
    </row>
    <row r="2701" spans="1:21" x14ac:dyDescent="0.3">
      <c r="A2701" s="155">
        <v>5</v>
      </c>
      <c r="B2701" s="155" t="s">
        <v>180</v>
      </c>
      <c r="C2701" s="155">
        <v>2020</v>
      </c>
      <c r="D2701" s="155">
        <v>5</v>
      </c>
      <c r="E2701" s="155" t="s">
        <v>221</v>
      </c>
      <c r="F2701" s="156">
        <v>3</v>
      </c>
      <c r="G2701" s="155" t="s">
        <v>188</v>
      </c>
      <c r="H2701" s="155">
        <v>616</v>
      </c>
      <c r="I2701" s="155" t="s">
        <v>198</v>
      </c>
      <c r="J2701" s="155" t="s">
        <v>125</v>
      </c>
      <c r="K2701" s="155" t="s">
        <v>196</v>
      </c>
      <c r="L2701" s="155">
        <v>4532</v>
      </c>
      <c r="M2701" s="155" t="s">
        <v>199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303</v>
      </c>
      <c r="U2701" s="157"/>
    </row>
    <row r="2702" spans="1:21" x14ac:dyDescent="0.3">
      <c r="A2702" s="155">
        <v>4</v>
      </c>
      <c r="B2702" s="155" t="s">
        <v>186</v>
      </c>
      <c r="C2702" s="155">
        <v>2020</v>
      </c>
      <c r="D2702" s="155">
        <v>5</v>
      </c>
      <c r="E2702" s="155" t="s">
        <v>221</v>
      </c>
      <c r="F2702" s="156">
        <v>1</v>
      </c>
      <c r="G2702" s="155" t="s">
        <v>182</v>
      </c>
      <c r="H2702" s="155">
        <v>903</v>
      </c>
      <c r="I2702" s="155" t="s">
        <v>238</v>
      </c>
      <c r="J2702" s="155" t="s">
        <v>121</v>
      </c>
      <c r="K2702" s="155" t="s">
        <v>229</v>
      </c>
      <c r="L2702" s="155">
        <v>4512</v>
      </c>
      <c r="M2702" s="155" t="s">
        <v>185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303</v>
      </c>
      <c r="U2702" s="157"/>
    </row>
    <row r="2703" spans="1:21" x14ac:dyDescent="0.3">
      <c r="A2703" s="155">
        <v>5</v>
      </c>
      <c r="B2703" s="155" t="s">
        <v>180</v>
      </c>
      <c r="C2703" s="155">
        <v>2020</v>
      </c>
      <c r="D2703" s="155">
        <v>5</v>
      </c>
      <c r="E2703" s="155" t="s">
        <v>221</v>
      </c>
      <c r="F2703" s="156">
        <v>10</v>
      </c>
      <c r="G2703" s="155" t="s">
        <v>237</v>
      </c>
      <c r="H2703" s="155">
        <v>903</v>
      </c>
      <c r="I2703" s="155" t="s">
        <v>238</v>
      </c>
      <c r="J2703" s="155" t="s">
        <v>121</v>
      </c>
      <c r="K2703" s="155" t="s">
        <v>229</v>
      </c>
      <c r="L2703" s="155">
        <v>4513</v>
      </c>
      <c r="M2703" s="155" t="s">
        <v>239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303</v>
      </c>
      <c r="U2703" s="157"/>
    </row>
    <row r="2704" spans="1:21" x14ac:dyDescent="0.3">
      <c r="A2704" s="155">
        <v>5</v>
      </c>
      <c r="B2704" s="155" t="s">
        <v>180</v>
      </c>
      <c r="C2704" s="155">
        <v>2020</v>
      </c>
      <c r="D2704" s="155">
        <v>5</v>
      </c>
      <c r="E2704" s="155" t="s">
        <v>221</v>
      </c>
      <c r="F2704" s="156">
        <v>6</v>
      </c>
      <c r="G2704" s="155" t="s">
        <v>191</v>
      </c>
      <c r="H2704" s="155">
        <v>615</v>
      </c>
      <c r="I2704" s="155" t="s">
        <v>291</v>
      </c>
      <c r="J2704" s="155" t="s">
        <v>123</v>
      </c>
      <c r="K2704" s="155" t="s">
        <v>260</v>
      </c>
      <c r="L2704" s="155">
        <v>4562</v>
      </c>
      <c r="M2704" s="155" t="s">
        <v>210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303</v>
      </c>
      <c r="U2704" s="157"/>
    </row>
    <row r="2705" spans="1:21" x14ac:dyDescent="0.3">
      <c r="A2705" s="155">
        <v>5</v>
      </c>
      <c r="B2705" s="155" t="s">
        <v>180</v>
      </c>
      <c r="C2705" s="155">
        <v>2020</v>
      </c>
      <c r="D2705" s="155">
        <v>5</v>
      </c>
      <c r="E2705" s="155" t="s">
        <v>221</v>
      </c>
      <c r="F2705" s="156">
        <v>6</v>
      </c>
      <c r="G2705" s="155" t="s">
        <v>191</v>
      </c>
      <c r="H2705" s="155">
        <v>607</v>
      </c>
      <c r="I2705" s="155" t="s">
        <v>292</v>
      </c>
      <c r="J2705" s="155" t="s">
        <v>130</v>
      </c>
      <c r="K2705" s="155" t="s">
        <v>279</v>
      </c>
      <c r="L2705" s="155">
        <v>700</v>
      </c>
      <c r="M2705" s="155" t="s">
        <v>192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303</v>
      </c>
      <c r="U2705" s="157"/>
    </row>
    <row r="2706" spans="1:21" x14ac:dyDescent="0.3">
      <c r="A2706" s="155">
        <v>4</v>
      </c>
      <c r="B2706" s="155" t="s">
        <v>186</v>
      </c>
      <c r="C2706" s="155">
        <v>2020</v>
      </c>
      <c r="D2706" s="155">
        <v>5</v>
      </c>
      <c r="E2706" s="155" t="s">
        <v>221</v>
      </c>
      <c r="F2706" s="156">
        <v>60</v>
      </c>
      <c r="G2706" s="155" t="s">
        <v>211</v>
      </c>
      <c r="H2706" s="155">
        <v>624</v>
      </c>
      <c r="I2706" s="155" t="s">
        <v>225</v>
      </c>
      <c r="J2706" s="155" t="s">
        <v>124</v>
      </c>
      <c r="K2706" s="155" t="s">
        <v>226</v>
      </c>
      <c r="L2706" s="155">
        <v>4563</v>
      </c>
      <c r="M2706" s="155" t="s">
        <v>227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303</v>
      </c>
      <c r="U2706" s="157"/>
    </row>
    <row r="2707" spans="1:21" x14ac:dyDescent="0.3">
      <c r="A2707" s="155">
        <v>5</v>
      </c>
      <c r="B2707" s="155" t="s">
        <v>180</v>
      </c>
      <c r="C2707" s="155">
        <v>2020</v>
      </c>
      <c r="D2707" s="155">
        <v>5</v>
      </c>
      <c r="E2707" s="155" t="s">
        <v>221</v>
      </c>
      <c r="F2707" s="156">
        <v>3</v>
      </c>
      <c r="G2707" s="155" t="s">
        <v>188</v>
      </c>
      <c r="H2707" s="155">
        <v>710</v>
      </c>
      <c r="I2707" s="155" t="s">
        <v>219</v>
      </c>
      <c r="J2707" s="155" t="s">
        <v>206</v>
      </c>
      <c r="K2707" s="155" t="s">
        <v>207</v>
      </c>
      <c r="L2707" s="155">
        <v>4532</v>
      </c>
      <c r="M2707" s="155" t="s">
        <v>199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303</v>
      </c>
      <c r="U2707" s="157"/>
    </row>
    <row r="2708" spans="1:21" x14ac:dyDescent="0.3">
      <c r="A2708" s="155">
        <v>5</v>
      </c>
      <c r="B2708" s="155" t="s">
        <v>180</v>
      </c>
      <c r="C2708" s="155">
        <v>2020</v>
      </c>
      <c r="D2708" s="155">
        <v>5</v>
      </c>
      <c r="E2708" s="155" t="s">
        <v>221</v>
      </c>
      <c r="F2708" s="156">
        <v>6</v>
      </c>
      <c r="G2708" s="155" t="s">
        <v>191</v>
      </c>
      <c r="H2708" s="155">
        <v>600</v>
      </c>
      <c r="I2708" s="155" t="s">
        <v>265</v>
      </c>
      <c r="J2708" s="155" t="s">
        <v>123</v>
      </c>
      <c r="K2708" s="155" t="s">
        <v>260</v>
      </c>
      <c r="L2708" s="155">
        <v>700</v>
      </c>
      <c r="M2708" s="155" t="s">
        <v>192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303</v>
      </c>
      <c r="U2708" s="157"/>
    </row>
    <row r="2709" spans="1:21" x14ac:dyDescent="0.3">
      <c r="A2709" s="155">
        <v>4</v>
      </c>
      <c r="B2709" s="155" t="s">
        <v>186</v>
      </c>
      <c r="C2709" s="155">
        <v>2020</v>
      </c>
      <c r="D2709" s="155">
        <v>5</v>
      </c>
      <c r="E2709" s="155" t="s">
        <v>221</v>
      </c>
      <c r="F2709" s="156">
        <v>1</v>
      </c>
      <c r="G2709" s="155" t="s">
        <v>182</v>
      </c>
      <c r="H2709" s="155">
        <v>905</v>
      </c>
      <c r="I2709" s="155" t="s">
        <v>271</v>
      </c>
      <c r="J2709" s="155" t="s">
        <v>122</v>
      </c>
      <c r="K2709" s="155" t="s">
        <v>241</v>
      </c>
      <c r="L2709" s="155">
        <v>4512</v>
      </c>
      <c r="M2709" s="155" t="s">
        <v>185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303</v>
      </c>
      <c r="U2709" s="157"/>
    </row>
    <row r="2710" spans="1:21" x14ac:dyDescent="0.3">
      <c r="A2710" s="155">
        <v>5</v>
      </c>
      <c r="B2710" s="155" t="s">
        <v>180</v>
      </c>
      <c r="C2710" s="155">
        <v>2020</v>
      </c>
      <c r="D2710" s="155">
        <v>5</v>
      </c>
      <c r="E2710" s="155" t="s">
        <v>221</v>
      </c>
      <c r="F2710" s="156">
        <v>1</v>
      </c>
      <c r="G2710" s="155" t="s">
        <v>182</v>
      </c>
      <c r="H2710" s="155">
        <v>1</v>
      </c>
      <c r="I2710" s="155" t="s">
        <v>228</v>
      </c>
      <c r="J2710" s="155" t="s">
        <v>121</v>
      </c>
      <c r="K2710" s="155" t="s">
        <v>229</v>
      </c>
      <c r="L2710" s="155">
        <v>200</v>
      </c>
      <c r="M2710" s="155" t="s">
        <v>209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303</v>
      </c>
      <c r="U2710" s="157"/>
    </row>
    <row r="2711" spans="1:21" x14ac:dyDescent="0.3">
      <c r="A2711" s="155">
        <v>5</v>
      </c>
      <c r="B2711" s="155" t="s">
        <v>180</v>
      </c>
      <c r="C2711" s="155">
        <v>2020</v>
      </c>
      <c r="D2711" s="155">
        <v>5</v>
      </c>
      <c r="E2711" s="155" t="s">
        <v>221</v>
      </c>
      <c r="F2711" s="156">
        <v>10</v>
      </c>
      <c r="G2711" s="155" t="s">
        <v>237</v>
      </c>
      <c r="H2711" s="155">
        <v>2</v>
      </c>
      <c r="I2711" s="155" t="s">
        <v>263</v>
      </c>
      <c r="J2711" s="155" t="s">
        <v>121</v>
      </c>
      <c r="K2711" s="155" t="s">
        <v>229</v>
      </c>
      <c r="L2711" s="155">
        <v>207</v>
      </c>
      <c r="M2711" s="155" t="s">
        <v>242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303</v>
      </c>
      <c r="U2711" s="157"/>
    </row>
    <row r="2712" spans="1:21" x14ac:dyDescent="0.3">
      <c r="A2712" s="155">
        <v>4</v>
      </c>
      <c r="B2712" s="155" t="s">
        <v>186</v>
      </c>
      <c r="C2712" s="155">
        <v>2020</v>
      </c>
      <c r="D2712" s="155">
        <v>5</v>
      </c>
      <c r="E2712" s="155" t="s">
        <v>221</v>
      </c>
      <c r="F2712" s="156">
        <v>5</v>
      </c>
      <c r="G2712" s="155" t="s">
        <v>194</v>
      </c>
      <c r="H2712" s="155">
        <v>710</v>
      </c>
      <c r="I2712" s="155" t="s">
        <v>219</v>
      </c>
      <c r="J2712" s="155" t="s">
        <v>206</v>
      </c>
      <c r="K2712" s="155" t="s">
        <v>207</v>
      </c>
      <c r="L2712" s="155">
        <v>4552</v>
      </c>
      <c r="M2712" s="155" t="s">
        <v>275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303</v>
      </c>
      <c r="U2712" s="157"/>
    </row>
    <row r="2713" spans="1:21" x14ac:dyDescent="0.3">
      <c r="A2713" s="155">
        <v>4</v>
      </c>
      <c r="B2713" s="155" t="s">
        <v>186</v>
      </c>
      <c r="C2713" s="155">
        <v>2020</v>
      </c>
      <c r="D2713" s="155">
        <v>5</v>
      </c>
      <c r="E2713" s="155" t="s">
        <v>221</v>
      </c>
      <c r="F2713" s="156">
        <v>10</v>
      </c>
      <c r="G2713" s="155" t="s">
        <v>237</v>
      </c>
      <c r="H2713" s="155">
        <v>903</v>
      </c>
      <c r="I2713" s="155" t="s">
        <v>238</v>
      </c>
      <c r="J2713" s="155" t="s">
        <v>121</v>
      </c>
      <c r="K2713" s="155" t="s">
        <v>229</v>
      </c>
      <c r="L2713" s="155">
        <v>4513</v>
      </c>
      <c r="M2713" s="155" t="s">
        <v>239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303</v>
      </c>
      <c r="U2713" s="157"/>
    </row>
    <row r="2714" spans="1:21" x14ac:dyDescent="0.3">
      <c r="A2714" s="155">
        <v>5</v>
      </c>
      <c r="B2714" s="155" t="s">
        <v>180</v>
      </c>
      <c r="C2714" s="155">
        <v>2020</v>
      </c>
      <c r="D2714" s="155">
        <v>5</v>
      </c>
      <c r="E2714" s="155" t="s">
        <v>221</v>
      </c>
      <c r="F2714" s="156">
        <v>1</v>
      </c>
      <c r="G2714" s="155" t="s">
        <v>182</v>
      </c>
      <c r="H2714" s="155">
        <v>6</v>
      </c>
      <c r="I2714" s="155" t="s">
        <v>255</v>
      </c>
      <c r="J2714" s="155" t="s">
        <v>122</v>
      </c>
      <c r="K2714" s="155" t="s">
        <v>241</v>
      </c>
      <c r="L2714" s="155">
        <v>200</v>
      </c>
      <c r="M2714" s="155" t="s">
        <v>209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303</v>
      </c>
      <c r="U2714" s="157"/>
    </row>
    <row r="2715" spans="1:21" x14ac:dyDescent="0.3">
      <c r="A2715" s="155">
        <v>5</v>
      </c>
      <c r="B2715" s="155" t="s">
        <v>180</v>
      </c>
      <c r="C2715" s="155">
        <v>2020</v>
      </c>
      <c r="D2715" s="155">
        <v>5</v>
      </c>
      <c r="E2715" s="155" t="s">
        <v>221</v>
      </c>
      <c r="F2715" s="156">
        <v>5</v>
      </c>
      <c r="G2715" s="155" t="s">
        <v>194</v>
      </c>
      <c r="H2715" s="155">
        <v>13</v>
      </c>
      <c r="I2715" s="155" t="s">
        <v>295</v>
      </c>
      <c r="J2715" s="155" t="s">
        <v>119</v>
      </c>
      <c r="K2715" s="155" t="s">
        <v>215</v>
      </c>
      <c r="L2715" s="155">
        <v>460</v>
      </c>
      <c r="M2715" s="155" t="s">
        <v>197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303</v>
      </c>
      <c r="U2715" s="157"/>
    </row>
    <row r="2716" spans="1:21" x14ac:dyDescent="0.3">
      <c r="A2716" s="155">
        <v>5</v>
      </c>
      <c r="B2716" s="155" t="s">
        <v>180</v>
      </c>
      <c r="C2716" s="155">
        <v>2020</v>
      </c>
      <c r="D2716" s="155">
        <v>5</v>
      </c>
      <c r="E2716" s="155" t="s">
        <v>221</v>
      </c>
      <c r="F2716" s="156">
        <v>79</v>
      </c>
      <c r="G2716" s="155" t="s">
        <v>211</v>
      </c>
      <c r="H2716" s="155">
        <v>18</v>
      </c>
      <c r="I2716" s="155" t="s">
        <v>214</v>
      </c>
      <c r="J2716" s="155" t="s">
        <v>119</v>
      </c>
      <c r="K2716" s="155" t="s">
        <v>215</v>
      </c>
      <c r="L2716" s="155">
        <v>1579</v>
      </c>
      <c r="M2716" s="155" t="s">
        <v>270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303</v>
      </c>
      <c r="U2716" s="157"/>
    </row>
    <row r="2717" spans="1:21" x14ac:dyDescent="0.3">
      <c r="A2717" s="155">
        <v>5</v>
      </c>
      <c r="B2717" s="155" t="s">
        <v>180</v>
      </c>
      <c r="C2717" s="155">
        <v>2020</v>
      </c>
      <c r="D2717" s="155">
        <v>5</v>
      </c>
      <c r="E2717" s="155" t="s">
        <v>221</v>
      </c>
      <c r="F2717" s="156">
        <v>3</v>
      </c>
      <c r="G2717" s="155" t="s">
        <v>188</v>
      </c>
      <c r="H2717" s="155">
        <v>19</v>
      </c>
      <c r="I2717" s="155" t="s">
        <v>261</v>
      </c>
      <c r="J2717" s="155" t="s">
        <v>127</v>
      </c>
      <c r="K2717" s="155" t="s">
        <v>262</v>
      </c>
      <c r="L2717" s="155">
        <v>300</v>
      </c>
      <c r="M2717" s="155" t="s">
        <v>190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303</v>
      </c>
      <c r="U2717" s="157"/>
    </row>
    <row r="2718" spans="1:21" x14ac:dyDescent="0.3">
      <c r="A2718" s="155">
        <v>5</v>
      </c>
      <c r="B2718" s="155" t="s">
        <v>180</v>
      </c>
      <c r="C2718" s="155">
        <v>2020</v>
      </c>
      <c r="D2718" s="155">
        <v>5</v>
      </c>
      <c r="E2718" s="155" t="s">
        <v>221</v>
      </c>
      <c r="F2718" s="156">
        <v>3</v>
      </c>
      <c r="G2718" s="155" t="s">
        <v>188</v>
      </c>
      <c r="H2718" s="155">
        <v>701</v>
      </c>
      <c r="I2718" s="155" t="s">
        <v>205</v>
      </c>
      <c r="J2718" s="155" t="s">
        <v>206</v>
      </c>
      <c r="K2718" s="155" t="s">
        <v>207</v>
      </c>
      <c r="L2718" s="155">
        <v>300</v>
      </c>
      <c r="M2718" s="155" t="s">
        <v>190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303</v>
      </c>
      <c r="U2718" s="157"/>
    </row>
    <row r="2719" spans="1:21" x14ac:dyDescent="0.3">
      <c r="A2719" s="155">
        <v>4</v>
      </c>
      <c r="B2719" s="155" t="s">
        <v>186</v>
      </c>
      <c r="C2719" s="155">
        <v>2020</v>
      </c>
      <c r="D2719" s="155">
        <v>5</v>
      </c>
      <c r="E2719" s="155" t="s">
        <v>221</v>
      </c>
      <c r="F2719" s="156">
        <v>3</v>
      </c>
      <c r="G2719" s="155" t="s">
        <v>188</v>
      </c>
      <c r="H2719" s="155">
        <v>9</v>
      </c>
      <c r="I2719" s="155" t="s">
        <v>274</v>
      </c>
      <c r="J2719" s="155" t="s">
        <v>117</v>
      </c>
      <c r="K2719" s="155" t="s">
        <v>235</v>
      </c>
      <c r="L2719" s="155">
        <v>300</v>
      </c>
      <c r="M2719" s="155" t="s">
        <v>190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303</v>
      </c>
      <c r="U2719" s="157"/>
    </row>
    <row r="2720" spans="1:21" x14ac:dyDescent="0.3">
      <c r="A2720" s="155">
        <v>5</v>
      </c>
      <c r="B2720" s="155" t="s">
        <v>180</v>
      </c>
      <c r="C2720" s="155">
        <v>2020</v>
      </c>
      <c r="D2720" s="155">
        <v>5</v>
      </c>
      <c r="E2720" s="155" t="s">
        <v>221</v>
      </c>
      <c r="F2720" s="156">
        <v>5</v>
      </c>
      <c r="G2720" s="155" t="s">
        <v>194</v>
      </c>
      <c r="H2720" s="155">
        <v>11</v>
      </c>
      <c r="I2720" s="155" t="s">
        <v>282</v>
      </c>
      <c r="J2720" s="155" t="s">
        <v>115</v>
      </c>
      <c r="K2720" s="155" t="s">
        <v>184</v>
      </c>
      <c r="L2720" s="155">
        <v>460</v>
      </c>
      <c r="M2720" s="155" t="s">
        <v>197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303</v>
      </c>
      <c r="U2720" s="157"/>
    </row>
    <row r="2721" spans="1:21" x14ac:dyDescent="0.3">
      <c r="A2721" s="155">
        <v>5</v>
      </c>
      <c r="B2721" s="155" t="s">
        <v>180</v>
      </c>
      <c r="C2721" s="155">
        <v>2020</v>
      </c>
      <c r="D2721" s="155">
        <v>5</v>
      </c>
      <c r="E2721" s="155" t="s">
        <v>221</v>
      </c>
      <c r="F2721" s="156">
        <v>6</v>
      </c>
      <c r="G2721" s="155" t="s">
        <v>191</v>
      </c>
      <c r="H2721" s="155">
        <v>5</v>
      </c>
      <c r="I2721" s="155" t="s">
        <v>189</v>
      </c>
      <c r="J2721" s="155" t="s">
        <v>115</v>
      </c>
      <c r="K2721" s="155" t="s">
        <v>184</v>
      </c>
      <c r="L2721" s="155">
        <v>700</v>
      </c>
      <c r="M2721" s="155" t="s">
        <v>192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303</v>
      </c>
      <c r="U2721" s="157"/>
    </row>
    <row r="2722" spans="1:21" x14ac:dyDescent="0.3">
      <c r="A2722" s="155">
        <v>5</v>
      </c>
      <c r="B2722" s="155" t="s">
        <v>180</v>
      </c>
      <c r="C2722" s="155">
        <v>2020</v>
      </c>
      <c r="D2722" s="155">
        <v>5</v>
      </c>
      <c r="E2722" s="155" t="s">
        <v>221</v>
      </c>
      <c r="F2722" s="156">
        <v>72</v>
      </c>
      <c r="G2722" s="155" t="s">
        <v>211</v>
      </c>
      <c r="H2722" s="155">
        <v>5</v>
      </c>
      <c r="I2722" s="155" t="s">
        <v>189</v>
      </c>
      <c r="J2722" s="155" t="s">
        <v>115</v>
      </c>
      <c r="K2722" s="155" t="s">
        <v>184</v>
      </c>
      <c r="L2722" s="155">
        <v>1572</v>
      </c>
      <c r="M2722" s="155" t="s">
        <v>230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303</v>
      </c>
      <c r="U2722" s="157"/>
    </row>
    <row r="2723" spans="1:21" x14ac:dyDescent="0.3">
      <c r="A2723" s="155">
        <v>5</v>
      </c>
      <c r="B2723" s="155" t="s">
        <v>180</v>
      </c>
      <c r="C2723" s="155">
        <v>2020</v>
      </c>
      <c r="D2723" s="155">
        <v>5</v>
      </c>
      <c r="E2723" s="155" t="s">
        <v>221</v>
      </c>
      <c r="F2723" s="156">
        <v>10</v>
      </c>
      <c r="G2723" s="155" t="s">
        <v>237</v>
      </c>
      <c r="H2723" s="155">
        <v>950</v>
      </c>
      <c r="I2723" s="155" t="s">
        <v>183</v>
      </c>
      <c r="J2723" s="155" t="s">
        <v>115</v>
      </c>
      <c r="K2723" s="155" t="s">
        <v>184</v>
      </c>
      <c r="L2723" s="155">
        <v>4513</v>
      </c>
      <c r="M2723" s="155" t="s">
        <v>239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303</v>
      </c>
      <c r="U2723" s="157"/>
    </row>
    <row r="2724" spans="1:21" x14ac:dyDescent="0.3">
      <c r="A2724" s="155">
        <v>5</v>
      </c>
      <c r="B2724" s="155" t="s">
        <v>180</v>
      </c>
      <c r="C2724" s="155">
        <v>2020</v>
      </c>
      <c r="D2724" s="155">
        <v>5</v>
      </c>
      <c r="E2724" s="155" t="s">
        <v>221</v>
      </c>
      <c r="F2724" s="156">
        <v>3</v>
      </c>
      <c r="G2724" s="155" t="s">
        <v>188</v>
      </c>
      <c r="H2724" s="155">
        <v>950</v>
      </c>
      <c r="I2724" s="155" t="s">
        <v>183</v>
      </c>
      <c r="J2724" s="155" t="s">
        <v>115</v>
      </c>
      <c r="K2724" s="155" t="s">
        <v>184</v>
      </c>
      <c r="L2724" s="155">
        <v>4532</v>
      </c>
      <c r="M2724" s="155" t="s">
        <v>199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303</v>
      </c>
      <c r="U2724" s="157"/>
    </row>
    <row r="2725" spans="1:21" x14ac:dyDescent="0.3">
      <c r="A2725" s="155">
        <v>5</v>
      </c>
      <c r="B2725" s="155" t="s">
        <v>180</v>
      </c>
      <c r="C2725" s="155">
        <v>2020</v>
      </c>
      <c r="D2725" s="155">
        <v>5</v>
      </c>
      <c r="E2725" s="155" t="s">
        <v>221</v>
      </c>
      <c r="F2725" s="156">
        <v>3</v>
      </c>
      <c r="G2725" s="155" t="s">
        <v>188</v>
      </c>
      <c r="H2725" s="155">
        <v>11</v>
      </c>
      <c r="I2725" s="155" t="s">
        <v>282</v>
      </c>
      <c r="J2725" s="155" t="s">
        <v>115</v>
      </c>
      <c r="K2725" s="155" t="s">
        <v>184</v>
      </c>
      <c r="L2725" s="155">
        <v>300</v>
      </c>
      <c r="M2725" s="155" t="s">
        <v>190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303</v>
      </c>
      <c r="U2725" s="157"/>
    </row>
    <row r="2726" spans="1:21" x14ac:dyDescent="0.3">
      <c r="A2726" s="155">
        <v>5</v>
      </c>
      <c r="B2726" s="155" t="s">
        <v>180</v>
      </c>
      <c r="C2726" s="155">
        <v>2020</v>
      </c>
      <c r="D2726" s="155">
        <v>5</v>
      </c>
      <c r="E2726" s="155" t="s">
        <v>221</v>
      </c>
      <c r="F2726" s="156">
        <v>1</v>
      </c>
      <c r="G2726" s="155" t="s">
        <v>182</v>
      </c>
      <c r="H2726" s="155">
        <v>903</v>
      </c>
      <c r="I2726" s="155" t="s">
        <v>238</v>
      </c>
      <c r="J2726" s="155" t="s">
        <v>121</v>
      </c>
      <c r="K2726" s="155" t="s">
        <v>229</v>
      </c>
      <c r="L2726" s="155">
        <v>4512</v>
      </c>
      <c r="M2726" s="155" t="s">
        <v>185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303</v>
      </c>
      <c r="U2726" s="157"/>
    </row>
    <row r="2727" spans="1:21" x14ac:dyDescent="0.3">
      <c r="A2727" s="155">
        <v>5</v>
      </c>
      <c r="B2727" s="155" t="s">
        <v>180</v>
      </c>
      <c r="C2727" s="155">
        <v>2020</v>
      </c>
      <c r="D2727" s="155">
        <v>5</v>
      </c>
      <c r="E2727" s="155" t="s">
        <v>221</v>
      </c>
      <c r="F2727" s="156">
        <v>10</v>
      </c>
      <c r="G2727" s="155" t="s">
        <v>237</v>
      </c>
      <c r="H2727" s="155">
        <v>602</v>
      </c>
      <c r="I2727" s="155" t="s">
        <v>245</v>
      </c>
      <c r="J2727" s="155" t="s">
        <v>125</v>
      </c>
      <c r="K2727" s="155" t="s">
        <v>196</v>
      </c>
      <c r="L2727" s="155">
        <v>207</v>
      </c>
      <c r="M2727" s="155" t="s">
        <v>242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303</v>
      </c>
      <c r="U2727" s="157"/>
    </row>
    <row r="2728" spans="1:21" x14ac:dyDescent="0.3">
      <c r="A2728" s="155">
        <v>5</v>
      </c>
      <c r="B2728" s="155" t="s">
        <v>180</v>
      </c>
      <c r="C2728" s="155">
        <v>2020</v>
      </c>
      <c r="D2728" s="155">
        <v>5</v>
      </c>
      <c r="E2728" s="155" t="s">
        <v>221</v>
      </c>
      <c r="F2728" s="156">
        <v>6</v>
      </c>
      <c r="G2728" s="155" t="s">
        <v>191</v>
      </c>
      <c r="H2728" s="155">
        <v>618</v>
      </c>
      <c r="I2728" s="155" t="s">
        <v>293</v>
      </c>
      <c r="J2728" s="155" t="s">
        <v>130</v>
      </c>
      <c r="K2728" s="155" t="s">
        <v>279</v>
      </c>
      <c r="L2728" s="155">
        <v>4562</v>
      </c>
      <c r="M2728" s="155" t="s">
        <v>210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303</v>
      </c>
      <c r="U2728" s="157"/>
    </row>
    <row r="2729" spans="1:21" x14ac:dyDescent="0.3">
      <c r="A2729" s="155">
        <v>5</v>
      </c>
      <c r="B2729" s="155" t="s">
        <v>180</v>
      </c>
      <c r="C2729" s="155">
        <v>2020</v>
      </c>
      <c r="D2729" s="155">
        <v>5</v>
      </c>
      <c r="E2729" s="155" t="s">
        <v>221</v>
      </c>
      <c r="F2729" s="156">
        <v>6</v>
      </c>
      <c r="G2729" s="155" t="s">
        <v>191</v>
      </c>
      <c r="H2729" s="155">
        <v>623</v>
      </c>
      <c r="I2729" s="155" t="s">
        <v>294</v>
      </c>
      <c r="J2729" s="155" t="s">
        <v>124</v>
      </c>
      <c r="K2729" s="155" t="s">
        <v>226</v>
      </c>
      <c r="L2729" s="155">
        <v>700</v>
      </c>
      <c r="M2729" s="155" t="s">
        <v>192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303</v>
      </c>
      <c r="U2729" s="157"/>
    </row>
    <row r="2730" spans="1:21" x14ac:dyDescent="0.3">
      <c r="A2730" s="155">
        <v>5</v>
      </c>
      <c r="B2730" s="155" t="s">
        <v>180</v>
      </c>
      <c r="C2730" s="155">
        <v>2020</v>
      </c>
      <c r="D2730" s="155">
        <v>5</v>
      </c>
      <c r="E2730" s="155" t="s">
        <v>221</v>
      </c>
      <c r="F2730" s="156">
        <v>6</v>
      </c>
      <c r="G2730" s="155" t="s">
        <v>191</v>
      </c>
      <c r="H2730" s="155">
        <v>624</v>
      </c>
      <c r="I2730" s="155" t="s">
        <v>225</v>
      </c>
      <c r="J2730" s="155" t="s">
        <v>124</v>
      </c>
      <c r="K2730" s="155" t="s">
        <v>226</v>
      </c>
      <c r="L2730" s="155">
        <v>4562</v>
      </c>
      <c r="M2730" s="155" t="s">
        <v>210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303</v>
      </c>
      <c r="U2730" s="157"/>
    </row>
    <row r="2731" spans="1:21" x14ac:dyDescent="0.3">
      <c r="A2731" s="155">
        <v>5</v>
      </c>
      <c r="B2731" s="155" t="s">
        <v>180</v>
      </c>
      <c r="C2731" s="155">
        <v>2020</v>
      </c>
      <c r="D2731" s="155">
        <v>5</v>
      </c>
      <c r="E2731" s="155" t="s">
        <v>221</v>
      </c>
      <c r="F2731" s="156">
        <v>60</v>
      </c>
      <c r="G2731" s="155" t="s">
        <v>211</v>
      </c>
      <c r="H2731" s="155">
        <v>624</v>
      </c>
      <c r="I2731" s="155" t="s">
        <v>225</v>
      </c>
      <c r="J2731" s="155" t="s">
        <v>124</v>
      </c>
      <c r="K2731" s="155" t="s">
        <v>226</v>
      </c>
      <c r="L2731" s="155">
        <v>4563</v>
      </c>
      <c r="M2731" s="155" t="s">
        <v>227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303</v>
      </c>
      <c r="U2731" s="157"/>
    </row>
    <row r="2732" spans="1:21" x14ac:dyDescent="0.3">
      <c r="A2732" s="155">
        <v>5</v>
      </c>
      <c r="B2732" s="155" t="s">
        <v>180</v>
      </c>
      <c r="C2732" s="155">
        <v>2020</v>
      </c>
      <c r="D2732" s="155">
        <v>5</v>
      </c>
      <c r="E2732" s="155" t="s">
        <v>221</v>
      </c>
      <c r="F2732" s="156">
        <v>1</v>
      </c>
      <c r="G2732" s="155" t="s">
        <v>182</v>
      </c>
      <c r="H2732" s="155">
        <v>905</v>
      </c>
      <c r="I2732" s="155" t="s">
        <v>271</v>
      </c>
      <c r="J2732" s="155" t="s">
        <v>122</v>
      </c>
      <c r="K2732" s="155" t="s">
        <v>241</v>
      </c>
      <c r="L2732" s="155">
        <v>4512</v>
      </c>
      <c r="M2732" s="155" t="s">
        <v>185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303</v>
      </c>
      <c r="U2732" s="157"/>
    </row>
    <row r="2733" spans="1:21" x14ac:dyDescent="0.3">
      <c r="A2733" s="155">
        <v>5</v>
      </c>
      <c r="B2733" s="155" t="s">
        <v>180</v>
      </c>
      <c r="C2733" s="155">
        <v>2020</v>
      </c>
      <c r="D2733" s="155">
        <v>5</v>
      </c>
      <c r="E2733" s="155" t="s">
        <v>221</v>
      </c>
      <c r="F2733" s="156">
        <v>10</v>
      </c>
      <c r="G2733" s="155" t="s">
        <v>237</v>
      </c>
      <c r="H2733" s="155">
        <v>1</v>
      </c>
      <c r="I2733" s="155" t="s">
        <v>228</v>
      </c>
      <c r="J2733" s="155" t="s">
        <v>121</v>
      </c>
      <c r="K2733" s="155" t="s">
        <v>229</v>
      </c>
      <c r="L2733" s="155">
        <v>207</v>
      </c>
      <c r="M2733" s="155" t="s">
        <v>242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303</v>
      </c>
      <c r="U2733" s="157"/>
    </row>
    <row r="2734" spans="1:21" x14ac:dyDescent="0.3">
      <c r="A2734" s="155">
        <v>4</v>
      </c>
      <c r="B2734" s="155" t="s">
        <v>186</v>
      </c>
      <c r="C2734" s="155">
        <v>2020</v>
      </c>
      <c r="D2734" s="155">
        <v>5</v>
      </c>
      <c r="E2734" s="155" t="s">
        <v>221</v>
      </c>
      <c r="F2734" s="156">
        <v>3</v>
      </c>
      <c r="G2734" s="155" t="s">
        <v>188</v>
      </c>
      <c r="H2734" s="155">
        <v>710</v>
      </c>
      <c r="I2734" s="155" t="s">
        <v>219</v>
      </c>
      <c r="J2734" s="155" t="s">
        <v>206</v>
      </c>
      <c r="K2734" s="155" t="s">
        <v>207</v>
      </c>
      <c r="L2734" s="155">
        <v>4532</v>
      </c>
      <c r="M2734" s="155" t="s">
        <v>199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303</v>
      </c>
      <c r="U2734" s="157"/>
    </row>
    <row r="2735" spans="1:21" x14ac:dyDescent="0.3">
      <c r="A2735" s="155">
        <v>5</v>
      </c>
      <c r="B2735" s="155" t="s">
        <v>180</v>
      </c>
      <c r="C2735" s="155">
        <v>2020</v>
      </c>
      <c r="D2735" s="155">
        <v>5</v>
      </c>
      <c r="E2735" s="155" t="s">
        <v>221</v>
      </c>
      <c r="F2735" s="156">
        <v>3</v>
      </c>
      <c r="G2735" s="155" t="s">
        <v>188</v>
      </c>
      <c r="H2735" s="155">
        <v>2</v>
      </c>
      <c r="I2735" s="155" t="s">
        <v>263</v>
      </c>
      <c r="J2735" s="155" t="s">
        <v>121</v>
      </c>
      <c r="K2735" s="155" t="s">
        <v>229</v>
      </c>
      <c r="L2735" s="155">
        <v>300</v>
      </c>
      <c r="M2735" s="155" t="s">
        <v>190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303</v>
      </c>
      <c r="U2735" s="157"/>
    </row>
    <row r="2736" spans="1:21" x14ac:dyDescent="0.3">
      <c r="A2736" s="155">
        <v>5</v>
      </c>
      <c r="B2736" s="155" t="s">
        <v>180</v>
      </c>
      <c r="C2736" s="155">
        <v>2020</v>
      </c>
      <c r="D2736" s="155">
        <v>5</v>
      </c>
      <c r="E2736" s="155" t="s">
        <v>221</v>
      </c>
      <c r="F2736" s="156">
        <v>3</v>
      </c>
      <c r="G2736" s="155" t="s">
        <v>188</v>
      </c>
      <c r="H2736" s="155">
        <v>15</v>
      </c>
      <c r="I2736" s="155" t="s">
        <v>251</v>
      </c>
      <c r="J2736" s="155" t="s">
        <v>118</v>
      </c>
      <c r="K2736" s="155" t="s">
        <v>213</v>
      </c>
      <c r="L2736" s="155">
        <v>300</v>
      </c>
      <c r="M2736" s="155" t="s">
        <v>190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303</v>
      </c>
      <c r="U2736" s="157"/>
    </row>
    <row r="2737" spans="1:21" x14ac:dyDescent="0.3">
      <c r="A2737" s="155">
        <v>4</v>
      </c>
      <c r="B2737" s="155" t="s">
        <v>186</v>
      </c>
      <c r="C2737" s="155">
        <v>2020</v>
      </c>
      <c r="D2737" s="155">
        <v>5</v>
      </c>
      <c r="E2737" s="155" t="s">
        <v>221</v>
      </c>
      <c r="F2737" s="156">
        <v>3</v>
      </c>
      <c r="G2737" s="155" t="s">
        <v>188</v>
      </c>
      <c r="H2737" s="155">
        <v>18</v>
      </c>
      <c r="I2737" s="155" t="s">
        <v>214</v>
      </c>
      <c r="J2737" s="155" t="s">
        <v>119</v>
      </c>
      <c r="K2737" s="155" t="s">
        <v>215</v>
      </c>
      <c r="L2737" s="155">
        <v>300</v>
      </c>
      <c r="M2737" s="155" t="s">
        <v>190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303</v>
      </c>
      <c r="U2737" s="157"/>
    </row>
    <row r="2738" spans="1:21" x14ac:dyDescent="0.3">
      <c r="A2738" s="155">
        <v>4</v>
      </c>
      <c r="B2738" s="155" t="s">
        <v>186</v>
      </c>
      <c r="C2738" s="155">
        <v>2020</v>
      </c>
      <c r="D2738" s="155">
        <v>5</v>
      </c>
      <c r="E2738" s="155" t="s">
        <v>221</v>
      </c>
      <c r="F2738" s="156">
        <v>5</v>
      </c>
      <c r="G2738" s="155" t="s">
        <v>194</v>
      </c>
      <c r="H2738" s="155">
        <v>18</v>
      </c>
      <c r="I2738" s="155" t="s">
        <v>214</v>
      </c>
      <c r="J2738" s="155" t="s">
        <v>119</v>
      </c>
      <c r="K2738" s="155" t="s">
        <v>215</v>
      </c>
      <c r="L2738" s="155">
        <v>460</v>
      </c>
      <c r="M2738" s="155" t="s">
        <v>197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303</v>
      </c>
      <c r="U2738" s="157"/>
    </row>
    <row r="2739" spans="1:21" x14ac:dyDescent="0.3">
      <c r="A2739" s="155">
        <v>5</v>
      </c>
      <c r="B2739" s="155" t="s">
        <v>180</v>
      </c>
      <c r="C2739" s="155">
        <v>2020</v>
      </c>
      <c r="D2739" s="155">
        <v>5</v>
      </c>
      <c r="E2739" s="155" t="s">
        <v>221</v>
      </c>
      <c r="F2739" s="156">
        <v>3</v>
      </c>
      <c r="G2739" s="155" t="s">
        <v>188</v>
      </c>
      <c r="H2739" s="155">
        <v>700</v>
      </c>
      <c r="I2739" s="155" t="s">
        <v>272</v>
      </c>
      <c r="J2739" s="155" t="s">
        <v>206</v>
      </c>
      <c r="K2739" s="155" t="s">
        <v>207</v>
      </c>
      <c r="L2739" s="155">
        <v>300</v>
      </c>
      <c r="M2739" s="155" t="s">
        <v>190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303</v>
      </c>
      <c r="U2739" s="157"/>
    </row>
    <row r="2740" spans="1:21" x14ac:dyDescent="0.3">
      <c r="A2740" s="155">
        <v>5</v>
      </c>
      <c r="B2740" s="155" t="s">
        <v>180</v>
      </c>
      <c r="C2740" s="155">
        <v>2020</v>
      </c>
      <c r="D2740" s="155">
        <v>5</v>
      </c>
      <c r="E2740" s="155" t="s">
        <v>221</v>
      </c>
      <c r="F2740" s="156">
        <v>79</v>
      </c>
      <c r="G2740" s="155" t="s">
        <v>211</v>
      </c>
      <c r="H2740" s="155">
        <v>954</v>
      </c>
      <c r="I2740" s="155" t="s">
        <v>236</v>
      </c>
      <c r="J2740" s="155" t="s">
        <v>119</v>
      </c>
      <c r="K2740" s="155" t="s">
        <v>215</v>
      </c>
      <c r="L2740" s="155">
        <v>4579</v>
      </c>
      <c r="M2740" s="155" t="s">
        <v>220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303</v>
      </c>
      <c r="U2740" s="157"/>
    </row>
    <row r="2741" spans="1:21" x14ac:dyDescent="0.3">
      <c r="A2741" s="155">
        <v>5</v>
      </c>
      <c r="B2741" s="155" t="s">
        <v>180</v>
      </c>
      <c r="C2741" s="155">
        <v>2020</v>
      </c>
      <c r="D2741" s="155">
        <v>5</v>
      </c>
      <c r="E2741" s="155" t="s">
        <v>221</v>
      </c>
      <c r="F2741" s="156">
        <v>5</v>
      </c>
      <c r="G2741" s="155" t="s">
        <v>194</v>
      </c>
      <c r="H2741" s="155">
        <v>951</v>
      </c>
      <c r="I2741" s="155" t="s">
        <v>249</v>
      </c>
      <c r="J2741" s="155" t="s">
        <v>126</v>
      </c>
      <c r="K2741" s="155" t="s">
        <v>248</v>
      </c>
      <c r="L2741" s="155">
        <v>4552</v>
      </c>
      <c r="M2741" s="155" t="s">
        <v>275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303</v>
      </c>
      <c r="U2741" s="157"/>
    </row>
    <row r="2742" spans="1:21" x14ac:dyDescent="0.3">
      <c r="A2742" s="155">
        <v>5</v>
      </c>
      <c r="B2742" s="155" t="s">
        <v>180</v>
      </c>
      <c r="C2742" s="155">
        <v>2020</v>
      </c>
      <c r="D2742" s="155">
        <v>5</v>
      </c>
      <c r="E2742" s="155" t="s">
        <v>221</v>
      </c>
      <c r="F2742" s="156">
        <v>75</v>
      </c>
      <c r="G2742" s="155" t="s">
        <v>211</v>
      </c>
      <c r="H2742" s="155">
        <v>5</v>
      </c>
      <c r="I2742" s="155" t="s">
        <v>189</v>
      </c>
      <c r="J2742" s="155" t="s">
        <v>115</v>
      </c>
      <c r="K2742" s="155" t="s">
        <v>184</v>
      </c>
      <c r="L2742" s="155">
        <v>1575</v>
      </c>
      <c r="M2742" s="155" t="s">
        <v>217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303</v>
      </c>
      <c r="U2742" s="157"/>
    </row>
    <row r="2743" spans="1:21" x14ac:dyDescent="0.3">
      <c r="A2743" s="155">
        <v>4</v>
      </c>
      <c r="B2743" s="155" t="s">
        <v>186</v>
      </c>
      <c r="C2743" s="155">
        <v>2020</v>
      </c>
      <c r="D2743" s="155">
        <v>5</v>
      </c>
      <c r="E2743" s="155" t="s">
        <v>221</v>
      </c>
      <c r="F2743" s="156">
        <v>3</v>
      </c>
      <c r="G2743" s="155" t="s">
        <v>188</v>
      </c>
      <c r="H2743" s="155">
        <v>616</v>
      </c>
      <c r="I2743" s="155" t="s">
        <v>198</v>
      </c>
      <c r="J2743" s="155" t="s">
        <v>125</v>
      </c>
      <c r="K2743" s="155" t="s">
        <v>196</v>
      </c>
      <c r="L2743" s="155">
        <v>4532</v>
      </c>
      <c r="M2743" s="155" t="s">
        <v>199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303</v>
      </c>
      <c r="U2743" s="157"/>
    </row>
    <row r="2744" spans="1:21" x14ac:dyDescent="0.3">
      <c r="A2744" s="155">
        <v>5</v>
      </c>
      <c r="B2744" s="155" t="s">
        <v>180</v>
      </c>
      <c r="C2744" s="155">
        <v>2020</v>
      </c>
      <c r="D2744" s="155">
        <v>5</v>
      </c>
      <c r="E2744" s="155" t="s">
        <v>221</v>
      </c>
      <c r="F2744" s="156">
        <v>3</v>
      </c>
      <c r="G2744" s="155" t="s">
        <v>188</v>
      </c>
      <c r="H2744" s="155">
        <v>602</v>
      </c>
      <c r="I2744" s="155" t="s">
        <v>245</v>
      </c>
      <c r="J2744" s="155" t="s">
        <v>125</v>
      </c>
      <c r="K2744" s="155" t="s">
        <v>196</v>
      </c>
      <c r="L2744" s="155">
        <v>300</v>
      </c>
      <c r="M2744" s="155" t="s">
        <v>190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303</v>
      </c>
      <c r="U2744" s="157"/>
    </row>
    <row r="2745" spans="1:21" x14ac:dyDescent="0.3">
      <c r="A2745" s="155">
        <v>5</v>
      </c>
      <c r="B2745" s="155" t="s">
        <v>180</v>
      </c>
      <c r="C2745" s="155">
        <v>2020</v>
      </c>
      <c r="D2745" s="155">
        <v>5</v>
      </c>
      <c r="E2745" s="155" t="s">
        <v>221</v>
      </c>
      <c r="F2745" s="156">
        <v>3</v>
      </c>
      <c r="G2745" s="155" t="s">
        <v>188</v>
      </c>
      <c r="H2745" s="155">
        <v>621</v>
      </c>
      <c r="I2745" s="155" t="s">
        <v>258</v>
      </c>
      <c r="J2745" s="155" t="s">
        <v>116</v>
      </c>
      <c r="K2745" s="155" t="s">
        <v>223</v>
      </c>
      <c r="L2745" s="155">
        <v>4532</v>
      </c>
      <c r="M2745" s="155" t="s">
        <v>199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303</v>
      </c>
      <c r="U2745" s="157"/>
    </row>
    <row r="2746" spans="1:21" x14ac:dyDescent="0.3">
      <c r="A2746" s="155">
        <v>5</v>
      </c>
      <c r="B2746" s="155" t="s">
        <v>180</v>
      </c>
      <c r="C2746" s="155">
        <v>2020</v>
      </c>
      <c r="D2746" s="155">
        <v>5</v>
      </c>
      <c r="E2746" s="155" t="s">
        <v>221</v>
      </c>
      <c r="F2746" s="156">
        <v>75</v>
      </c>
      <c r="G2746" s="155" t="s">
        <v>211</v>
      </c>
      <c r="H2746" s="155">
        <v>701</v>
      </c>
      <c r="I2746" s="155" t="s">
        <v>205</v>
      </c>
      <c r="J2746" s="155" t="s">
        <v>206</v>
      </c>
      <c r="K2746" s="155" t="s">
        <v>207</v>
      </c>
      <c r="L2746" s="155">
        <v>1575</v>
      </c>
      <c r="M2746" s="155" t="s">
        <v>217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303</v>
      </c>
      <c r="U2746" s="157"/>
    </row>
    <row r="2747" spans="1:21" x14ac:dyDescent="0.3">
      <c r="A2747" s="155">
        <v>5</v>
      </c>
      <c r="B2747" s="155" t="s">
        <v>180</v>
      </c>
      <c r="C2747" s="155">
        <v>2020</v>
      </c>
      <c r="D2747" s="155">
        <v>5</v>
      </c>
      <c r="E2747" s="155" t="s">
        <v>221</v>
      </c>
      <c r="F2747" s="156">
        <v>10</v>
      </c>
      <c r="G2747" s="155" t="s">
        <v>237</v>
      </c>
      <c r="H2747" s="155">
        <v>7</v>
      </c>
      <c r="I2747" s="155" t="s">
        <v>240</v>
      </c>
      <c r="J2747" s="155" t="s">
        <v>122</v>
      </c>
      <c r="K2747" s="155" t="s">
        <v>241</v>
      </c>
      <c r="L2747" s="155">
        <v>207</v>
      </c>
      <c r="M2747" s="155" t="s">
        <v>242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303</v>
      </c>
      <c r="U2747" s="157"/>
    </row>
    <row r="2748" spans="1:21" x14ac:dyDescent="0.3">
      <c r="A2748" s="155">
        <v>5</v>
      </c>
      <c r="B2748" s="155" t="s">
        <v>180</v>
      </c>
      <c r="C2748" s="155">
        <v>2020</v>
      </c>
      <c r="D2748" s="155">
        <v>5</v>
      </c>
      <c r="E2748" s="155" t="s">
        <v>221</v>
      </c>
      <c r="F2748" s="156">
        <v>10</v>
      </c>
      <c r="G2748" s="155" t="s">
        <v>237</v>
      </c>
      <c r="H2748" s="155">
        <v>905</v>
      </c>
      <c r="I2748" s="155" t="s">
        <v>271</v>
      </c>
      <c r="J2748" s="155" t="s">
        <v>122</v>
      </c>
      <c r="K2748" s="155" t="s">
        <v>241</v>
      </c>
      <c r="L2748" s="155">
        <v>4513</v>
      </c>
      <c r="M2748" s="155" t="s">
        <v>239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303</v>
      </c>
      <c r="U2748" s="157"/>
    </row>
    <row r="2749" spans="1:21" x14ac:dyDescent="0.3">
      <c r="A2749" s="155">
        <v>4</v>
      </c>
      <c r="B2749" s="155" t="s">
        <v>186</v>
      </c>
      <c r="C2749" s="155">
        <v>2020</v>
      </c>
      <c r="D2749" s="155">
        <v>5</v>
      </c>
      <c r="E2749" s="155" t="s">
        <v>221</v>
      </c>
      <c r="F2749" s="156">
        <v>3</v>
      </c>
      <c r="G2749" s="155" t="s">
        <v>188</v>
      </c>
      <c r="H2749" s="155">
        <v>903</v>
      </c>
      <c r="I2749" s="155" t="s">
        <v>238</v>
      </c>
      <c r="J2749" s="155" t="s">
        <v>121</v>
      </c>
      <c r="K2749" s="155" t="s">
        <v>229</v>
      </c>
      <c r="L2749" s="155">
        <v>4532</v>
      </c>
      <c r="M2749" s="155" t="s">
        <v>199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303</v>
      </c>
      <c r="U2749" s="157"/>
    </row>
    <row r="2750" spans="1:21" x14ac:dyDescent="0.3">
      <c r="A2750" s="155">
        <v>4</v>
      </c>
      <c r="B2750" s="155" t="s">
        <v>186</v>
      </c>
      <c r="C2750" s="155">
        <v>2020</v>
      </c>
      <c r="D2750" s="155">
        <v>5</v>
      </c>
      <c r="E2750" s="155" t="s">
        <v>221</v>
      </c>
      <c r="F2750" s="156">
        <v>3</v>
      </c>
      <c r="G2750" s="155" t="s">
        <v>188</v>
      </c>
      <c r="H2750" s="155">
        <v>1</v>
      </c>
      <c r="I2750" s="155" t="s">
        <v>228</v>
      </c>
      <c r="J2750" s="155" t="s">
        <v>121</v>
      </c>
      <c r="K2750" s="155" t="s">
        <v>229</v>
      </c>
      <c r="L2750" s="155">
        <v>300</v>
      </c>
      <c r="M2750" s="155" t="s">
        <v>190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303</v>
      </c>
      <c r="U2750" s="157"/>
    </row>
    <row r="2751" spans="1:21" x14ac:dyDescent="0.3">
      <c r="A2751" s="155">
        <v>5</v>
      </c>
      <c r="B2751" s="155" t="s">
        <v>180</v>
      </c>
      <c r="C2751" s="155">
        <v>2020</v>
      </c>
      <c r="D2751" s="155">
        <v>5</v>
      </c>
      <c r="E2751" s="155" t="s">
        <v>221</v>
      </c>
      <c r="F2751" s="156">
        <v>72</v>
      </c>
      <c r="G2751" s="155" t="s">
        <v>211</v>
      </c>
      <c r="H2751" s="155">
        <v>1</v>
      </c>
      <c r="I2751" s="155" t="s">
        <v>228</v>
      </c>
      <c r="J2751" s="155" t="s">
        <v>121</v>
      </c>
      <c r="K2751" s="155" t="s">
        <v>229</v>
      </c>
      <c r="L2751" s="155">
        <v>1572</v>
      </c>
      <c r="M2751" s="155" t="s">
        <v>230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303</v>
      </c>
      <c r="U2751" s="157"/>
    </row>
    <row r="2752" spans="1:21" x14ac:dyDescent="0.3">
      <c r="A2752" s="155">
        <v>5</v>
      </c>
      <c r="B2752" s="155" t="s">
        <v>180</v>
      </c>
      <c r="C2752" s="155">
        <v>2020</v>
      </c>
      <c r="D2752" s="155">
        <v>5</v>
      </c>
      <c r="E2752" s="155" t="s">
        <v>221</v>
      </c>
      <c r="F2752" s="156">
        <v>1</v>
      </c>
      <c r="G2752" s="155" t="s">
        <v>182</v>
      </c>
      <c r="H2752" s="155">
        <v>18</v>
      </c>
      <c r="I2752" s="155" t="s">
        <v>214</v>
      </c>
      <c r="J2752" s="155" t="s">
        <v>119</v>
      </c>
      <c r="K2752" s="155" t="s">
        <v>215</v>
      </c>
      <c r="L2752" s="155">
        <v>200</v>
      </c>
      <c r="M2752" s="155" t="s">
        <v>209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303</v>
      </c>
      <c r="U2752" s="157"/>
    </row>
    <row r="2753" spans="1:21" x14ac:dyDescent="0.3">
      <c r="A2753" s="155">
        <v>5</v>
      </c>
      <c r="B2753" s="155" t="s">
        <v>180</v>
      </c>
      <c r="C2753" s="155">
        <v>2020</v>
      </c>
      <c r="D2753" s="155">
        <v>5</v>
      </c>
      <c r="E2753" s="155" t="s">
        <v>221</v>
      </c>
      <c r="F2753" s="156">
        <v>5</v>
      </c>
      <c r="G2753" s="155" t="s">
        <v>194</v>
      </c>
      <c r="H2753" s="155">
        <v>954</v>
      </c>
      <c r="I2753" s="155" t="s">
        <v>236</v>
      </c>
      <c r="J2753" s="155" t="s">
        <v>119</v>
      </c>
      <c r="K2753" s="155" t="s">
        <v>215</v>
      </c>
      <c r="L2753" s="155">
        <v>4552</v>
      </c>
      <c r="M2753" s="155" t="s">
        <v>275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303</v>
      </c>
      <c r="U2753" s="157"/>
    </row>
    <row r="2754" spans="1:21" x14ac:dyDescent="0.3">
      <c r="A2754" s="155">
        <v>5</v>
      </c>
      <c r="B2754" s="155" t="s">
        <v>180</v>
      </c>
      <c r="C2754" s="155">
        <v>2020</v>
      </c>
      <c r="D2754" s="155">
        <v>5</v>
      </c>
      <c r="E2754" s="155" t="s">
        <v>221</v>
      </c>
      <c r="F2754" s="156">
        <v>75</v>
      </c>
      <c r="G2754" s="155" t="s">
        <v>211</v>
      </c>
      <c r="H2754" s="155">
        <v>950</v>
      </c>
      <c r="I2754" s="155" t="s">
        <v>183</v>
      </c>
      <c r="J2754" s="155" t="s">
        <v>115</v>
      </c>
      <c r="K2754" s="155" t="s">
        <v>184</v>
      </c>
      <c r="L2754" s="155">
        <v>4575</v>
      </c>
      <c r="M2754" s="155" t="s">
        <v>211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303</v>
      </c>
      <c r="U2754" s="157"/>
    </row>
    <row r="2755" spans="1:21" x14ac:dyDescent="0.3">
      <c r="A2755" s="155">
        <v>5</v>
      </c>
      <c r="B2755" s="155" t="s">
        <v>180</v>
      </c>
      <c r="C2755" s="155">
        <v>2020</v>
      </c>
      <c r="D2755" s="155">
        <v>5</v>
      </c>
      <c r="E2755" s="155" t="s">
        <v>221</v>
      </c>
      <c r="F2755" s="156">
        <v>79</v>
      </c>
      <c r="G2755" s="155" t="s">
        <v>211</v>
      </c>
      <c r="H2755" s="155">
        <v>950</v>
      </c>
      <c r="I2755" s="155" t="s">
        <v>183</v>
      </c>
      <c r="J2755" s="155" t="s">
        <v>115</v>
      </c>
      <c r="K2755" s="155" t="s">
        <v>184</v>
      </c>
      <c r="L2755" s="155">
        <v>4579</v>
      </c>
      <c r="M2755" s="155" t="s">
        <v>220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303</v>
      </c>
      <c r="U2755" s="157"/>
    </row>
    <row r="2756" spans="1:21" x14ac:dyDescent="0.3">
      <c r="A2756" s="155">
        <v>5</v>
      </c>
      <c r="B2756" s="155" t="s">
        <v>180</v>
      </c>
      <c r="C2756" s="155">
        <v>2020</v>
      </c>
      <c r="D2756" s="155">
        <v>5</v>
      </c>
      <c r="E2756" s="155" t="s">
        <v>221</v>
      </c>
      <c r="F2756" s="156">
        <v>10</v>
      </c>
      <c r="G2756" s="155" t="s">
        <v>237</v>
      </c>
      <c r="H2756" s="155">
        <v>5</v>
      </c>
      <c r="I2756" s="155" t="s">
        <v>189</v>
      </c>
      <c r="J2756" s="155" t="s">
        <v>115</v>
      </c>
      <c r="K2756" s="155" t="s">
        <v>184</v>
      </c>
      <c r="L2756" s="155">
        <v>207</v>
      </c>
      <c r="M2756" s="155" t="s">
        <v>242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303</v>
      </c>
      <c r="U2756" s="157"/>
    </row>
    <row r="2757" spans="1:21" x14ac:dyDescent="0.3">
      <c r="A2757" s="155">
        <v>5</v>
      </c>
      <c r="B2757" s="155" t="s">
        <v>180</v>
      </c>
      <c r="C2757" s="155">
        <v>2020</v>
      </c>
      <c r="D2757" s="155">
        <v>5</v>
      </c>
      <c r="E2757" s="155" t="s">
        <v>221</v>
      </c>
      <c r="F2757" s="156">
        <v>10</v>
      </c>
      <c r="G2757" s="155" t="s">
        <v>237</v>
      </c>
      <c r="H2757" s="155">
        <v>603</v>
      </c>
      <c r="I2757" s="155" t="s">
        <v>195</v>
      </c>
      <c r="J2757" s="155" t="s">
        <v>125</v>
      </c>
      <c r="K2757" s="155" t="s">
        <v>196</v>
      </c>
      <c r="L2757" s="155">
        <v>207</v>
      </c>
      <c r="M2757" s="155" t="s">
        <v>242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303</v>
      </c>
      <c r="U2757" s="157"/>
    </row>
    <row r="2758" spans="1:21" x14ac:dyDescent="0.3">
      <c r="A2758" s="155">
        <v>5</v>
      </c>
      <c r="B2758" s="155" t="s">
        <v>180</v>
      </c>
      <c r="C2758" s="155">
        <v>2020</v>
      </c>
      <c r="D2758" s="155">
        <v>5</v>
      </c>
      <c r="E2758" s="155" t="s">
        <v>221</v>
      </c>
      <c r="F2758" s="156">
        <v>60</v>
      </c>
      <c r="G2758" s="155" t="s">
        <v>211</v>
      </c>
      <c r="H2758" s="155">
        <v>615</v>
      </c>
      <c r="I2758" s="155" t="s">
        <v>291</v>
      </c>
      <c r="J2758" s="155" t="s">
        <v>123</v>
      </c>
      <c r="K2758" s="155" t="s">
        <v>260</v>
      </c>
      <c r="L2758" s="155">
        <v>4563</v>
      </c>
      <c r="M2758" s="155" t="s">
        <v>227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303</v>
      </c>
      <c r="U2758" s="157"/>
    </row>
    <row r="2759" spans="1:21" x14ac:dyDescent="0.3">
      <c r="A2759" s="155">
        <v>4</v>
      </c>
      <c r="B2759" s="155" t="s">
        <v>186</v>
      </c>
      <c r="C2759" s="155">
        <v>2020</v>
      </c>
      <c r="D2759" s="155">
        <v>5</v>
      </c>
      <c r="E2759" s="155" t="s">
        <v>221</v>
      </c>
      <c r="F2759" s="156">
        <v>60</v>
      </c>
      <c r="G2759" s="155" t="s">
        <v>211</v>
      </c>
      <c r="H2759" s="155">
        <v>615</v>
      </c>
      <c r="I2759" s="155" t="s">
        <v>291</v>
      </c>
      <c r="J2759" s="155" t="s">
        <v>123</v>
      </c>
      <c r="K2759" s="155" t="s">
        <v>260</v>
      </c>
      <c r="L2759" s="155">
        <v>4563</v>
      </c>
      <c r="M2759" s="155" t="s">
        <v>227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303</v>
      </c>
      <c r="U2759" s="157"/>
    </row>
    <row r="2760" spans="1:21" x14ac:dyDescent="0.3">
      <c r="A2760" s="155">
        <v>5</v>
      </c>
      <c r="B2760" s="155" t="s">
        <v>180</v>
      </c>
      <c r="C2760" s="155">
        <v>2020</v>
      </c>
      <c r="D2760" s="155">
        <v>5</v>
      </c>
      <c r="E2760" s="155" t="s">
        <v>221</v>
      </c>
      <c r="F2760" s="156">
        <v>1</v>
      </c>
      <c r="G2760" s="155" t="s">
        <v>182</v>
      </c>
      <c r="H2760" s="155">
        <v>602</v>
      </c>
      <c r="I2760" s="155" t="s">
        <v>245</v>
      </c>
      <c r="J2760" s="155" t="s">
        <v>125</v>
      </c>
      <c r="K2760" s="155" t="s">
        <v>196</v>
      </c>
      <c r="L2760" s="155">
        <v>200</v>
      </c>
      <c r="M2760" s="155" t="s">
        <v>209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303</v>
      </c>
      <c r="U2760" s="157"/>
    </row>
    <row r="2761" spans="1:21" x14ac:dyDescent="0.3">
      <c r="A2761" s="155">
        <v>4</v>
      </c>
      <c r="B2761" s="155" t="s">
        <v>186</v>
      </c>
      <c r="C2761" s="155">
        <v>2020</v>
      </c>
      <c r="D2761" s="155">
        <v>5</v>
      </c>
      <c r="E2761" s="155" t="s">
        <v>221</v>
      </c>
      <c r="F2761" s="156">
        <v>10</v>
      </c>
      <c r="G2761" s="155" t="s">
        <v>237</v>
      </c>
      <c r="H2761" s="155">
        <v>905</v>
      </c>
      <c r="I2761" s="155" t="s">
        <v>271</v>
      </c>
      <c r="J2761" s="155" t="s">
        <v>122</v>
      </c>
      <c r="K2761" s="155" t="s">
        <v>241</v>
      </c>
      <c r="L2761" s="155">
        <v>4513</v>
      </c>
      <c r="M2761" s="155" t="s">
        <v>239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303</v>
      </c>
      <c r="U2761" s="157"/>
    </row>
    <row r="2762" spans="1:21" x14ac:dyDescent="0.3">
      <c r="A2762" s="155">
        <v>4</v>
      </c>
      <c r="B2762" s="155" t="s">
        <v>186</v>
      </c>
      <c r="C2762" s="155">
        <v>2020</v>
      </c>
      <c r="D2762" s="155">
        <v>5</v>
      </c>
      <c r="E2762" s="155" t="s">
        <v>221</v>
      </c>
      <c r="F2762" s="156">
        <v>1</v>
      </c>
      <c r="G2762" s="155" t="s">
        <v>182</v>
      </c>
      <c r="H2762" s="155">
        <v>1</v>
      </c>
      <c r="I2762" s="155" t="s">
        <v>228</v>
      </c>
      <c r="J2762" s="155" t="s">
        <v>121</v>
      </c>
      <c r="K2762" s="155" t="s">
        <v>229</v>
      </c>
      <c r="L2762" s="155">
        <v>200</v>
      </c>
      <c r="M2762" s="155" t="s">
        <v>209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303</v>
      </c>
      <c r="U2762" s="157"/>
    </row>
    <row r="2763" spans="1:21" x14ac:dyDescent="0.3">
      <c r="A2763" s="155">
        <v>5</v>
      </c>
      <c r="B2763" s="155" t="s">
        <v>180</v>
      </c>
      <c r="C2763" s="155">
        <v>2020</v>
      </c>
      <c r="D2763" s="155">
        <v>5</v>
      </c>
      <c r="E2763" s="155" t="s">
        <v>221</v>
      </c>
      <c r="F2763" s="156">
        <v>71</v>
      </c>
      <c r="G2763" s="155" t="s">
        <v>211</v>
      </c>
      <c r="H2763" s="155">
        <v>1</v>
      </c>
      <c r="I2763" s="155" t="s">
        <v>228</v>
      </c>
      <c r="J2763" s="155" t="s">
        <v>121</v>
      </c>
      <c r="K2763" s="155" t="s">
        <v>229</v>
      </c>
      <c r="L2763" s="155">
        <v>1571</v>
      </c>
      <c r="M2763" s="155" t="s">
        <v>264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303</v>
      </c>
      <c r="U2763" s="157"/>
    </row>
    <row r="2764" spans="1:21" x14ac:dyDescent="0.3">
      <c r="A2764" s="155">
        <v>5</v>
      </c>
      <c r="B2764" s="155" t="s">
        <v>180</v>
      </c>
      <c r="C2764" s="155">
        <v>2020</v>
      </c>
      <c r="D2764" s="155">
        <v>5</v>
      </c>
      <c r="E2764" s="155" t="s">
        <v>221</v>
      </c>
      <c r="F2764" s="156">
        <v>3</v>
      </c>
      <c r="G2764" s="155" t="s">
        <v>188</v>
      </c>
      <c r="H2764" s="155">
        <v>955</v>
      </c>
      <c r="I2764" s="155" t="s">
        <v>281</v>
      </c>
      <c r="J2764" s="155" t="s">
        <v>119</v>
      </c>
      <c r="K2764" s="155" t="s">
        <v>215</v>
      </c>
      <c r="L2764" s="155">
        <v>4532</v>
      </c>
      <c r="M2764" s="155" t="s">
        <v>199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303</v>
      </c>
      <c r="U2764" s="157"/>
    </row>
    <row r="2765" spans="1:21" x14ac:dyDescent="0.3">
      <c r="A2765" s="155">
        <v>5</v>
      </c>
      <c r="B2765" s="155" t="s">
        <v>180</v>
      </c>
      <c r="C2765" s="155">
        <v>2020</v>
      </c>
      <c r="D2765" s="155">
        <v>5</v>
      </c>
      <c r="E2765" s="155" t="s">
        <v>221</v>
      </c>
      <c r="F2765" s="156">
        <v>3</v>
      </c>
      <c r="G2765" s="155" t="s">
        <v>188</v>
      </c>
      <c r="H2765" s="155">
        <v>952</v>
      </c>
      <c r="I2765" s="155" t="s">
        <v>234</v>
      </c>
      <c r="J2765" s="155" t="s">
        <v>117</v>
      </c>
      <c r="K2765" s="155" t="s">
        <v>235</v>
      </c>
      <c r="L2765" s="155">
        <v>4532</v>
      </c>
      <c r="M2765" s="155" t="s">
        <v>199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303</v>
      </c>
      <c r="U2765" s="157"/>
    </row>
    <row r="2766" spans="1:21" x14ac:dyDescent="0.3">
      <c r="A2766" s="155">
        <v>4</v>
      </c>
      <c r="B2766" s="155" t="s">
        <v>186</v>
      </c>
      <c r="C2766" s="155">
        <v>2020</v>
      </c>
      <c r="D2766" s="155">
        <v>5</v>
      </c>
      <c r="E2766" s="155" t="s">
        <v>221</v>
      </c>
      <c r="F2766" s="156">
        <v>3</v>
      </c>
      <c r="G2766" s="155" t="s">
        <v>188</v>
      </c>
      <c r="H2766" s="155">
        <v>15</v>
      </c>
      <c r="I2766" s="155" t="s">
        <v>251</v>
      </c>
      <c r="J2766" s="155" t="s">
        <v>118</v>
      </c>
      <c r="K2766" s="155" t="s">
        <v>213</v>
      </c>
      <c r="L2766" s="155">
        <v>300</v>
      </c>
      <c r="M2766" s="155" t="s">
        <v>190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303</v>
      </c>
      <c r="U2766" s="157"/>
    </row>
    <row r="2767" spans="1:21" x14ac:dyDescent="0.3">
      <c r="A2767" s="155">
        <v>5</v>
      </c>
      <c r="B2767" s="155" t="s">
        <v>180</v>
      </c>
      <c r="C2767" s="155">
        <v>2020</v>
      </c>
      <c r="D2767" s="155">
        <v>5</v>
      </c>
      <c r="E2767" s="155" t="s">
        <v>221</v>
      </c>
      <c r="F2767" s="156">
        <v>77</v>
      </c>
      <c r="G2767" s="155" t="s">
        <v>211</v>
      </c>
      <c r="H2767" s="155">
        <v>18</v>
      </c>
      <c r="I2767" s="155" t="s">
        <v>214</v>
      </c>
      <c r="J2767" s="155" t="s">
        <v>119</v>
      </c>
      <c r="K2767" s="155" t="s">
        <v>215</v>
      </c>
      <c r="L2767" s="155">
        <v>1577</v>
      </c>
      <c r="M2767" s="155" t="s">
        <v>232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303</v>
      </c>
      <c r="U2767" s="157"/>
    </row>
    <row r="2768" spans="1:21" x14ac:dyDescent="0.3">
      <c r="A2768" s="155">
        <v>5</v>
      </c>
      <c r="B2768" s="155" t="s">
        <v>180</v>
      </c>
      <c r="C2768" s="155">
        <v>2020</v>
      </c>
      <c r="D2768" s="155">
        <v>5</v>
      </c>
      <c r="E2768" s="155" t="s">
        <v>221</v>
      </c>
      <c r="F2768" s="156">
        <v>1</v>
      </c>
      <c r="G2768" s="155" t="s">
        <v>182</v>
      </c>
      <c r="H2768" s="155">
        <v>10</v>
      </c>
      <c r="I2768" s="155" t="s">
        <v>250</v>
      </c>
      <c r="J2768" s="155" t="s">
        <v>117</v>
      </c>
      <c r="K2768" s="155" t="s">
        <v>235</v>
      </c>
      <c r="L2768" s="155">
        <v>200</v>
      </c>
      <c r="M2768" s="155" t="s">
        <v>209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303</v>
      </c>
      <c r="U2768" s="157"/>
    </row>
    <row r="2769" spans="1:21" x14ac:dyDescent="0.3">
      <c r="A2769" s="155">
        <v>5</v>
      </c>
      <c r="B2769" s="155" t="s">
        <v>180</v>
      </c>
      <c r="C2769" s="155">
        <v>2020</v>
      </c>
      <c r="D2769" s="155">
        <v>5</v>
      </c>
      <c r="E2769" s="155" t="s">
        <v>221</v>
      </c>
      <c r="F2769" s="156">
        <v>1</v>
      </c>
      <c r="G2769" s="155" t="s">
        <v>182</v>
      </c>
      <c r="H2769" s="155">
        <v>950</v>
      </c>
      <c r="I2769" s="155" t="s">
        <v>183</v>
      </c>
      <c r="J2769" s="155" t="s">
        <v>115</v>
      </c>
      <c r="K2769" s="155" t="s">
        <v>184</v>
      </c>
      <c r="L2769" s="155">
        <v>4512</v>
      </c>
      <c r="M2769" s="155" t="s">
        <v>185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303</v>
      </c>
      <c r="U2769" s="157"/>
    </row>
    <row r="2770" spans="1:21" x14ac:dyDescent="0.3">
      <c r="A2770" s="155">
        <v>5</v>
      </c>
      <c r="B2770" s="155" t="s">
        <v>180</v>
      </c>
      <c r="C2770" s="155">
        <v>2020</v>
      </c>
      <c r="D2770" s="155">
        <v>5</v>
      </c>
      <c r="E2770" s="155" t="s">
        <v>221</v>
      </c>
      <c r="F2770" s="156">
        <v>3</v>
      </c>
      <c r="G2770" s="155" t="s">
        <v>188</v>
      </c>
      <c r="H2770" s="155">
        <v>953</v>
      </c>
      <c r="I2770" s="155" t="s">
        <v>212</v>
      </c>
      <c r="J2770" s="155" t="s">
        <v>118</v>
      </c>
      <c r="K2770" s="155" t="s">
        <v>213</v>
      </c>
      <c r="L2770" s="155">
        <v>4532</v>
      </c>
      <c r="M2770" s="155" t="s">
        <v>199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303</v>
      </c>
      <c r="U2770" s="157"/>
    </row>
    <row r="2771" spans="1:21" x14ac:dyDescent="0.3">
      <c r="A2771" s="155">
        <v>5</v>
      </c>
      <c r="B2771" s="155" t="s">
        <v>180</v>
      </c>
      <c r="C2771" s="155">
        <v>2020</v>
      </c>
      <c r="D2771" s="155">
        <v>5</v>
      </c>
      <c r="E2771" s="155" t="s">
        <v>221</v>
      </c>
      <c r="F2771" s="156">
        <v>6</v>
      </c>
      <c r="G2771" s="155" t="s">
        <v>191</v>
      </c>
      <c r="H2771" s="155">
        <v>603</v>
      </c>
      <c r="I2771" s="155" t="s">
        <v>195</v>
      </c>
      <c r="J2771" s="155" t="s">
        <v>125</v>
      </c>
      <c r="K2771" s="155" t="s">
        <v>196</v>
      </c>
      <c r="L2771" s="155">
        <v>700</v>
      </c>
      <c r="M2771" s="155" t="s">
        <v>192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303</v>
      </c>
      <c r="U2771" s="157"/>
    </row>
    <row r="2772" spans="1:21" x14ac:dyDescent="0.3">
      <c r="A2772" s="155">
        <v>5</v>
      </c>
      <c r="B2772" s="155" t="s">
        <v>180</v>
      </c>
      <c r="C2772" s="155">
        <v>2020</v>
      </c>
      <c r="D2772" s="155">
        <v>5</v>
      </c>
      <c r="E2772" s="155" t="s">
        <v>221</v>
      </c>
      <c r="F2772" s="156">
        <v>6</v>
      </c>
      <c r="G2772" s="155" t="s">
        <v>191</v>
      </c>
      <c r="H2772" s="155">
        <v>608</v>
      </c>
      <c r="I2772" s="155" t="s">
        <v>289</v>
      </c>
      <c r="J2772" s="155" t="s">
        <v>277</v>
      </c>
      <c r="K2772" s="155" t="s">
        <v>211</v>
      </c>
      <c r="L2772" s="155">
        <v>700</v>
      </c>
      <c r="M2772" s="155" t="s">
        <v>192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303</v>
      </c>
      <c r="U2772" s="157"/>
    </row>
    <row r="2773" spans="1:21" x14ac:dyDescent="0.3">
      <c r="A2773" s="155">
        <v>5</v>
      </c>
      <c r="B2773" s="155" t="s">
        <v>180</v>
      </c>
      <c r="C2773" s="155">
        <v>2020</v>
      </c>
      <c r="D2773" s="155">
        <v>5</v>
      </c>
      <c r="E2773" s="155" t="s">
        <v>221</v>
      </c>
      <c r="F2773" s="156">
        <v>6</v>
      </c>
      <c r="G2773" s="155" t="s">
        <v>191</v>
      </c>
      <c r="H2773" s="155">
        <v>609</v>
      </c>
      <c r="I2773" s="155" t="s">
        <v>297</v>
      </c>
      <c r="J2773" s="155" t="s">
        <v>277</v>
      </c>
      <c r="K2773" s="155" t="s">
        <v>211</v>
      </c>
      <c r="L2773" s="155">
        <v>700</v>
      </c>
      <c r="M2773" s="155" t="s">
        <v>192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303</v>
      </c>
      <c r="U2773" s="157"/>
    </row>
    <row r="2774" spans="1:21" x14ac:dyDescent="0.3">
      <c r="A2774" s="155">
        <v>5</v>
      </c>
      <c r="B2774" s="155" t="s">
        <v>180</v>
      </c>
      <c r="C2774" s="155">
        <v>2020</v>
      </c>
      <c r="D2774" s="155">
        <v>5</v>
      </c>
      <c r="E2774" s="155" t="s">
        <v>221</v>
      </c>
      <c r="F2774" s="156">
        <v>6</v>
      </c>
      <c r="G2774" s="155" t="s">
        <v>191</v>
      </c>
      <c r="H2774" s="155">
        <v>626</v>
      </c>
      <c r="I2774" s="155" t="s">
        <v>267</v>
      </c>
      <c r="J2774" s="155" t="s">
        <v>132</v>
      </c>
      <c r="K2774" s="155" t="s">
        <v>211</v>
      </c>
      <c r="L2774" s="155">
        <v>700</v>
      </c>
      <c r="M2774" s="155" t="s">
        <v>192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303</v>
      </c>
      <c r="U2774" s="157"/>
    </row>
    <row r="2775" spans="1:21" x14ac:dyDescent="0.3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303</v>
      </c>
      <c r="U2775" s="157"/>
    </row>
    <row r="2776" spans="1:21" x14ac:dyDescent="0.3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303</v>
      </c>
      <c r="U2776" s="157"/>
    </row>
    <row r="2777" spans="1:21" x14ac:dyDescent="0.3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303</v>
      </c>
      <c r="U2777" s="157"/>
    </row>
    <row r="2778" spans="1:21" x14ac:dyDescent="0.3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303</v>
      </c>
      <c r="U2778" s="157"/>
    </row>
    <row r="2779" spans="1:21" x14ac:dyDescent="0.3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303</v>
      </c>
      <c r="U2779" s="157"/>
    </row>
    <row r="2780" spans="1:21" x14ac:dyDescent="0.3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303</v>
      </c>
      <c r="U2780" s="157"/>
    </row>
    <row r="2781" spans="1:21" x14ac:dyDescent="0.3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303</v>
      </c>
      <c r="U2781" s="157"/>
    </row>
    <row r="2782" spans="1:21" x14ac:dyDescent="0.3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303</v>
      </c>
      <c r="U2782" s="157"/>
    </row>
    <row r="2783" spans="1:21" x14ac:dyDescent="0.3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303</v>
      </c>
      <c r="U2783" s="157"/>
    </row>
    <row r="2784" spans="1:21" x14ac:dyDescent="0.3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303</v>
      </c>
      <c r="U2784" s="157"/>
    </row>
    <row r="2785" spans="1:21" x14ac:dyDescent="0.3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303</v>
      </c>
      <c r="U2785" s="157"/>
    </row>
    <row r="2786" spans="1:21" x14ac:dyDescent="0.3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303</v>
      </c>
      <c r="U2786" s="157"/>
    </row>
    <row r="2787" spans="1:21" x14ac:dyDescent="0.3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303</v>
      </c>
      <c r="U2787" s="157"/>
    </row>
    <row r="2788" spans="1:21" x14ac:dyDescent="0.3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303</v>
      </c>
      <c r="U2788" s="157"/>
    </row>
    <row r="2789" spans="1:21" x14ac:dyDescent="0.3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303</v>
      </c>
      <c r="U2789" s="157"/>
    </row>
    <row r="2790" spans="1:21" x14ac:dyDescent="0.3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303</v>
      </c>
      <c r="U2790" s="157"/>
    </row>
    <row r="2791" spans="1:21" x14ac:dyDescent="0.3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303</v>
      </c>
      <c r="U2791" s="157"/>
    </row>
    <row r="2792" spans="1:21" x14ac:dyDescent="0.3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303</v>
      </c>
      <c r="U2792" s="157"/>
    </row>
    <row r="2793" spans="1:21" x14ac:dyDescent="0.3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303</v>
      </c>
      <c r="U2793" s="157"/>
    </row>
    <row r="2794" spans="1:21" x14ac:dyDescent="0.3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303</v>
      </c>
      <c r="U2794" s="157"/>
    </row>
    <row r="2795" spans="1:21" x14ac:dyDescent="0.3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303</v>
      </c>
      <c r="U2795" s="157"/>
    </row>
    <row r="2796" spans="1:21" x14ac:dyDescent="0.3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303</v>
      </c>
      <c r="U2796" s="157"/>
    </row>
    <row r="2797" spans="1:21" x14ac:dyDescent="0.3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303</v>
      </c>
      <c r="U2797" s="157"/>
    </row>
    <row r="2798" spans="1:21" x14ac:dyDescent="0.3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303</v>
      </c>
      <c r="U2798" s="157"/>
    </row>
    <row r="2799" spans="1:21" x14ac:dyDescent="0.3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303</v>
      </c>
      <c r="U2799" s="157"/>
    </row>
    <row r="2800" spans="1:21" x14ac:dyDescent="0.3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303</v>
      </c>
      <c r="U2800" s="157"/>
    </row>
    <row r="2801" spans="1:21" x14ac:dyDescent="0.3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303</v>
      </c>
      <c r="U2801" s="157"/>
    </row>
    <row r="2802" spans="1:21" x14ac:dyDescent="0.3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303</v>
      </c>
      <c r="U2802" s="157"/>
    </row>
    <row r="2803" spans="1:21" x14ac:dyDescent="0.3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303</v>
      </c>
      <c r="U2803" s="157"/>
    </row>
    <row r="2804" spans="1:21" x14ac:dyDescent="0.3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303</v>
      </c>
      <c r="U2804" s="157"/>
    </row>
    <row r="2805" spans="1:21" x14ac:dyDescent="0.3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303</v>
      </c>
      <c r="U2805" s="157"/>
    </row>
    <row r="2806" spans="1:21" x14ac:dyDescent="0.3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303</v>
      </c>
      <c r="U2806" s="157"/>
    </row>
    <row r="2807" spans="1:21" x14ac:dyDescent="0.3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303</v>
      </c>
      <c r="U2807" s="157"/>
    </row>
    <row r="2808" spans="1:21" x14ac:dyDescent="0.3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303</v>
      </c>
      <c r="U2808" s="157"/>
    </row>
    <row r="2809" spans="1:21" x14ac:dyDescent="0.3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303</v>
      </c>
      <c r="U2809" s="157"/>
    </row>
    <row r="2810" spans="1:21" x14ac:dyDescent="0.3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303</v>
      </c>
      <c r="U2810" s="157"/>
    </row>
    <row r="2811" spans="1:21" x14ac:dyDescent="0.3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303</v>
      </c>
      <c r="U2811" s="157"/>
    </row>
    <row r="2812" spans="1:21" x14ac:dyDescent="0.3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303</v>
      </c>
      <c r="U2812" s="157"/>
    </row>
    <row r="2813" spans="1:21" x14ac:dyDescent="0.3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303</v>
      </c>
      <c r="U2813" s="157"/>
    </row>
    <row r="2814" spans="1:21" x14ac:dyDescent="0.3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303</v>
      </c>
      <c r="U2814" s="157"/>
    </row>
    <row r="2815" spans="1:21" x14ac:dyDescent="0.3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303</v>
      </c>
      <c r="U2815" s="157"/>
    </row>
    <row r="2816" spans="1:21" x14ac:dyDescent="0.3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303</v>
      </c>
      <c r="U2816" s="157"/>
    </row>
    <row r="2817" spans="1:21" x14ac:dyDescent="0.3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303</v>
      </c>
      <c r="U2817" s="157"/>
    </row>
    <row r="2818" spans="1:21" x14ac:dyDescent="0.3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303</v>
      </c>
      <c r="U2818" s="157"/>
    </row>
    <row r="2819" spans="1:21" x14ac:dyDescent="0.3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303</v>
      </c>
      <c r="U2819" s="157"/>
    </row>
    <row r="2820" spans="1:21" x14ac:dyDescent="0.3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303</v>
      </c>
      <c r="U2820" s="157"/>
    </row>
    <row r="2821" spans="1:21" x14ac:dyDescent="0.3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303</v>
      </c>
      <c r="U2821" s="157"/>
    </row>
    <row r="2822" spans="1:21" x14ac:dyDescent="0.3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303</v>
      </c>
      <c r="U2822" s="157"/>
    </row>
    <row r="2823" spans="1:21" x14ac:dyDescent="0.3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303</v>
      </c>
      <c r="U2823" s="157"/>
    </row>
    <row r="2824" spans="1:21" x14ac:dyDescent="0.3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303</v>
      </c>
      <c r="U2824" s="157"/>
    </row>
    <row r="2825" spans="1:21" x14ac:dyDescent="0.3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303</v>
      </c>
      <c r="U2825" s="157"/>
    </row>
    <row r="2826" spans="1:21" x14ac:dyDescent="0.3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303</v>
      </c>
      <c r="U2826" s="157"/>
    </row>
    <row r="2827" spans="1:21" x14ac:dyDescent="0.3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303</v>
      </c>
      <c r="U2827" s="157"/>
    </row>
    <row r="2828" spans="1:21" x14ac:dyDescent="0.3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303</v>
      </c>
      <c r="U2828" s="157"/>
    </row>
    <row r="2829" spans="1:21" x14ac:dyDescent="0.3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303</v>
      </c>
      <c r="U2829" s="157"/>
    </row>
    <row r="2830" spans="1:21" x14ac:dyDescent="0.3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303</v>
      </c>
      <c r="U2830" s="157"/>
    </row>
    <row r="2831" spans="1:21" x14ac:dyDescent="0.3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303</v>
      </c>
      <c r="U2831" s="157"/>
    </row>
    <row r="2832" spans="1:21" x14ac:dyDescent="0.3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303</v>
      </c>
      <c r="U2832" s="157"/>
    </row>
    <row r="2833" spans="1:21" x14ac:dyDescent="0.3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303</v>
      </c>
      <c r="U2833" s="157"/>
    </row>
    <row r="2834" spans="1:21" x14ac:dyDescent="0.3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303</v>
      </c>
      <c r="U2834" s="157"/>
    </row>
    <row r="2835" spans="1:21" x14ac:dyDescent="0.3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303</v>
      </c>
      <c r="U2835" s="157"/>
    </row>
    <row r="2836" spans="1:21" x14ac:dyDescent="0.3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303</v>
      </c>
      <c r="U2836" s="157"/>
    </row>
    <row r="2837" spans="1:21" x14ac:dyDescent="0.3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303</v>
      </c>
      <c r="U2837" s="157"/>
    </row>
    <row r="2838" spans="1:21" x14ac:dyDescent="0.3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303</v>
      </c>
      <c r="U2838" s="157"/>
    </row>
    <row r="2839" spans="1:21" x14ac:dyDescent="0.3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303</v>
      </c>
      <c r="U2839" s="157"/>
    </row>
    <row r="2840" spans="1:21" x14ac:dyDescent="0.3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303</v>
      </c>
      <c r="U2840" s="157"/>
    </row>
    <row r="2841" spans="1:21" x14ac:dyDescent="0.3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303</v>
      </c>
      <c r="U2841" s="157"/>
    </row>
    <row r="2842" spans="1:21" x14ac:dyDescent="0.3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303</v>
      </c>
      <c r="U2842" s="157"/>
    </row>
    <row r="2843" spans="1:21" x14ac:dyDescent="0.3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303</v>
      </c>
      <c r="U2843" s="157"/>
    </row>
    <row r="2844" spans="1:21" x14ac:dyDescent="0.3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303</v>
      </c>
      <c r="U2844" s="157"/>
    </row>
    <row r="2845" spans="1:21" x14ac:dyDescent="0.3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303</v>
      </c>
      <c r="U2845" s="157"/>
    </row>
    <row r="2846" spans="1:21" x14ac:dyDescent="0.3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303</v>
      </c>
      <c r="U2846" s="157"/>
    </row>
    <row r="2847" spans="1:21" x14ac:dyDescent="0.3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303</v>
      </c>
      <c r="U2847" s="157"/>
    </row>
    <row r="2848" spans="1:21" x14ac:dyDescent="0.3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303</v>
      </c>
      <c r="U2848" s="157"/>
    </row>
    <row r="2849" spans="1:21" x14ac:dyDescent="0.3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303</v>
      </c>
      <c r="U2849" s="157"/>
    </row>
    <row r="2850" spans="1:21" x14ac:dyDescent="0.3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303</v>
      </c>
      <c r="U2850" s="157"/>
    </row>
    <row r="2851" spans="1:21" x14ac:dyDescent="0.3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303</v>
      </c>
      <c r="U2851" s="157"/>
    </row>
    <row r="2852" spans="1:21" x14ac:dyDescent="0.3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303</v>
      </c>
      <c r="U2852" s="157"/>
    </row>
    <row r="2853" spans="1:21" x14ac:dyDescent="0.3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303</v>
      </c>
      <c r="U2853" s="157"/>
    </row>
    <row r="2854" spans="1:21" x14ac:dyDescent="0.3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303</v>
      </c>
      <c r="U2854" s="157"/>
    </row>
    <row r="2855" spans="1:21" x14ac:dyDescent="0.3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303</v>
      </c>
      <c r="U2855" s="157"/>
    </row>
    <row r="2856" spans="1:21" x14ac:dyDescent="0.3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303</v>
      </c>
      <c r="U2856" s="157"/>
    </row>
    <row r="2857" spans="1:21" x14ac:dyDescent="0.3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303</v>
      </c>
      <c r="U2857" s="157"/>
    </row>
    <row r="2858" spans="1:21" x14ac:dyDescent="0.3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303</v>
      </c>
      <c r="U2858" s="157"/>
    </row>
    <row r="2859" spans="1:21" x14ac:dyDescent="0.3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303</v>
      </c>
      <c r="U2859" s="157"/>
    </row>
    <row r="2860" spans="1:21" x14ac:dyDescent="0.3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303</v>
      </c>
      <c r="U2860" s="157"/>
    </row>
    <row r="2861" spans="1:21" x14ac:dyDescent="0.3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303</v>
      </c>
      <c r="U2861" s="157"/>
    </row>
    <row r="2862" spans="1:21" x14ac:dyDescent="0.3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303</v>
      </c>
      <c r="U2862" s="157"/>
    </row>
    <row r="2863" spans="1:21" x14ac:dyDescent="0.3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303</v>
      </c>
      <c r="U2863" s="157"/>
    </row>
    <row r="2864" spans="1:21" x14ac:dyDescent="0.3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303</v>
      </c>
      <c r="U2864" s="157"/>
    </row>
    <row r="2865" spans="1:21" x14ac:dyDescent="0.3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303</v>
      </c>
      <c r="U2865" s="157"/>
    </row>
    <row r="2866" spans="1:21" x14ac:dyDescent="0.3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303</v>
      </c>
      <c r="U2866" s="157"/>
    </row>
    <row r="2867" spans="1:21" x14ac:dyDescent="0.3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303</v>
      </c>
      <c r="U2867" s="157"/>
    </row>
    <row r="2868" spans="1:21" x14ac:dyDescent="0.3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303</v>
      </c>
      <c r="U2868" s="157"/>
    </row>
    <row r="2869" spans="1:21" x14ac:dyDescent="0.3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303</v>
      </c>
      <c r="U2869" s="157"/>
    </row>
    <row r="2870" spans="1:21" x14ac:dyDescent="0.3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303</v>
      </c>
      <c r="U2870" s="157"/>
    </row>
    <row r="2871" spans="1:21" x14ac:dyDescent="0.3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303</v>
      </c>
      <c r="U2871" s="157"/>
    </row>
    <row r="2872" spans="1:21" x14ac:dyDescent="0.3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303</v>
      </c>
      <c r="U2872" s="157"/>
    </row>
    <row r="2873" spans="1:21" x14ac:dyDescent="0.3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303</v>
      </c>
      <c r="U2873" s="157"/>
    </row>
    <row r="2874" spans="1:21" x14ac:dyDescent="0.3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303</v>
      </c>
      <c r="U2874" s="157"/>
    </row>
    <row r="2875" spans="1:21" x14ac:dyDescent="0.3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303</v>
      </c>
      <c r="U2875" s="157"/>
    </row>
    <row r="2876" spans="1:21" x14ac:dyDescent="0.3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303</v>
      </c>
      <c r="U2876" s="157"/>
    </row>
    <row r="2877" spans="1:21" x14ac:dyDescent="0.3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303</v>
      </c>
      <c r="U2877" s="157"/>
    </row>
    <row r="2878" spans="1:21" x14ac:dyDescent="0.3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303</v>
      </c>
      <c r="U2878" s="157"/>
    </row>
    <row r="2879" spans="1:21" x14ac:dyDescent="0.3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303</v>
      </c>
      <c r="U2879" s="157"/>
    </row>
    <row r="2880" spans="1:21" x14ac:dyDescent="0.3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303</v>
      </c>
      <c r="U2880" s="157"/>
    </row>
    <row r="2881" spans="1:21" x14ac:dyDescent="0.3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303</v>
      </c>
      <c r="U2881" s="157"/>
    </row>
    <row r="2882" spans="1:21" x14ac:dyDescent="0.3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303</v>
      </c>
      <c r="U2882" s="157"/>
    </row>
    <row r="2883" spans="1:21" x14ac:dyDescent="0.3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303</v>
      </c>
      <c r="U2883" s="157"/>
    </row>
    <row r="2884" spans="1:21" x14ac:dyDescent="0.3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303</v>
      </c>
      <c r="U2884" s="157"/>
    </row>
    <row r="2885" spans="1:21" x14ac:dyDescent="0.3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303</v>
      </c>
      <c r="U2885" s="157"/>
    </row>
    <row r="2886" spans="1:21" x14ac:dyDescent="0.3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303</v>
      </c>
      <c r="U2886" s="157"/>
    </row>
    <row r="2887" spans="1:21" x14ac:dyDescent="0.3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303</v>
      </c>
      <c r="U2887" s="157"/>
    </row>
    <row r="2888" spans="1:21" x14ac:dyDescent="0.3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303</v>
      </c>
      <c r="U2888" s="157"/>
    </row>
    <row r="2889" spans="1:21" x14ac:dyDescent="0.3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303</v>
      </c>
      <c r="U2889" s="157"/>
    </row>
    <row r="2890" spans="1:21" x14ac:dyDescent="0.3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303</v>
      </c>
      <c r="U2890" s="157"/>
    </row>
    <row r="2891" spans="1:21" x14ac:dyDescent="0.3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303</v>
      </c>
      <c r="U2891" s="157"/>
    </row>
    <row r="2892" spans="1:21" x14ac:dyDescent="0.3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303</v>
      </c>
      <c r="U2892" s="157"/>
    </row>
    <row r="2893" spans="1:21" x14ac:dyDescent="0.3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303</v>
      </c>
      <c r="U2893" s="157"/>
    </row>
    <row r="2894" spans="1:21" x14ac:dyDescent="0.3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303</v>
      </c>
      <c r="U2894" s="157"/>
    </row>
    <row r="2895" spans="1:21" x14ac:dyDescent="0.3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303</v>
      </c>
      <c r="U2895" s="157"/>
    </row>
    <row r="2896" spans="1:21" x14ac:dyDescent="0.3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303</v>
      </c>
      <c r="U2896" s="157"/>
    </row>
    <row r="2897" spans="1:21" x14ac:dyDescent="0.3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303</v>
      </c>
      <c r="U2897" s="157"/>
    </row>
    <row r="2898" spans="1:21" x14ac:dyDescent="0.3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303</v>
      </c>
      <c r="U2898" s="157"/>
    </row>
    <row r="2899" spans="1:21" x14ac:dyDescent="0.3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303</v>
      </c>
      <c r="U2899" s="157"/>
    </row>
    <row r="2900" spans="1:21" x14ac:dyDescent="0.3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303</v>
      </c>
      <c r="U2900" s="157"/>
    </row>
    <row r="2901" spans="1:21" x14ac:dyDescent="0.3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303</v>
      </c>
      <c r="U2901" s="157"/>
    </row>
    <row r="2902" spans="1:21" x14ac:dyDescent="0.3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303</v>
      </c>
      <c r="U2902" s="157"/>
    </row>
    <row r="2903" spans="1:21" x14ac:dyDescent="0.3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303</v>
      </c>
      <c r="U2903" s="157"/>
    </row>
    <row r="2904" spans="1:21" x14ac:dyDescent="0.3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303</v>
      </c>
      <c r="U2904" s="157"/>
    </row>
    <row r="2905" spans="1:21" x14ac:dyDescent="0.3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303</v>
      </c>
      <c r="U2905" s="157"/>
    </row>
    <row r="2906" spans="1:21" x14ac:dyDescent="0.3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303</v>
      </c>
      <c r="U2906" s="157"/>
    </row>
    <row r="2907" spans="1:21" x14ac:dyDescent="0.3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303</v>
      </c>
      <c r="U2907" s="157"/>
    </row>
    <row r="2908" spans="1:21" x14ac:dyDescent="0.3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303</v>
      </c>
      <c r="U2908" s="157"/>
    </row>
    <row r="2909" spans="1:21" x14ac:dyDescent="0.3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303</v>
      </c>
      <c r="U2909" s="157"/>
    </row>
    <row r="2910" spans="1:21" x14ac:dyDescent="0.3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303</v>
      </c>
      <c r="U2910" s="157"/>
    </row>
    <row r="2911" spans="1:21" x14ac:dyDescent="0.3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303</v>
      </c>
      <c r="U2911" s="157"/>
    </row>
    <row r="2912" spans="1:21" x14ac:dyDescent="0.3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303</v>
      </c>
      <c r="U2912" s="157"/>
    </row>
    <row r="2913" spans="1:21" x14ac:dyDescent="0.3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303</v>
      </c>
      <c r="U2913" s="157"/>
    </row>
    <row r="2914" spans="1:21" x14ac:dyDescent="0.3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303</v>
      </c>
      <c r="U2914" s="157"/>
    </row>
    <row r="2915" spans="1:21" x14ac:dyDescent="0.3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303</v>
      </c>
      <c r="U2915" s="157"/>
    </row>
    <row r="2916" spans="1:21" x14ac:dyDescent="0.3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303</v>
      </c>
      <c r="U2916" s="157"/>
    </row>
    <row r="2917" spans="1:21" x14ac:dyDescent="0.3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303</v>
      </c>
      <c r="U2917" s="157"/>
    </row>
    <row r="2918" spans="1:21" x14ac:dyDescent="0.3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303</v>
      </c>
      <c r="U2918" s="157"/>
    </row>
    <row r="2919" spans="1:21" x14ac:dyDescent="0.3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303</v>
      </c>
      <c r="U2919" s="157"/>
    </row>
    <row r="2920" spans="1:21" x14ac:dyDescent="0.3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303</v>
      </c>
      <c r="U2920" s="157"/>
    </row>
    <row r="2921" spans="1:21" x14ac:dyDescent="0.3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303</v>
      </c>
      <c r="U2921" s="157"/>
    </row>
    <row r="2922" spans="1:21" x14ac:dyDescent="0.3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303</v>
      </c>
      <c r="U2922" s="157"/>
    </row>
    <row r="2923" spans="1:21" x14ac:dyDescent="0.3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303</v>
      </c>
      <c r="U2923" s="157"/>
    </row>
    <row r="2924" spans="1:21" x14ac:dyDescent="0.3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303</v>
      </c>
      <c r="U2924" s="157"/>
    </row>
    <row r="2925" spans="1:21" x14ac:dyDescent="0.3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303</v>
      </c>
      <c r="U2925" s="157"/>
    </row>
    <row r="2926" spans="1:21" x14ac:dyDescent="0.3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303</v>
      </c>
      <c r="U2926" s="157"/>
    </row>
    <row r="2927" spans="1:21" x14ac:dyDescent="0.3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303</v>
      </c>
      <c r="U2927" s="157"/>
    </row>
    <row r="2928" spans="1:21" x14ac:dyDescent="0.3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303</v>
      </c>
      <c r="U2928" s="157"/>
    </row>
    <row r="2929" spans="1:21" x14ac:dyDescent="0.3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303</v>
      </c>
      <c r="U2929" s="157"/>
    </row>
    <row r="2930" spans="1:21" x14ac:dyDescent="0.3">
      <c r="A2930" s="155">
        <v>5</v>
      </c>
      <c r="B2930" s="155" t="s">
        <v>180</v>
      </c>
      <c r="C2930" s="152">
        <v>2020</v>
      </c>
      <c r="D2930" s="155">
        <v>7</v>
      </c>
      <c r="E2930" s="155" t="s">
        <v>283</v>
      </c>
      <c r="F2930" s="156">
        <v>10</v>
      </c>
      <c r="G2930" s="155" t="s">
        <v>237</v>
      </c>
      <c r="H2930" s="155">
        <v>903</v>
      </c>
      <c r="I2930" s="155" t="s">
        <v>238</v>
      </c>
      <c r="J2930" s="155" t="s">
        <v>121</v>
      </c>
      <c r="K2930" s="155" t="s">
        <v>229</v>
      </c>
      <c r="L2930" s="155">
        <v>4513</v>
      </c>
      <c r="M2930" s="155" t="s">
        <v>239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303</v>
      </c>
      <c r="U2930" s="157"/>
    </row>
    <row r="2931" spans="1:21" x14ac:dyDescent="0.3">
      <c r="A2931" s="155">
        <v>5</v>
      </c>
      <c r="B2931" s="155" t="s">
        <v>180</v>
      </c>
      <c r="C2931" s="152">
        <v>2020</v>
      </c>
      <c r="D2931" s="155">
        <v>7</v>
      </c>
      <c r="E2931" s="155" t="s">
        <v>283</v>
      </c>
      <c r="F2931" s="156">
        <v>6</v>
      </c>
      <c r="G2931" s="155" t="s">
        <v>191</v>
      </c>
      <c r="H2931" s="155">
        <v>623</v>
      </c>
      <c r="I2931" s="155" t="s">
        <v>294</v>
      </c>
      <c r="J2931" s="155" t="s">
        <v>124</v>
      </c>
      <c r="K2931" s="155" t="s">
        <v>226</v>
      </c>
      <c r="L2931" s="155">
        <v>700</v>
      </c>
      <c r="M2931" s="155" t="s">
        <v>192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303</v>
      </c>
      <c r="U2931" s="157"/>
    </row>
    <row r="2932" spans="1:21" x14ac:dyDescent="0.3">
      <c r="A2932" s="155">
        <v>5</v>
      </c>
      <c r="B2932" s="155" t="s">
        <v>180</v>
      </c>
      <c r="C2932" s="152">
        <v>2020</v>
      </c>
      <c r="D2932" s="155">
        <v>7</v>
      </c>
      <c r="E2932" s="155" t="s">
        <v>283</v>
      </c>
      <c r="F2932" s="156">
        <v>6</v>
      </c>
      <c r="G2932" s="155" t="s">
        <v>191</v>
      </c>
      <c r="H2932" s="155">
        <v>601</v>
      </c>
      <c r="I2932" s="155" t="s">
        <v>259</v>
      </c>
      <c r="J2932" s="155" t="s">
        <v>123</v>
      </c>
      <c r="K2932" s="155" t="s">
        <v>260</v>
      </c>
      <c r="L2932" s="155">
        <v>700</v>
      </c>
      <c r="M2932" s="155" t="s">
        <v>192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303</v>
      </c>
      <c r="U2932" s="157"/>
    </row>
    <row r="2933" spans="1:21" x14ac:dyDescent="0.3">
      <c r="A2933" s="155">
        <v>5</v>
      </c>
      <c r="B2933" s="155" t="s">
        <v>180</v>
      </c>
      <c r="C2933" s="152">
        <v>2020</v>
      </c>
      <c r="D2933" s="155">
        <v>7</v>
      </c>
      <c r="E2933" s="155" t="s">
        <v>283</v>
      </c>
      <c r="F2933" s="156">
        <v>60</v>
      </c>
      <c r="G2933" s="155" t="s">
        <v>211</v>
      </c>
      <c r="H2933" s="155">
        <v>601</v>
      </c>
      <c r="I2933" s="155" t="s">
        <v>259</v>
      </c>
      <c r="J2933" s="155" t="s">
        <v>123</v>
      </c>
      <c r="K2933" s="155" t="s">
        <v>260</v>
      </c>
      <c r="L2933" s="155">
        <v>360</v>
      </c>
      <c r="M2933" s="155" t="s">
        <v>224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303</v>
      </c>
      <c r="U2933" s="157"/>
    </row>
    <row r="2934" spans="1:21" x14ac:dyDescent="0.3">
      <c r="A2934" s="155">
        <v>5</v>
      </c>
      <c r="B2934" s="155" t="s">
        <v>180</v>
      </c>
      <c r="C2934" s="152">
        <v>2020</v>
      </c>
      <c r="D2934" s="155">
        <v>7</v>
      </c>
      <c r="E2934" s="155" t="s">
        <v>283</v>
      </c>
      <c r="F2934" s="156">
        <v>10</v>
      </c>
      <c r="G2934" s="155" t="s">
        <v>237</v>
      </c>
      <c r="H2934" s="155">
        <v>6</v>
      </c>
      <c r="I2934" s="155" t="s">
        <v>255</v>
      </c>
      <c r="J2934" s="155" t="s">
        <v>122</v>
      </c>
      <c r="K2934" s="155" t="s">
        <v>241</v>
      </c>
      <c r="L2934" s="155">
        <v>207</v>
      </c>
      <c r="M2934" s="155" t="s">
        <v>242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303</v>
      </c>
      <c r="U2934" s="157"/>
    </row>
    <row r="2935" spans="1:21" x14ac:dyDescent="0.3">
      <c r="A2935" s="155">
        <v>5</v>
      </c>
      <c r="B2935" s="155" t="s">
        <v>180</v>
      </c>
      <c r="C2935" s="152">
        <v>2020</v>
      </c>
      <c r="D2935" s="155">
        <v>7</v>
      </c>
      <c r="E2935" s="155" t="s">
        <v>283</v>
      </c>
      <c r="F2935" s="156">
        <v>1</v>
      </c>
      <c r="G2935" s="155" t="s">
        <v>182</v>
      </c>
      <c r="H2935" s="155">
        <v>905</v>
      </c>
      <c r="I2935" s="155" t="s">
        <v>271</v>
      </c>
      <c r="J2935" s="155" t="s">
        <v>122</v>
      </c>
      <c r="K2935" s="155" t="s">
        <v>241</v>
      </c>
      <c r="L2935" s="155">
        <v>4512</v>
      </c>
      <c r="M2935" s="155" t="s">
        <v>185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303</v>
      </c>
      <c r="U2935" s="157"/>
    </row>
    <row r="2936" spans="1:21" x14ac:dyDescent="0.3">
      <c r="A2936" s="155">
        <v>4</v>
      </c>
      <c r="B2936" s="155" t="s">
        <v>186</v>
      </c>
      <c r="C2936" s="152">
        <v>2020</v>
      </c>
      <c r="D2936" s="155">
        <v>7</v>
      </c>
      <c r="E2936" s="155" t="s">
        <v>283</v>
      </c>
      <c r="F2936" s="156">
        <v>1</v>
      </c>
      <c r="G2936" s="155" t="s">
        <v>182</v>
      </c>
      <c r="H2936" s="155">
        <v>905</v>
      </c>
      <c r="I2936" s="155" t="s">
        <v>271</v>
      </c>
      <c r="J2936" s="155" t="s">
        <v>122</v>
      </c>
      <c r="K2936" s="155" t="s">
        <v>241</v>
      </c>
      <c r="L2936" s="155">
        <v>4512</v>
      </c>
      <c r="M2936" s="155" t="s">
        <v>185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303</v>
      </c>
      <c r="U2936" s="157"/>
    </row>
    <row r="2937" spans="1:21" x14ac:dyDescent="0.3">
      <c r="A2937" s="155">
        <v>5</v>
      </c>
      <c r="B2937" s="155" t="s">
        <v>180</v>
      </c>
      <c r="C2937" s="152">
        <v>2020</v>
      </c>
      <c r="D2937" s="155">
        <v>7</v>
      </c>
      <c r="E2937" s="155" t="s">
        <v>283</v>
      </c>
      <c r="F2937" s="156">
        <v>1</v>
      </c>
      <c r="G2937" s="155" t="s">
        <v>182</v>
      </c>
      <c r="H2937" s="155">
        <v>2</v>
      </c>
      <c r="I2937" s="155" t="s">
        <v>263</v>
      </c>
      <c r="J2937" s="155" t="s">
        <v>121</v>
      </c>
      <c r="K2937" s="155" t="s">
        <v>229</v>
      </c>
      <c r="L2937" s="155">
        <v>200</v>
      </c>
      <c r="M2937" s="155" t="s">
        <v>209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303</v>
      </c>
      <c r="U2937" s="157"/>
    </row>
    <row r="2938" spans="1:21" x14ac:dyDescent="0.3">
      <c r="A2938" s="155">
        <v>5</v>
      </c>
      <c r="B2938" s="155" t="s">
        <v>180</v>
      </c>
      <c r="C2938" s="152">
        <v>2020</v>
      </c>
      <c r="D2938" s="155">
        <v>7</v>
      </c>
      <c r="E2938" s="155" t="s">
        <v>283</v>
      </c>
      <c r="F2938" s="156">
        <v>3</v>
      </c>
      <c r="G2938" s="155" t="s">
        <v>188</v>
      </c>
      <c r="H2938" s="155">
        <v>603</v>
      </c>
      <c r="I2938" s="155" t="s">
        <v>195</v>
      </c>
      <c r="J2938" s="155" t="s">
        <v>125</v>
      </c>
      <c r="K2938" s="155" t="s">
        <v>196</v>
      </c>
      <c r="L2938" s="155">
        <v>300</v>
      </c>
      <c r="M2938" s="155" t="s">
        <v>190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303</v>
      </c>
      <c r="U2938" s="157"/>
    </row>
    <row r="2939" spans="1:21" x14ac:dyDescent="0.3">
      <c r="A2939" s="155">
        <v>5</v>
      </c>
      <c r="B2939" s="155" t="s">
        <v>180</v>
      </c>
      <c r="C2939" s="152">
        <v>2020</v>
      </c>
      <c r="D2939" s="155">
        <v>7</v>
      </c>
      <c r="E2939" s="155" t="s">
        <v>283</v>
      </c>
      <c r="F2939" s="156">
        <v>6</v>
      </c>
      <c r="G2939" s="155" t="s">
        <v>191</v>
      </c>
      <c r="H2939" s="155">
        <v>602</v>
      </c>
      <c r="I2939" s="155" t="s">
        <v>245</v>
      </c>
      <c r="J2939" s="155" t="s">
        <v>125</v>
      </c>
      <c r="K2939" s="155" t="s">
        <v>196</v>
      </c>
      <c r="L2939" s="155">
        <v>700</v>
      </c>
      <c r="M2939" s="155" t="s">
        <v>192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303</v>
      </c>
      <c r="U2939" s="157"/>
    </row>
    <row r="2940" spans="1:21" x14ac:dyDescent="0.3">
      <c r="A2940" s="155">
        <v>5</v>
      </c>
      <c r="B2940" s="155" t="s">
        <v>180</v>
      </c>
      <c r="C2940" s="152">
        <v>2020</v>
      </c>
      <c r="D2940" s="155">
        <v>7</v>
      </c>
      <c r="E2940" s="155" t="s">
        <v>283</v>
      </c>
      <c r="F2940" s="156">
        <v>5</v>
      </c>
      <c r="G2940" s="155" t="s">
        <v>194</v>
      </c>
      <c r="H2940" s="155">
        <v>18</v>
      </c>
      <c r="I2940" s="155" t="s">
        <v>214</v>
      </c>
      <c r="J2940" s="155" t="s">
        <v>119</v>
      </c>
      <c r="K2940" s="155" t="s">
        <v>215</v>
      </c>
      <c r="L2940" s="155">
        <v>460</v>
      </c>
      <c r="M2940" s="155" t="s">
        <v>197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303</v>
      </c>
      <c r="U2940" s="157"/>
    </row>
    <row r="2941" spans="1:21" x14ac:dyDescent="0.3">
      <c r="A2941" s="155">
        <v>5</v>
      </c>
      <c r="B2941" s="155" t="s">
        <v>180</v>
      </c>
      <c r="C2941" s="152">
        <v>2020</v>
      </c>
      <c r="D2941" s="155">
        <v>7</v>
      </c>
      <c r="E2941" s="155" t="s">
        <v>283</v>
      </c>
      <c r="F2941" s="156">
        <v>3</v>
      </c>
      <c r="G2941" s="155" t="s">
        <v>188</v>
      </c>
      <c r="H2941" s="155">
        <v>955</v>
      </c>
      <c r="I2941" s="155" t="s">
        <v>281</v>
      </c>
      <c r="J2941" s="155" t="s">
        <v>119</v>
      </c>
      <c r="K2941" s="155" t="s">
        <v>215</v>
      </c>
      <c r="L2941" s="155">
        <v>4532</v>
      </c>
      <c r="M2941" s="155" t="s">
        <v>199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303</v>
      </c>
      <c r="U2941" s="157"/>
    </row>
    <row r="2942" spans="1:21" x14ac:dyDescent="0.3">
      <c r="A2942" s="155">
        <v>5</v>
      </c>
      <c r="B2942" s="155" t="s">
        <v>180</v>
      </c>
      <c r="C2942" s="152">
        <v>2020</v>
      </c>
      <c r="D2942" s="155">
        <v>7</v>
      </c>
      <c r="E2942" s="155" t="s">
        <v>283</v>
      </c>
      <c r="F2942" s="156">
        <v>3</v>
      </c>
      <c r="G2942" s="155" t="s">
        <v>188</v>
      </c>
      <c r="H2942" s="155">
        <v>951</v>
      </c>
      <c r="I2942" s="155" t="s">
        <v>249</v>
      </c>
      <c r="J2942" s="155" t="s">
        <v>126</v>
      </c>
      <c r="K2942" s="155" t="s">
        <v>248</v>
      </c>
      <c r="L2942" s="155">
        <v>4532</v>
      </c>
      <c r="M2942" s="155" t="s">
        <v>199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303</v>
      </c>
      <c r="U2942" s="157"/>
    </row>
    <row r="2943" spans="1:21" x14ac:dyDescent="0.3">
      <c r="A2943" s="155">
        <v>4</v>
      </c>
      <c r="B2943" s="155" t="s">
        <v>186</v>
      </c>
      <c r="C2943" s="152">
        <v>2020</v>
      </c>
      <c r="D2943" s="155">
        <v>7</v>
      </c>
      <c r="E2943" s="155" t="s">
        <v>283</v>
      </c>
      <c r="F2943" s="156">
        <v>3</v>
      </c>
      <c r="G2943" s="155" t="s">
        <v>188</v>
      </c>
      <c r="H2943" s="155">
        <v>951</v>
      </c>
      <c r="I2943" s="155" t="s">
        <v>249</v>
      </c>
      <c r="J2943" s="155" t="s">
        <v>126</v>
      </c>
      <c r="K2943" s="155" t="s">
        <v>248</v>
      </c>
      <c r="L2943" s="155">
        <v>4532</v>
      </c>
      <c r="M2943" s="155" t="s">
        <v>199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303</v>
      </c>
      <c r="U2943" s="157"/>
    </row>
    <row r="2944" spans="1:21" x14ac:dyDescent="0.3">
      <c r="A2944" s="155">
        <v>5</v>
      </c>
      <c r="B2944" s="155" t="s">
        <v>180</v>
      </c>
      <c r="C2944" s="152">
        <v>2020</v>
      </c>
      <c r="D2944" s="155">
        <v>7</v>
      </c>
      <c r="E2944" s="155" t="s">
        <v>283</v>
      </c>
      <c r="F2944" s="156">
        <v>5</v>
      </c>
      <c r="G2944" s="155" t="s">
        <v>194</v>
      </c>
      <c r="H2944" s="155">
        <v>951</v>
      </c>
      <c r="I2944" s="155" t="s">
        <v>249</v>
      </c>
      <c r="J2944" s="155" t="s">
        <v>126</v>
      </c>
      <c r="K2944" s="155" t="s">
        <v>248</v>
      </c>
      <c r="L2944" s="155">
        <v>4552</v>
      </c>
      <c r="M2944" s="155" t="s">
        <v>275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303</v>
      </c>
      <c r="U2944" s="157"/>
    </row>
    <row r="2945" spans="1:21" x14ac:dyDescent="0.3">
      <c r="A2945" s="155">
        <v>5</v>
      </c>
      <c r="B2945" s="155" t="s">
        <v>180</v>
      </c>
      <c r="C2945" s="152">
        <v>2020</v>
      </c>
      <c r="D2945" s="155">
        <v>7</v>
      </c>
      <c r="E2945" s="155" t="s">
        <v>283</v>
      </c>
      <c r="F2945" s="156">
        <v>1</v>
      </c>
      <c r="G2945" s="155" t="s">
        <v>182</v>
      </c>
      <c r="H2945" s="155">
        <v>10</v>
      </c>
      <c r="I2945" s="155" t="s">
        <v>250</v>
      </c>
      <c r="J2945" s="155" t="s">
        <v>117</v>
      </c>
      <c r="K2945" s="155" t="s">
        <v>235</v>
      </c>
      <c r="L2945" s="155">
        <v>200</v>
      </c>
      <c r="M2945" s="155" t="s">
        <v>209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303</v>
      </c>
      <c r="U2945" s="157"/>
    </row>
    <row r="2946" spans="1:21" x14ac:dyDescent="0.3">
      <c r="A2946" s="155">
        <v>4</v>
      </c>
      <c r="B2946" s="155" t="s">
        <v>186</v>
      </c>
      <c r="C2946" s="152">
        <v>2020</v>
      </c>
      <c r="D2946" s="155">
        <v>7</v>
      </c>
      <c r="E2946" s="155" t="s">
        <v>283</v>
      </c>
      <c r="F2946" s="156">
        <v>3</v>
      </c>
      <c r="G2946" s="155" t="s">
        <v>188</v>
      </c>
      <c r="H2946" s="155">
        <v>955</v>
      </c>
      <c r="I2946" s="155" t="s">
        <v>281</v>
      </c>
      <c r="J2946" s="155" t="s">
        <v>127</v>
      </c>
      <c r="K2946" s="155" t="s">
        <v>262</v>
      </c>
      <c r="L2946" s="155">
        <v>4532</v>
      </c>
      <c r="M2946" s="155" t="s">
        <v>199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303</v>
      </c>
      <c r="U2946" s="157"/>
    </row>
    <row r="2947" spans="1:21" x14ac:dyDescent="0.3">
      <c r="A2947" s="155">
        <v>5</v>
      </c>
      <c r="B2947" s="155" t="s">
        <v>180</v>
      </c>
      <c r="C2947" s="152">
        <v>2020</v>
      </c>
      <c r="D2947" s="155">
        <v>7</v>
      </c>
      <c r="E2947" s="155" t="s">
        <v>283</v>
      </c>
      <c r="F2947" s="156">
        <v>1</v>
      </c>
      <c r="G2947" s="155" t="s">
        <v>182</v>
      </c>
      <c r="H2947" s="155">
        <v>950</v>
      </c>
      <c r="I2947" s="155" t="s">
        <v>183</v>
      </c>
      <c r="J2947" s="155" t="s">
        <v>115</v>
      </c>
      <c r="K2947" s="155" t="s">
        <v>184</v>
      </c>
      <c r="L2947" s="155">
        <v>4512</v>
      </c>
      <c r="M2947" s="155" t="s">
        <v>185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303</v>
      </c>
      <c r="U2947" s="157"/>
    </row>
    <row r="2948" spans="1:21" x14ac:dyDescent="0.3">
      <c r="A2948" s="155">
        <v>5</v>
      </c>
      <c r="B2948" s="155" t="s">
        <v>180</v>
      </c>
      <c r="C2948" s="152">
        <v>2020</v>
      </c>
      <c r="D2948" s="155">
        <v>7</v>
      </c>
      <c r="E2948" s="155" t="s">
        <v>283</v>
      </c>
      <c r="F2948" s="156">
        <v>1</v>
      </c>
      <c r="G2948" s="155" t="s">
        <v>182</v>
      </c>
      <c r="H2948" s="155">
        <v>15</v>
      </c>
      <c r="I2948" s="155" t="s">
        <v>251</v>
      </c>
      <c r="J2948" s="155" t="s">
        <v>118</v>
      </c>
      <c r="K2948" s="155" t="s">
        <v>213</v>
      </c>
      <c r="L2948" s="155">
        <v>200</v>
      </c>
      <c r="M2948" s="155" t="s">
        <v>209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303</v>
      </c>
      <c r="U2948" s="157"/>
    </row>
    <row r="2949" spans="1:21" x14ac:dyDescent="0.3">
      <c r="A2949" s="155">
        <v>5</v>
      </c>
      <c r="B2949" s="155" t="s">
        <v>180</v>
      </c>
      <c r="C2949" s="155">
        <v>2020</v>
      </c>
      <c r="D2949" s="155">
        <v>7</v>
      </c>
      <c r="E2949" s="155" t="s">
        <v>283</v>
      </c>
      <c r="F2949" s="156">
        <v>3</v>
      </c>
      <c r="G2949" s="155" t="s">
        <v>188</v>
      </c>
      <c r="H2949" s="155">
        <v>11</v>
      </c>
      <c r="I2949" s="155" t="s">
        <v>282</v>
      </c>
      <c r="J2949" s="155" t="s">
        <v>115</v>
      </c>
      <c r="K2949" s="155" t="s">
        <v>184</v>
      </c>
      <c r="L2949" s="155">
        <v>300</v>
      </c>
      <c r="M2949" s="155" t="s">
        <v>190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303</v>
      </c>
      <c r="U2949" s="157"/>
    </row>
    <row r="2950" spans="1:21" x14ac:dyDescent="0.3">
      <c r="A2950" s="155">
        <v>5</v>
      </c>
      <c r="B2950" s="155" t="s">
        <v>180</v>
      </c>
      <c r="C2950" s="155">
        <v>2020</v>
      </c>
      <c r="D2950" s="155">
        <v>7</v>
      </c>
      <c r="E2950" s="155" t="s">
        <v>283</v>
      </c>
      <c r="F2950" s="156">
        <v>6</v>
      </c>
      <c r="G2950" s="155" t="s">
        <v>191</v>
      </c>
      <c r="H2950" s="155">
        <v>608</v>
      </c>
      <c r="I2950" s="155" t="s">
        <v>289</v>
      </c>
      <c r="J2950" s="155" t="s">
        <v>277</v>
      </c>
      <c r="K2950" s="155" t="s">
        <v>211</v>
      </c>
      <c r="L2950" s="155">
        <v>700</v>
      </c>
      <c r="M2950" s="155" t="s">
        <v>192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303</v>
      </c>
      <c r="U2950" s="157"/>
    </row>
    <row r="2951" spans="1:21" x14ac:dyDescent="0.3">
      <c r="A2951" s="155">
        <v>5</v>
      </c>
      <c r="B2951" s="155" t="s">
        <v>180</v>
      </c>
      <c r="C2951" s="155">
        <v>2020</v>
      </c>
      <c r="D2951" s="155">
        <v>7</v>
      </c>
      <c r="E2951" s="155" t="s">
        <v>283</v>
      </c>
      <c r="F2951" s="156">
        <v>3</v>
      </c>
      <c r="G2951" s="155" t="s">
        <v>188</v>
      </c>
      <c r="H2951" s="155">
        <v>710</v>
      </c>
      <c r="I2951" s="155" t="s">
        <v>219</v>
      </c>
      <c r="J2951" s="155" t="s">
        <v>206</v>
      </c>
      <c r="K2951" s="155" t="s">
        <v>207</v>
      </c>
      <c r="L2951" s="155">
        <v>4532</v>
      </c>
      <c r="M2951" s="155" t="s">
        <v>199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303</v>
      </c>
      <c r="U2951" s="157"/>
    </row>
    <row r="2952" spans="1:21" x14ac:dyDescent="0.3">
      <c r="A2952" s="155">
        <v>5</v>
      </c>
      <c r="B2952" s="155" t="s">
        <v>180</v>
      </c>
      <c r="C2952" s="155">
        <v>2020</v>
      </c>
      <c r="D2952" s="155">
        <v>7</v>
      </c>
      <c r="E2952" s="155" t="s">
        <v>283</v>
      </c>
      <c r="F2952" s="156">
        <v>6</v>
      </c>
      <c r="G2952" s="155" t="s">
        <v>191</v>
      </c>
      <c r="H2952" s="155">
        <v>612</v>
      </c>
      <c r="I2952" s="155" t="s">
        <v>222</v>
      </c>
      <c r="J2952" s="155" t="s">
        <v>116</v>
      </c>
      <c r="K2952" s="155" t="s">
        <v>223</v>
      </c>
      <c r="L2952" s="155">
        <v>700</v>
      </c>
      <c r="M2952" s="155" t="s">
        <v>192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303</v>
      </c>
      <c r="U2952" s="157"/>
    </row>
    <row r="2953" spans="1:21" x14ac:dyDescent="0.3">
      <c r="A2953" s="155">
        <v>5</v>
      </c>
      <c r="B2953" s="155" t="s">
        <v>180</v>
      </c>
      <c r="C2953" s="155">
        <v>2020</v>
      </c>
      <c r="D2953" s="155">
        <v>7</v>
      </c>
      <c r="E2953" s="155" t="s">
        <v>283</v>
      </c>
      <c r="F2953" s="156">
        <v>60</v>
      </c>
      <c r="G2953" s="155" t="s">
        <v>211</v>
      </c>
      <c r="H2953" s="155">
        <v>615</v>
      </c>
      <c r="I2953" s="155" t="s">
        <v>291</v>
      </c>
      <c r="J2953" s="155" t="s">
        <v>123</v>
      </c>
      <c r="K2953" s="155" t="s">
        <v>260</v>
      </c>
      <c r="L2953" s="155">
        <v>4563</v>
      </c>
      <c r="M2953" s="155" t="s">
        <v>227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303</v>
      </c>
      <c r="U2953" s="157"/>
    </row>
    <row r="2954" spans="1:21" x14ac:dyDescent="0.3">
      <c r="A2954" s="155">
        <v>4</v>
      </c>
      <c r="B2954" s="155" t="s">
        <v>186</v>
      </c>
      <c r="C2954" s="155">
        <v>2020</v>
      </c>
      <c r="D2954" s="155">
        <v>7</v>
      </c>
      <c r="E2954" s="155" t="s">
        <v>283</v>
      </c>
      <c r="F2954" s="156">
        <v>60</v>
      </c>
      <c r="G2954" s="155" t="s">
        <v>211</v>
      </c>
      <c r="H2954" s="155">
        <v>615</v>
      </c>
      <c r="I2954" s="155" t="s">
        <v>291</v>
      </c>
      <c r="J2954" s="155" t="s">
        <v>123</v>
      </c>
      <c r="K2954" s="155" t="s">
        <v>260</v>
      </c>
      <c r="L2954" s="155">
        <v>4563</v>
      </c>
      <c r="M2954" s="155" t="s">
        <v>227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303</v>
      </c>
      <c r="U2954" s="157"/>
    </row>
    <row r="2955" spans="1:21" x14ac:dyDescent="0.3">
      <c r="A2955" s="155">
        <v>5</v>
      </c>
      <c r="B2955" s="155" t="s">
        <v>180</v>
      </c>
      <c r="C2955" s="155">
        <v>2020</v>
      </c>
      <c r="D2955" s="155">
        <v>7</v>
      </c>
      <c r="E2955" s="155" t="s">
        <v>283</v>
      </c>
      <c r="F2955" s="156">
        <v>6</v>
      </c>
      <c r="G2955" s="155" t="s">
        <v>191</v>
      </c>
      <c r="H2955" s="155">
        <v>600</v>
      </c>
      <c r="I2955" s="155" t="s">
        <v>265</v>
      </c>
      <c r="J2955" s="155" t="s">
        <v>123</v>
      </c>
      <c r="K2955" s="155" t="s">
        <v>260</v>
      </c>
      <c r="L2955" s="155">
        <v>700</v>
      </c>
      <c r="M2955" s="155" t="s">
        <v>192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303</v>
      </c>
      <c r="U2955" s="157"/>
    </row>
    <row r="2956" spans="1:21" x14ac:dyDescent="0.3">
      <c r="A2956" s="155">
        <v>5</v>
      </c>
      <c r="B2956" s="155" t="s">
        <v>180</v>
      </c>
      <c r="C2956" s="155">
        <v>2020</v>
      </c>
      <c r="D2956" s="155">
        <v>7</v>
      </c>
      <c r="E2956" s="155" t="s">
        <v>283</v>
      </c>
      <c r="F2956" s="156">
        <v>10</v>
      </c>
      <c r="G2956" s="155" t="s">
        <v>237</v>
      </c>
      <c r="H2956" s="155">
        <v>1</v>
      </c>
      <c r="I2956" s="155" t="s">
        <v>228</v>
      </c>
      <c r="J2956" s="155" t="s">
        <v>121</v>
      </c>
      <c r="K2956" s="155" t="s">
        <v>229</v>
      </c>
      <c r="L2956" s="155">
        <v>207</v>
      </c>
      <c r="M2956" s="155" t="s">
        <v>242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303</v>
      </c>
      <c r="U2956" s="157"/>
    </row>
    <row r="2957" spans="1:21" x14ac:dyDescent="0.3">
      <c r="A2957" s="155">
        <v>5</v>
      </c>
      <c r="B2957" s="155" t="s">
        <v>180</v>
      </c>
      <c r="C2957" s="155">
        <v>2020</v>
      </c>
      <c r="D2957" s="155">
        <v>7</v>
      </c>
      <c r="E2957" s="155" t="s">
        <v>283</v>
      </c>
      <c r="F2957" s="156">
        <v>1</v>
      </c>
      <c r="G2957" s="155" t="s">
        <v>182</v>
      </c>
      <c r="H2957" s="155">
        <v>602</v>
      </c>
      <c r="I2957" s="155" t="s">
        <v>245</v>
      </c>
      <c r="J2957" s="155" t="s">
        <v>125</v>
      </c>
      <c r="K2957" s="155" t="s">
        <v>196</v>
      </c>
      <c r="L2957" s="155">
        <v>200</v>
      </c>
      <c r="M2957" s="155" t="s">
        <v>209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303</v>
      </c>
      <c r="U2957" s="157"/>
    </row>
    <row r="2958" spans="1:21" x14ac:dyDescent="0.3">
      <c r="A2958" s="155">
        <v>5</v>
      </c>
      <c r="B2958" s="155" t="s">
        <v>180</v>
      </c>
      <c r="C2958" s="155">
        <v>2020</v>
      </c>
      <c r="D2958" s="155">
        <v>7</v>
      </c>
      <c r="E2958" s="155" t="s">
        <v>283</v>
      </c>
      <c r="F2958" s="156">
        <v>1</v>
      </c>
      <c r="G2958" s="155" t="s">
        <v>182</v>
      </c>
      <c r="H2958" s="155">
        <v>603</v>
      </c>
      <c r="I2958" s="155" t="s">
        <v>195</v>
      </c>
      <c r="J2958" s="155" t="s">
        <v>125</v>
      </c>
      <c r="K2958" s="155" t="s">
        <v>196</v>
      </c>
      <c r="L2958" s="155">
        <v>200</v>
      </c>
      <c r="M2958" s="155" t="s">
        <v>209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303</v>
      </c>
      <c r="U2958" s="157"/>
    </row>
    <row r="2959" spans="1:21" x14ac:dyDescent="0.3">
      <c r="A2959" s="155">
        <v>4</v>
      </c>
      <c r="B2959" s="155" t="s">
        <v>186</v>
      </c>
      <c r="C2959" s="155">
        <v>2020</v>
      </c>
      <c r="D2959" s="155">
        <v>7</v>
      </c>
      <c r="E2959" s="155" t="s">
        <v>283</v>
      </c>
      <c r="F2959" s="156">
        <v>3</v>
      </c>
      <c r="G2959" s="155" t="s">
        <v>188</v>
      </c>
      <c r="H2959" s="155">
        <v>616</v>
      </c>
      <c r="I2959" s="155" t="s">
        <v>198</v>
      </c>
      <c r="J2959" s="155" t="s">
        <v>125</v>
      </c>
      <c r="K2959" s="155" t="s">
        <v>196</v>
      </c>
      <c r="L2959" s="155">
        <v>4532</v>
      </c>
      <c r="M2959" s="155" t="s">
        <v>199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303</v>
      </c>
      <c r="U2959" s="157"/>
    </row>
    <row r="2960" spans="1:21" x14ac:dyDescent="0.3">
      <c r="A2960" s="155">
        <v>5</v>
      </c>
      <c r="B2960" s="155" t="s">
        <v>180</v>
      </c>
      <c r="C2960" s="155">
        <v>2020</v>
      </c>
      <c r="D2960" s="155">
        <v>7</v>
      </c>
      <c r="E2960" s="155" t="s">
        <v>283</v>
      </c>
      <c r="F2960" s="156">
        <v>3</v>
      </c>
      <c r="G2960" s="155" t="s">
        <v>188</v>
      </c>
      <c r="H2960" s="155">
        <v>701</v>
      </c>
      <c r="I2960" s="155" t="s">
        <v>205</v>
      </c>
      <c r="J2960" s="155" t="s">
        <v>206</v>
      </c>
      <c r="K2960" s="155" t="s">
        <v>207</v>
      </c>
      <c r="L2960" s="155">
        <v>300</v>
      </c>
      <c r="M2960" s="155" t="s">
        <v>190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303</v>
      </c>
      <c r="U2960" s="157"/>
    </row>
    <row r="2961" spans="1:21" x14ac:dyDescent="0.3">
      <c r="A2961" s="155">
        <v>5</v>
      </c>
      <c r="B2961" s="155" t="s">
        <v>180</v>
      </c>
      <c r="C2961" s="155">
        <v>2020</v>
      </c>
      <c r="D2961" s="155">
        <v>7</v>
      </c>
      <c r="E2961" s="155" t="s">
        <v>283</v>
      </c>
      <c r="F2961" s="156">
        <v>3</v>
      </c>
      <c r="G2961" s="155" t="s">
        <v>188</v>
      </c>
      <c r="H2961" s="155">
        <v>602</v>
      </c>
      <c r="I2961" s="155" t="s">
        <v>245</v>
      </c>
      <c r="J2961" s="155" t="s">
        <v>125</v>
      </c>
      <c r="K2961" s="155" t="s">
        <v>196</v>
      </c>
      <c r="L2961" s="155">
        <v>300</v>
      </c>
      <c r="M2961" s="155" t="s">
        <v>190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303</v>
      </c>
      <c r="U2961" s="157"/>
    </row>
    <row r="2962" spans="1:21" x14ac:dyDescent="0.3">
      <c r="A2962" s="155">
        <v>4</v>
      </c>
      <c r="B2962" s="155" t="s">
        <v>186</v>
      </c>
      <c r="C2962" s="155">
        <v>2020</v>
      </c>
      <c r="D2962" s="155">
        <v>7</v>
      </c>
      <c r="E2962" s="155" t="s">
        <v>283</v>
      </c>
      <c r="F2962" s="156">
        <v>3</v>
      </c>
      <c r="G2962" s="155" t="s">
        <v>188</v>
      </c>
      <c r="H2962" s="155">
        <v>1</v>
      </c>
      <c r="I2962" s="155" t="s">
        <v>228</v>
      </c>
      <c r="J2962" s="155" t="s">
        <v>121</v>
      </c>
      <c r="K2962" s="155" t="s">
        <v>229</v>
      </c>
      <c r="L2962" s="155">
        <v>300</v>
      </c>
      <c r="M2962" s="155" t="s">
        <v>190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303</v>
      </c>
      <c r="U2962" s="157"/>
    </row>
    <row r="2963" spans="1:21" x14ac:dyDescent="0.3">
      <c r="A2963" s="155">
        <v>5</v>
      </c>
      <c r="B2963" s="155" t="s">
        <v>180</v>
      </c>
      <c r="C2963" s="155">
        <v>2020</v>
      </c>
      <c r="D2963" s="155">
        <v>7</v>
      </c>
      <c r="E2963" s="155" t="s">
        <v>283</v>
      </c>
      <c r="F2963" s="156">
        <v>6</v>
      </c>
      <c r="G2963" s="155" t="s">
        <v>191</v>
      </c>
      <c r="H2963" s="155">
        <v>603</v>
      </c>
      <c r="I2963" s="155" t="s">
        <v>195</v>
      </c>
      <c r="J2963" s="155" t="s">
        <v>125</v>
      </c>
      <c r="K2963" s="155" t="s">
        <v>196</v>
      </c>
      <c r="L2963" s="155">
        <v>700</v>
      </c>
      <c r="M2963" s="155" t="s">
        <v>192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303</v>
      </c>
      <c r="U2963" s="157"/>
    </row>
    <row r="2964" spans="1:21" x14ac:dyDescent="0.3">
      <c r="A2964" s="155">
        <v>5</v>
      </c>
      <c r="B2964" s="155" t="s">
        <v>180</v>
      </c>
      <c r="C2964" s="155">
        <v>2020</v>
      </c>
      <c r="D2964" s="155">
        <v>7</v>
      </c>
      <c r="E2964" s="155" t="s">
        <v>283</v>
      </c>
      <c r="F2964" s="156">
        <v>1</v>
      </c>
      <c r="G2964" s="155" t="s">
        <v>182</v>
      </c>
      <c r="H2964" s="155">
        <v>7</v>
      </c>
      <c r="I2964" s="155" t="s">
        <v>240</v>
      </c>
      <c r="J2964" s="155" t="s">
        <v>122</v>
      </c>
      <c r="K2964" s="155" t="s">
        <v>241</v>
      </c>
      <c r="L2964" s="155">
        <v>200</v>
      </c>
      <c r="M2964" s="155" t="s">
        <v>209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303</v>
      </c>
      <c r="U2964" s="157"/>
    </row>
    <row r="2965" spans="1:21" x14ac:dyDescent="0.3">
      <c r="A2965" s="155">
        <v>5</v>
      </c>
      <c r="B2965" s="155" t="s">
        <v>180</v>
      </c>
      <c r="C2965" s="155">
        <v>2020</v>
      </c>
      <c r="D2965" s="155">
        <v>7</v>
      </c>
      <c r="E2965" s="155" t="s">
        <v>283</v>
      </c>
      <c r="F2965" s="156">
        <v>3</v>
      </c>
      <c r="G2965" s="155" t="s">
        <v>188</v>
      </c>
      <c r="H2965" s="155">
        <v>18</v>
      </c>
      <c r="I2965" s="155" t="s">
        <v>214</v>
      </c>
      <c r="J2965" s="155" t="s">
        <v>119</v>
      </c>
      <c r="K2965" s="155" t="s">
        <v>215</v>
      </c>
      <c r="L2965" s="155">
        <v>300</v>
      </c>
      <c r="M2965" s="155" t="s">
        <v>190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303</v>
      </c>
      <c r="U2965" s="157"/>
    </row>
    <row r="2966" spans="1:21" x14ac:dyDescent="0.3">
      <c r="A2966" s="155">
        <v>4</v>
      </c>
      <c r="B2966" s="155" t="s">
        <v>186</v>
      </c>
      <c r="C2966" s="155">
        <v>2020</v>
      </c>
      <c r="D2966" s="155">
        <v>7</v>
      </c>
      <c r="E2966" s="155" t="s">
        <v>283</v>
      </c>
      <c r="F2966" s="156">
        <v>3</v>
      </c>
      <c r="G2966" s="155" t="s">
        <v>188</v>
      </c>
      <c r="H2966" s="155">
        <v>954</v>
      </c>
      <c r="I2966" s="155" t="s">
        <v>236</v>
      </c>
      <c r="J2966" s="155" t="s">
        <v>119</v>
      </c>
      <c r="K2966" s="155" t="s">
        <v>215</v>
      </c>
      <c r="L2966" s="155">
        <v>4532</v>
      </c>
      <c r="M2966" s="155" t="s">
        <v>199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303</v>
      </c>
      <c r="U2966" s="157"/>
    </row>
    <row r="2967" spans="1:21" x14ac:dyDescent="0.3">
      <c r="A2967" s="155">
        <v>5</v>
      </c>
      <c r="B2967" s="155" t="s">
        <v>180</v>
      </c>
      <c r="C2967" s="155">
        <v>2020</v>
      </c>
      <c r="D2967" s="155">
        <v>7</v>
      </c>
      <c r="E2967" s="155" t="s">
        <v>283</v>
      </c>
      <c r="F2967" s="156">
        <v>79</v>
      </c>
      <c r="G2967" s="155" t="s">
        <v>211</v>
      </c>
      <c r="H2967" s="155">
        <v>954</v>
      </c>
      <c r="I2967" s="155" t="s">
        <v>236</v>
      </c>
      <c r="J2967" s="155" t="s">
        <v>119</v>
      </c>
      <c r="K2967" s="155" t="s">
        <v>215</v>
      </c>
      <c r="L2967" s="155">
        <v>4579</v>
      </c>
      <c r="M2967" s="155" t="s">
        <v>220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303</v>
      </c>
      <c r="U2967" s="157"/>
    </row>
    <row r="2968" spans="1:21" x14ac:dyDescent="0.3">
      <c r="A2968" s="155">
        <v>5</v>
      </c>
      <c r="B2968" s="155" t="s">
        <v>180</v>
      </c>
      <c r="C2968" s="155">
        <v>2020</v>
      </c>
      <c r="D2968" s="155">
        <v>7</v>
      </c>
      <c r="E2968" s="155" t="s">
        <v>283</v>
      </c>
      <c r="F2968" s="156">
        <v>3</v>
      </c>
      <c r="G2968" s="155" t="s">
        <v>188</v>
      </c>
      <c r="H2968" s="155">
        <v>17</v>
      </c>
      <c r="I2968" s="155" t="s">
        <v>203</v>
      </c>
      <c r="J2968" s="155" t="s">
        <v>128</v>
      </c>
      <c r="K2968" s="155" t="s">
        <v>204</v>
      </c>
      <c r="L2968" s="155">
        <v>300</v>
      </c>
      <c r="M2968" s="155" t="s">
        <v>190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303</v>
      </c>
      <c r="U2968" s="157"/>
    </row>
    <row r="2969" spans="1:21" x14ac:dyDescent="0.3">
      <c r="A2969" s="155">
        <v>5</v>
      </c>
      <c r="B2969" s="155" t="s">
        <v>180</v>
      </c>
      <c r="C2969" s="155">
        <v>2020</v>
      </c>
      <c r="D2969" s="155">
        <v>7</v>
      </c>
      <c r="E2969" s="155" t="s">
        <v>283</v>
      </c>
      <c r="F2969" s="156">
        <v>3</v>
      </c>
      <c r="G2969" s="155" t="s">
        <v>188</v>
      </c>
      <c r="H2969" s="155">
        <v>953</v>
      </c>
      <c r="I2969" s="155" t="s">
        <v>212</v>
      </c>
      <c r="J2969" s="155" t="s">
        <v>118</v>
      </c>
      <c r="K2969" s="155" t="s">
        <v>213</v>
      </c>
      <c r="L2969" s="155">
        <v>4532</v>
      </c>
      <c r="M2969" s="155" t="s">
        <v>199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303</v>
      </c>
      <c r="U2969" s="157"/>
    </row>
    <row r="2970" spans="1:21" x14ac:dyDescent="0.3">
      <c r="A2970" s="155">
        <v>4</v>
      </c>
      <c r="B2970" s="155" t="s">
        <v>186</v>
      </c>
      <c r="C2970" s="155">
        <v>2020</v>
      </c>
      <c r="D2970" s="155">
        <v>7</v>
      </c>
      <c r="E2970" s="155" t="s">
        <v>283</v>
      </c>
      <c r="F2970" s="156">
        <v>3</v>
      </c>
      <c r="G2970" s="155" t="s">
        <v>188</v>
      </c>
      <c r="H2970" s="155">
        <v>953</v>
      </c>
      <c r="I2970" s="155" t="s">
        <v>212</v>
      </c>
      <c r="J2970" s="155" t="s">
        <v>118</v>
      </c>
      <c r="K2970" s="155" t="s">
        <v>213</v>
      </c>
      <c r="L2970" s="155">
        <v>4532</v>
      </c>
      <c r="M2970" s="155" t="s">
        <v>199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303</v>
      </c>
      <c r="U2970" s="157"/>
    </row>
    <row r="2971" spans="1:21" x14ac:dyDescent="0.3">
      <c r="A2971" s="155">
        <v>5</v>
      </c>
      <c r="B2971" s="155" t="s">
        <v>180</v>
      </c>
      <c r="C2971" s="155">
        <v>2020</v>
      </c>
      <c r="D2971" s="155">
        <v>7</v>
      </c>
      <c r="E2971" s="155" t="s">
        <v>283</v>
      </c>
      <c r="F2971" s="156">
        <v>3</v>
      </c>
      <c r="G2971" s="155" t="s">
        <v>188</v>
      </c>
      <c r="H2971" s="155">
        <v>15</v>
      </c>
      <c r="I2971" s="155" t="s">
        <v>251</v>
      </c>
      <c r="J2971" s="155" t="s">
        <v>118</v>
      </c>
      <c r="K2971" s="155" t="s">
        <v>213</v>
      </c>
      <c r="L2971" s="155">
        <v>300</v>
      </c>
      <c r="M2971" s="155" t="s">
        <v>190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303</v>
      </c>
      <c r="U2971" s="157"/>
    </row>
    <row r="2972" spans="1:21" x14ac:dyDescent="0.3">
      <c r="A2972" s="155">
        <v>5</v>
      </c>
      <c r="B2972" s="155" t="s">
        <v>180</v>
      </c>
      <c r="C2972" s="155">
        <v>2020</v>
      </c>
      <c r="D2972" s="155">
        <v>7</v>
      </c>
      <c r="E2972" s="155" t="s">
        <v>283</v>
      </c>
      <c r="F2972" s="156">
        <v>6</v>
      </c>
      <c r="G2972" s="155" t="s">
        <v>191</v>
      </c>
      <c r="H2972" s="155">
        <v>609</v>
      </c>
      <c r="I2972" s="155" t="s">
        <v>297</v>
      </c>
      <c r="J2972" s="155" t="s">
        <v>277</v>
      </c>
      <c r="K2972" s="155" t="s">
        <v>211</v>
      </c>
      <c r="L2972" s="155">
        <v>700</v>
      </c>
      <c r="M2972" s="155" t="s">
        <v>192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303</v>
      </c>
      <c r="U2972" s="157"/>
    </row>
    <row r="2973" spans="1:21" x14ac:dyDescent="0.3">
      <c r="A2973" s="155">
        <v>5</v>
      </c>
      <c r="B2973" s="155" t="s">
        <v>180</v>
      </c>
      <c r="C2973" s="155">
        <v>2020</v>
      </c>
      <c r="D2973" s="155">
        <v>7</v>
      </c>
      <c r="E2973" s="155" t="s">
        <v>283</v>
      </c>
      <c r="F2973" s="156">
        <v>6</v>
      </c>
      <c r="G2973" s="155" t="s">
        <v>191</v>
      </c>
      <c r="H2973" s="155">
        <v>619</v>
      </c>
      <c r="I2973" s="155" t="s">
        <v>276</v>
      </c>
      <c r="J2973" s="155" t="s">
        <v>277</v>
      </c>
      <c r="K2973" s="155" t="s">
        <v>211</v>
      </c>
      <c r="L2973" s="155">
        <v>4562</v>
      </c>
      <c r="M2973" s="155" t="s">
        <v>210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303</v>
      </c>
      <c r="U2973" s="157"/>
    </row>
    <row r="2974" spans="1:21" x14ac:dyDescent="0.3">
      <c r="A2974" s="155">
        <v>5</v>
      </c>
      <c r="B2974" s="155" t="s">
        <v>180</v>
      </c>
      <c r="C2974" s="155">
        <v>2020</v>
      </c>
      <c r="D2974" s="155">
        <v>7</v>
      </c>
      <c r="E2974" s="155" t="s">
        <v>283</v>
      </c>
      <c r="F2974" s="156">
        <v>6</v>
      </c>
      <c r="G2974" s="155" t="s">
        <v>191</v>
      </c>
      <c r="H2974" s="155">
        <v>627</v>
      </c>
      <c r="I2974" s="155" t="s">
        <v>256</v>
      </c>
      <c r="J2974" s="155" t="s">
        <v>132</v>
      </c>
      <c r="K2974" s="155" t="s">
        <v>211</v>
      </c>
      <c r="L2974" s="155">
        <v>4562</v>
      </c>
      <c r="M2974" s="155" t="s">
        <v>210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303</v>
      </c>
      <c r="U2974" s="157"/>
    </row>
    <row r="2975" spans="1:21" x14ac:dyDescent="0.3">
      <c r="A2975" s="155">
        <v>4</v>
      </c>
      <c r="B2975" s="155" t="s">
        <v>186</v>
      </c>
      <c r="C2975" s="155">
        <v>2020</v>
      </c>
      <c r="D2975" s="155">
        <v>7</v>
      </c>
      <c r="E2975" s="155" t="s">
        <v>283</v>
      </c>
      <c r="F2975" s="156">
        <v>3</v>
      </c>
      <c r="G2975" s="155" t="s">
        <v>188</v>
      </c>
      <c r="H2975" s="155">
        <v>621</v>
      </c>
      <c r="I2975" s="155" t="s">
        <v>258</v>
      </c>
      <c r="J2975" s="155" t="s">
        <v>116</v>
      </c>
      <c r="K2975" s="155" t="s">
        <v>223</v>
      </c>
      <c r="L2975" s="155">
        <v>4532</v>
      </c>
      <c r="M2975" s="155" t="s">
        <v>199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303</v>
      </c>
      <c r="U2975" s="157"/>
    </row>
    <row r="2976" spans="1:21" x14ac:dyDescent="0.3">
      <c r="A2976" s="155">
        <v>4</v>
      </c>
      <c r="B2976" s="155" t="s">
        <v>186</v>
      </c>
      <c r="C2976" s="155">
        <v>2020</v>
      </c>
      <c r="D2976" s="155">
        <v>7</v>
      </c>
      <c r="E2976" s="155" t="s">
        <v>283</v>
      </c>
      <c r="F2976" s="156">
        <v>60</v>
      </c>
      <c r="G2976" s="155" t="s">
        <v>211</v>
      </c>
      <c r="H2976" s="155">
        <v>624</v>
      </c>
      <c r="I2976" s="155" t="s">
        <v>225</v>
      </c>
      <c r="J2976" s="155" t="s">
        <v>124</v>
      </c>
      <c r="K2976" s="155" t="s">
        <v>226</v>
      </c>
      <c r="L2976" s="155">
        <v>4563</v>
      </c>
      <c r="M2976" s="155" t="s">
        <v>227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303</v>
      </c>
      <c r="U2976" s="157"/>
    </row>
    <row r="2977" spans="1:21" x14ac:dyDescent="0.3">
      <c r="A2977" s="155">
        <v>4</v>
      </c>
      <c r="B2977" s="155" t="s">
        <v>186</v>
      </c>
      <c r="C2977" s="155">
        <v>2020</v>
      </c>
      <c r="D2977" s="155">
        <v>7</v>
      </c>
      <c r="E2977" s="155" t="s">
        <v>283</v>
      </c>
      <c r="F2977" s="156">
        <v>5</v>
      </c>
      <c r="G2977" s="155" t="s">
        <v>194</v>
      </c>
      <c r="H2977" s="155">
        <v>710</v>
      </c>
      <c r="I2977" s="155" t="s">
        <v>219</v>
      </c>
      <c r="J2977" s="155" t="s">
        <v>206</v>
      </c>
      <c r="K2977" s="155" t="s">
        <v>207</v>
      </c>
      <c r="L2977" s="155">
        <v>4552</v>
      </c>
      <c r="M2977" s="155" t="s">
        <v>275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303</v>
      </c>
      <c r="U2977" s="157"/>
    </row>
    <row r="2978" spans="1:21" x14ac:dyDescent="0.3">
      <c r="A2978" s="155">
        <v>4</v>
      </c>
      <c r="B2978" s="155" t="s">
        <v>186</v>
      </c>
      <c r="C2978" s="155">
        <v>2020</v>
      </c>
      <c r="D2978" s="155">
        <v>7</v>
      </c>
      <c r="E2978" s="155" t="s">
        <v>283</v>
      </c>
      <c r="F2978" s="156">
        <v>1</v>
      </c>
      <c r="G2978" s="155" t="s">
        <v>182</v>
      </c>
      <c r="H2978" s="155">
        <v>1</v>
      </c>
      <c r="I2978" s="155" t="s">
        <v>228</v>
      </c>
      <c r="J2978" s="155" t="s">
        <v>121</v>
      </c>
      <c r="K2978" s="155" t="s">
        <v>229</v>
      </c>
      <c r="L2978" s="155">
        <v>200</v>
      </c>
      <c r="M2978" s="155" t="s">
        <v>209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303</v>
      </c>
      <c r="U2978" s="157"/>
    </row>
    <row r="2979" spans="1:21" x14ac:dyDescent="0.3">
      <c r="A2979" s="155">
        <v>4</v>
      </c>
      <c r="B2979" s="155" t="s">
        <v>186</v>
      </c>
      <c r="C2979" s="155">
        <v>2020</v>
      </c>
      <c r="D2979" s="155">
        <v>7</v>
      </c>
      <c r="E2979" s="155" t="s">
        <v>283</v>
      </c>
      <c r="F2979" s="156">
        <v>3</v>
      </c>
      <c r="G2979" s="155" t="s">
        <v>188</v>
      </c>
      <c r="H2979" s="155">
        <v>701</v>
      </c>
      <c r="I2979" s="155" t="s">
        <v>205</v>
      </c>
      <c r="J2979" s="155" t="s">
        <v>206</v>
      </c>
      <c r="K2979" s="155" t="s">
        <v>207</v>
      </c>
      <c r="L2979" s="155">
        <v>300</v>
      </c>
      <c r="M2979" s="155" t="s">
        <v>190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303</v>
      </c>
      <c r="U2979" s="157"/>
    </row>
    <row r="2980" spans="1:21" x14ac:dyDescent="0.3">
      <c r="A2980" s="155">
        <v>5</v>
      </c>
      <c r="B2980" s="155" t="s">
        <v>180</v>
      </c>
      <c r="C2980" s="155">
        <v>2020</v>
      </c>
      <c r="D2980" s="155">
        <v>7</v>
      </c>
      <c r="E2980" s="155" t="s">
        <v>283</v>
      </c>
      <c r="F2980" s="156">
        <v>5</v>
      </c>
      <c r="G2980" s="155" t="s">
        <v>194</v>
      </c>
      <c r="H2980" s="155">
        <v>700</v>
      </c>
      <c r="I2980" s="155" t="s">
        <v>272</v>
      </c>
      <c r="J2980" s="155" t="s">
        <v>206</v>
      </c>
      <c r="K2980" s="155" t="s">
        <v>207</v>
      </c>
      <c r="L2980" s="155">
        <v>460</v>
      </c>
      <c r="M2980" s="155" t="s">
        <v>197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303</v>
      </c>
      <c r="U2980" s="157"/>
    </row>
    <row r="2981" spans="1:21" x14ac:dyDescent="0.3">
      <c r="A2981" s="155">
        <v>4</v>
      </c>
      <c r="B2981" s="155" t="s">
        <v>186</v>
      </c>
      <c r="C2981" s="155">
        <v>2020</v>
      </c>
      <c r="D2981" s="155">
        <v>7</v>
      </c>
      <c r="E2981" s="155" t="s">
        <v>283</v>
      </c>
      <c r="F2981" s="156">
        <v>1</v>
      </c>
      <c r="G2981" s="155" t="s">
        <v>182</v>
      </c>
      <c r="H2981" s="155">
        <v>903</v>
      </c>
      <c r="I2981" s="155" t="s">
        <v>238</v>
      </c>
      <c r="J2981" s="155" t="s">
        <v>121</v>
      </c>
      <c r="K2981" s="155" t="s">
        <v>229</v>
      </c>
      <c r="L2981" s="155">
        <v>4512</v>
      </c>
      <c r="M2981" s="155" t="s">
        <v>185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303</v>
      </c>
      <c r="U2981" s="157"/>
    </row>
    <row r="2982" spans="1:21" x14ac:dyDescent="0.3">
      <c r="A2982" s="155">
        <v>5</v>
      </c>
      <c r="B2982" s="155" t="s">
        <v>180</v>
      </c>
      <c r="C2982" s="155">
        <v>2020</v>
      </c>
      <c r="D2982" s="155">
        <v>7</v>
      </c>
      <c r="E2982" s="155" t="s">
        <v>283</v>
      </c>
      <c r="F2982" s="156">
        <v>5</v>
      </c>
      <c r="G2982" s="155" t="s">
        <v>194</v>
      </c>
      <c r="H2982" s="155">
        <v>603</v>
      </c>
      <c r="I2982" s="155" t="s">
        <v>195</v>
      </c>
      <c r="J2982" s="155" t="s">
        <v>125</v>
      </c>
      <c r="K2982" s="155" t="s">
        <v>196</v>
      </c>
      <c r="L2982" s="155">
        <v>460</v>
      </c>
      <c r="M2982" s="155" t="s">
        <v>197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303</v>
      </c>
      <c r="U2982" s="157"/>
    </row>
    <row r="2983" spans="1:21" x14ac:dyDescent="0.3">
      <c r="A2983" s="155">
        <v>4</v>
      </c>
      <c r="B2983" s="155" t="s">
        <v>186</v>
      </c>
      <c r="C2983" s="155">
        <v>2020</v>
      </c>
      <c r="D2983" s="155">
        <v>7</v>
      </c>
      <c r="E2983" s="155" t="s">
        <v>283</v>
      </c>
      <c r="F2983" s="156">
        <v>3</v>
      </c>
      <c r="G2983" s="155" t="s">
        <v>188</v>
      </c>
      <c r="H2983" s="155">
        <v>903</v>
      </c>
      <c r="I2983" s="155" t="s">
        <v>238</v>
      </c>
      <c r="J2983" s="155" t="s">
        <v>121</v>
      </c>
      <c r="K2983" s="155" t="s">
        <v>229</v>
      </c>
      <c r="L2983" s="155">
        <v>4532</v>
      </c>
      <c r="M2983" s="155" t="s">
        <v>199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303</v>
      </c>
      <c r="U2983" s="157"/>
    </row>
    <row r="2984" spans="1:21" x14ac:dyDescent="0.3">
      <c r="A2984" s="155">
        <v>5</v>
      </c>
      <c r="B2984" s="155" t="s">
        <v>180</v>
      </c>
      <c r="C2984" s="155">
        <v>2020</v>
      </c>
      <c r="D2984" s="155">
        <v>7</v>
      </c>
      <c r="E2984" s="155" t="s">
        <v>283</v>
      </c>
      <c r="F2984" s="156">
        <v>3</v>
      </c>
      <c r="G2984" s="155" t="s">
        <v>188</v>
      </c>
      <c r="H2984" s="155">
        <v>9</v>
      </c>
      <c r="I2984" s="155" t="s">
        <v>274</v>
      </c>
      <c r="J2984" s="155" t="s">
        <v>117</v>
      </c>
      <c r="K2984" s="155" t="s">
        <v>235</v>
      </c>
      <c r="L2984" s="155">
        <v>300</v>
      </c>
      <c r="M2984" s="155" t="s">
        <v>190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303</v>
      </c>
      <c r="U2984" s="157"/>
    </row>
    <row r="2985" spans="1:21" x14ac:dyDescent="0.3">
      <c r="A2985" s="155">
        <v>5</v>
      </c>
      <c r="B2985" s="155" t="s">
        <v>180</v>
      </c>
      <c r="C2985" s="155">
        <v>2020</v>
      </c>
      <c r="D2985" s="155">
        <v>7</v>
      </c>
      <c r="E2985" s="155" t="s">
        <v>283</v>
      </c>
      <c r="F2985" s="156">
        <v>3</v>
      </c>
      <c r="G2985" s="155" t="s">
        <v>188</v>
      </c>
      <c r="H2985" s="155">
        <v>16</v>
      </c>
      <c r="I2985" s="155" t="s">
        <v>280</v>
      </c>
      <c r="J2985" s="155" t="s">
        <v>127</v>
      </c>
      <c r="K2985" s="155" t="s">
        <v>262</v>
      </c>
      <c r="L2985" s="155">
        <v>300</v>
      </c>
      <c r="M2985" s="155" t="s">
        <v>190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303</v>
      </c>
      <c r="U2985" s="157"/>
    </row>
    <row r="2986" spans="1:21" x14ac:dyDescent="0.3">
      <c r="A2986" s="155">
        <v>5</v>
      </c>
      <c r="B2986" s="155" t="s">
        <v>180</v>
      </c>
      <c r="C2986" s="155">
        <v>2020</v>
      </c>
      <c r="D2986" s="155">
        <v>7</v>
      </c>
      <c r="E2986" s="155" t="s">
        <v>283</v>
      </c>
      <c r="F2986" s="156">
        <v>3</v>
      </c>
      <c r="G2986" s="155" t="s">
        <v>188</v>
      </c>
      <c r="H2986" s="155">
        <v>12</v>
      </c>
      <c r="I2986" s="155" t="s">
        <v>300</v>
      </c>
      <c r="J2986" s="155" t="s">
        <v>126</v>
      </c>
      <c r="K2986" s="155" t="s">
        <v>248</v>
      </c>
      <c r="L2986" s="155">
        <v>300</v>
      </c>
      <c r="M2986" s="155" t="s">
        <v>190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303</v>
      </c>
      <c r="U2986" s="157"/>
    </row>
    <row r="2987" spans="1:21" x14ac:dyDescent="0.3">
      <c r="A2987" s="155">
        <v>5</v>
      </c>
      <c r="B2987" s="155" t="s">
        <v>180</v>
      </c>
      <c r="C2987" s="155">
        <v>2020</v>
      </c>
      <c r="D2987" s="155">
        <v>7</v>
      </c>
      <c r="E2987" s="155" t="s">
        <v>283</v>
      </c>
      <c r="F2987" s="156">
        <v>5</v>
      </c>
      <c r="G2987" s="155" t="s">
        <v>194</v>
      </c>
      <c r="H2987" s="155">
        <v>8</v>
      </c>
      <c r="I2987" s="155" t="s">
        <v>247</v>
      </c>
      <c r="J2987" s="155" t="s">
        <v>126</v>
      </c>
      <c r="K2987" s="155" t="s">
        <v>248</v>
      </c>
      <c r="L2987" s="155">
        <v>460</v>
      </c>
      <c r="M2987" s="155" t="s">
        <v>197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303</v>
      </c>
      <c r="U2987" s="157"/>
    </row>
    <row r="2988" spans="1:21" x14ac:dyDescent="0.3">
      <c r="A2988" s="155">
        <v>5</v>
      </c>
      <c r="B2988" s="155" t="s">
        <v>180</v>
      </c>
      <c r="C2988" s="155">
        <v>2020</v>
      </c>
      <c r="D2988" s="155">
        <v>7</v>
      </c>
      <c r="E2988" s="155" t="s">
        <v>283</v>
      </c>
      <c r="F2988" s="156">
        <v>77</v>
      </c>
      <c r="G2988" s="155" t="s">
        <v>211</v>
      </c>
      <c r="H2988" s="155">
        <v>950</v>
      </c>
      <c r="I2988" s="155" t="s">
        <v>183</v>
      </c>
      <c r="J2988" s="155" t="s">
        <v>115</v>
      </c>
      <c r="K2988" s="155" t="s">
        <v>184</v>
      </c>
      <c r="L2988" s="155">
        <v>4577</v>
      </c>
      <c r="M2988" s="155" t="s">
        <v>211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303</v>
      </c>
      <c r="U2988" s="157"/>
    </row>
    <row r="2989" spans="1:21" x14ac:dyDescent="0.3">
      <c r="A2989" s="155">
        <v>5</v>
      </c>
      <c r="B2989" s="155" t="s">
        <v>180</v>
      </c>
      <c r="C2989" s="155">
        <v>2020</v>
      </c>
      <c r="D2989" s="155">
        <v>7</v>
      </c>
      <c r="E2989" s="155" t="s">
        <v>283</v>
      </c>
      <c r="F2989" s="156">
        <v>6</v>
      </c>
      <c r="G2989" s="155" t="s">
        <v>191</v>
      </c>
      <c r="H2989" s="155">
        <v>5</v>
      </c>
      <c r="I2989" s="155" t="s">
        <v>189</v>
      </c>
      <c r="J2989" s="155" t="s">
        <v>115</v>
      </c>
      <c r="K2989" s="155" t="s">
        <v>184</v>
      </c>
      <c r="L2989" s="155">
        <v>700</v>
      </c>
      <c r="M2989" s="155" t="s">
        <v>192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303</v>
      </c>
      <c r="U2989" s="157"/>
    </row>
    <row r="2990" spans="1:21" x14ac:dyDescent="0.3">
      <c r="A2990" s="155">
        <v>4</v>
      </c>
      <c r="B2990" s="155" t="s">
        <v>186</v>
      </c>
      <c r="C2990" s="155">
        <v>2020</v>
      </c>
      <c r="D2990" s="155">
        <v>7</v>
      </c>
      <c r="E2990" s="155" t="s">
        <v>283</v>
      </c>
      <c r="F2990" s="156">
        <v>3</v>
      </c>
      <c r="G2990" s="155" t="s">
        <v>188</v>
      </c>
      <c r="H2990" s="155">
        <v>5</v>
      </c>
      <c r="I2990" s="155" t="s">
        <v>189</v>
      </c>
      <c r="J2990" s="155" t="s">
        <v>115</v>
      </c>
      <c r="K2990" s="155" t="s">
        <v>184</v>
      </c>
      <c r="L2990" s="155">
        <v>300</v>
      </c>
      <c r="M2990" s="155" t="s">
        <v>190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303</v>
      </c>
      <c r="U2990" s="157"/>
    </row>
    <row r="2991" spans="1:21" x14ac:dyDescent="0.3">
      <c r="A2991" s="155">
        <v>4</v>
      </c>
      <c r="B2991" s="155" t="s">
        <v>186</v>
      </c>
      <c r="C2991" s="155">
        <v>2020</v>
      </c>
      <c r="D2991" s="155">
        <v>7</v>
      </c>
      <c r="E2991" s="155" t="s">
        <v>283</v>
      </c>
      <c r="F2991" s="156">
        <v>3</v>
      </c>
      <c r="G2991" s="155" t="s">
        <v>188</v>
      </c>
      <c r="H2991" s="155">
        <v>710</v>
      </c>
      <c r="I2991" s="155" t="s">
        <v>219</v>
      </c>
      <c r="J2991" s="155" t="s">
        <v>206</v>
      </c>
      <c r="K2991" s="155" t="s">
        <v>207</v>
      </c>
      <c r="L2991" s="155">
        <v>4532</v>
      </c>
      <c r="M2991" s="155" t="s">
        <v>199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303</v>
      </c>
      <c r="U2991" s="157"/>
    </row>
    <row r="2992" spans="1:21" x14ac:dyDescent="0.3">
      <c r="A2992" s="155">
        <v>5</v>
      </c>
      <c r="B2992" s="155" t="s">
        <v>180</v>
      </c>
      <c r="C2992" s="155">
        <v>2020</v>
      </c>
      <c r="D2992" s="155">
        <v>7</v>
      </c>
      <c r="E2992" s="155" t="s">
        <v>283</v>
      </c>
      <c r="F2992" s="156">
        <v>3</v>
      </c>
      <c r="G2992" s="155" t="s">
        <v>188</v>
      </c>
      <c r="H2992" s="155">
        <v>621</v>
      </c>
      <c r="I2992" s="155" t="s">
        <v>258</v>
      </c>
      <c r="J2992" s="155" t="s">
        <v>116</v>
      </c>
      <c r="K2992" s="155" t="s">
        <v>223</v>
      </c>
      <c r="L2992" s="155">
        <v>4532</v>
      </c>
      <c r="M2992" s="155" t="s">
        <v>199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303</v>
      </c>
      <c r="U2992" s="157"/>
    </row>
    <row r="2993" spans="1:21" x14ac:dyDescent="0.3">
      <c r="A2993" s="155">
        <v>5</v>
      </c>
      <c r="B2993" s="155" t="s">
        <v>180</v>
      </c>
      <c r="C2993" s="155">
        <v>2020</v>
      </c>
      <c r="D2993" s="155">
        <v>7</v>
      </c>
      <c r="E2993" s="155" t="s">
        <v>283</v>
      </c>
      <c r="F2993" s="156">
        <v>60</v>
      </c>
      <c r="G2993" s="155" t="s">
        <v>211</v>
      </c>
      <c r="H2993" s="155">
        <v>621</v>
      </c>
      <c r="I2993" s="155" t="s">
        <v>258</v>
      </c>
      <c r="J2993" s="155" t="s">
        <v>116</v>
      </c>
      <c r="K2993" s="155" t="s">
        <v>223</v>
      </c>
      <c r="L2993" s="155">
        <v>4563</v>
      </c>
      <c r="M2993" s="155" t="s">
        <v>227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303</v>
      </c>
      <c r="U2993" s="157"/>
    </row>
    <row r="2994" spans="1:21" x14ac:dyDescent="0.3">
      <c r="A2994" s="155">
        <v>5</v>
      </c>
      <c r="B2994" s="155" t="s">
        <v>180</v>
      </c>
      <c r="C2994" s="155">
        <v>2020</v>
      </c>
      <c r="D2994" s="155">
        <v>7</v>
      </c>
      <c r="E2994" s="155" t="s">
        <v>283</v>
      </c>
      <c r="F2994" s="156">
        <v>3</v>
      </c>
      <c r="G2994" s="155" t="s">
        <v>188</v>
      </c>
      <c r="H2994" s="155">
        <v>903</v>
      </c>
      <c r="I2994" s="155" t="s">
        <v>238</v>
      </c>
      <c r="J2994" s="155" t="s">
        <v>121</v>
      </c>
      <c r="K2994" s="155" t="s">
        <v>229</v>
      </c>
      <c r="L2994" s="155">
        <v>4532</v>
      </c>
      <c r="M2994" s="155" t="s">
        <v>199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303</v>
      </c>
      <c r="U2994" s="157"/>
    </row>
    <row r="2995" spans="1:21" x14ac:dyDescent="0.3">
      <c r="A2995" s="155">
        <v>5</v>
      </c>
      <c r="B2995" s="155" t="s">
        <v>180</v>
      </c>
      <c r="C2995" s="155">
        <v>2020</v>
      </c>
      <c r="D2995" s="155">
        <v>7</v>
      </c>
      <c r="E2995" s="155" t="s">
        <v>283</v>
      </c>
      <c r="F2995" s="156">
        <v>60</v>
      </c>
      <c r="G2995" s="155" t="s">
        <v>211</v>
      </c>
      <c r="H2995" s="155">
        <v>600</v>
      </c>
      <c r="I2995" s="155" t="s">
        <v>265</v>
      </c>
      <c r="J2995" s="155" t="s">
        <v>123</v>
      </c>
      <c r="K2995" s="155" t="s">
        <v>260</v>
      </c>
      <c r="L2995" s="155">
        <v>360</v>
      </c>
      <c r="M2995" s="155" t="s">
        <v>224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303</v>
      </c>
      <c r="U2995" s="157"/>
    </row>
    <row r="2996" spans="1:21" x14ac:dyDescent="0.3">
      <c r="A2996" s="155">
        <v>5</v>
      </c>
      <c r="B2996" s="155" t="s">
        <v>180</v>
      </c>
      <c r="C2996" s="155">
        <v>2020</v>
      </c>
      <c r="D2996" s="155">
        <v>7</v>
      </c>
      <c r="E2996" s="155" t="s">
        <v>283</v>
      </c>
      <c r="F2996" s="156">
        <v>10</v>
      </c>
      <c r="G2996" s="155" t="s">
        <v>237</v>
      </c>
      <c r="H2996" s="155">
        <v>905</v>
      </c>
      <c r="I2996" s="155" t="s">
        <v>271</v>
      </c>
      <c r="J2996" s="155" t="s">
        <v>122</v>
      </c>
      <c r="K2996" s="155" t="s">
        <v>241</v>
      </c>
      <c r="L2996" s="155">
        <v>4513</v>
      </c>
      <c r="M2996" s="155" t="s">
        <v>239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303</v>
      </c>
      <c r="U2996" s="157"/>
    </row>
    <row r="2997" spans="1:21" x14ac:dyDescent="0.3">
      <c r="A2997" s="155">
        <v>4</v>
      </c>
      <c r="B2997" s="155" t="s">
        <v>186</v>
      </c>
      <c r="C2997" s="155">
        <v>2020</v>
      </c>
      <c r="D2997" s="155">
        <v>7</v>
      </c>
      <c r="E2997" s="155" t="s">
        <v>283</v>
      </c>
      <c r="F2997" s="156">
        <v>10</v>
      </c>
      <c r="G2997" s="155" t="s">
        <v>237</v>
      </c>
      <c r="H2997" s="155">
        <v>6</v>
      </c>
      <c r="I2997" s="155" t="s">
        <v>255</v>
      </c>
      <c r="J2997" s="155" t="s">
        <v>122</v>
      </c>
      <c r="K2997" s="155" t="s">
        <v>241</v>
      </c>
      <c r="L2997" s="155">
        <v>207</v>
      </c>
      <c r="M2997" s="155" t="s">
        <v>242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303</v>
      </c>
      <c r="U2997" s="157"/>
    </row>
    <row r="2998" spans="1:21" x14ac:dyDescent="0.3">
      <c r="A2998" s="155">
        <v>5</v>
      </c>
      <c r="B2998" s="155" t="s">
        <v>180</v>
      </c>
      <c r="C2998" s="155">
        <v>2020</v>
      </c>
      <c r="D2998" s="155">
        <v>7</v>
      </c>
      <c r="E2998" s="155" t="s">
        <v>283</v>
      </c>
      <c r="F2998" s="156">
        <v>3</v>
      </c>
      <c r="G2998" s="155" t="s">
        <v>188</v>
      </c>
      <c r="H2998" s="155">
        <v>616</v>
      </c>
      <c r="I2998" s="155" t="s">
        <v>198</v>
      </c>
      <c r="J2998" s="155" t="s">
        <v>125</v>
      </c>
      <c r="K2998" s="155" t="s">
        <v>196</v>
      </c>
      <c r="L2998" s="155">
        <v>4532</v>
      </c>
      <c r="M2998" s="155" t="s">
        <v>199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303</v>
      </c>
      <c r="U2998" s="157"/>
    </row>
    <row r="2999" spans="1:21" x14ac:dyDescent="0.3">
      <c r="A2999" s="155">
        <v>5</v>
      </c>
      <c r="B2999" s="155" t="s">
        <v>180</v>
      </c>
      <c r="C2999" s="155">
        <v>2020</v>
      </c>
      <c r="D2999" s="155">
        <v>7</v>
      </c>
      <c r="E2999" s="155" t="s">
        <v>283</v>
      </c>
      <c r="F2999" s="156">
        <v>10</v>
      </c>
      <c r="G2999" s="155" t="s">
        <v>237</v>
      </c>
      <c r="H2999" s="155">
        <v>603</v>
      </c>
      <c r="I2999" s="155" t="s">
        <v>195</v>
      </c>
      <c r="J2999" s="155" t="s">
        <v>125</v>
      </c>
      <c r="K2999" s="155" t="s">
        <v>196</v>
      </c>
      <c r="L2999" s="155">
        <v>207</v>
      </c>
      <c r="M2999" s="155" t="s">
        <v>242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303</v>
      </c>
      <c r="U2999" s="157"/>
    </row>
    <row r="3000" spans="1:21" x14ac:dyDescent="0.3">
      <c r="A3000" s="155">
        <v>5</v>
      </c>
      <c r="B3000" s="155" t="s">
        <v>180</v>
      </c>
      <c r="C3000" s="155">
        <v>2020</v>
      </c>
      <c r="D3000" s="155">
        <v>7</v>
      </c>
      <c r="E3000" s="155" t="s">
        <v>283</v>
      </c>
      <c r="F3000" s="156">
        <v>3</v>
      </c>
      <c r="G3000" s="155" t="s">
        <v>188</v>
      </c>
      <c r="H3000" s="155">
        <v>2</v>
      </c>
      <c r="I3000" s="155" t="s">
        <v>263</v>
      </c>
      <c r="J3000" s="155" t="s">
        <v>121</v>
      </c>
      <c r="K3000" s="155" t="s">
        <v>229</v>
      </c>
      <c r="L3000" s="155">
        <v>300</v>
      </c>
      <c r="M3000" s="155" t="s">
        <v>190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303</v>
      </c>
      <c r="U3000" s="157"/>
    </row>
    <row r="3001" spans="1:21" x14ac:dyDescent="0.3">
      <c r="A3001" s="155">
        <v>5</v>
      </c>
      <c r="B3001" s="155" t="s">
        <v>180</v>
      </c>
      <c r="C3001" s="155">
        <v>2020</v>
      </c>
      <c r="D3001" s="155">
        <v>7</v>
      </c>
      <c r="E3001" s="155" t="s">
        <v>283</v>
      </c>
      <c r="F3001" s="156">
        <v>5</v>
      </c>
      <c r="G3001" s="155" t="s">
        <v>194</v>
      </c>
      <c r="H3001" s="155">
        <v>13</v>
      </c>
      <c r="I3001" s="155" t="s">
        <v>295</v>
      </c>
      <c r="J3001" s="155" t="s">
        <v>119</v>
      </c>
      <c r="K3001" s="155" t="s">
        <v>215</v>
      </c>
      <c r="L3001" s="155">
        <v>460</v>
      </c>
      <c r="M3001" s="155" t="s">
        <v>197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303</v>
      </c>
      <c r="U3001" s="157"/>
    </row>
    <row r="3002" spans="1:21" x14ac:dyDescent="0.3">
      <c r="A3002" s="155">
        <v>4</v>
      </c>
      <c r="B3002" s="155" t="s">
        <v>186</v>
      </c>
      <c r="C3002" s="155">
        <v>2020</v>
      </c>
      <c r="D3002" s="155">
        <v>7</v>
      </c>
      <c r="E3002" s="155" t="s">
        <v>283</v>
      </c>
      <c r="F3002" s="156">
        <v>5</v>
      </c>
      <c r="G3002" s="155" t="s">
        <v>194</v>
      </c>
      <c r="H3002" s="155">
        <v>18</v>
      </c>
      <c r="I3002" s="155" t="s">
        <v>214</v>
      </c>
      <c r="J3002" s="155" t="s">
        <v>119</v>
      </c>
      <c r="K3002" s="155" t="s">
        <v>215</v>
      </c>
      <c r="L3002" s="155">
        <v>460</v>
      </c>
      <c r="M3002" s="155" t="s">
        <v>197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303</v>
      </c>
      <c r="U3002" s="157"/>
    </row>
    <row r="3003" spans="1:21" x14ac:dyDescent="0.3">
      <c r="A3003" s="155">
        <v>5</v>
      </c>
      <c r="B3003" s="155" t="s">
        <v>180</v>
      </c>
      <c r="C3003" s="155">
        <v>2020</v>
      </c>
      <c r="D3003" s="155">
        <v>7</v>
      </c>
      <c r="E3003" s="155" t="s">
        <v>283</v>
      </c>
      <c r="F3003" s="156">
        <v>75</v>
      </c>
      <c r="G3003" s="155" t="s">
        <v>211</v>
      </c>
      <c r="H3003" s="155">
        <v>18</v>
      </c>
      <c r="I3003" s="155" t="s">
        <v>214</v>
      </c>
      <c r="J3003" s="155" t="s">
        <v>119</v>
      </c>
      <c r="K3003" s="155" t="s">
        <v>215</v>
      </c>
      <c r="L3003" s="155">
        <v>1575</v>
      </c>
      <c r="M3003" s="155" t="s">
        <v>217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303</v>
      </c>
      <c r="U3003" s="157"/>
    </row>
    <row r="3004" spans="1:21" x14ac:dyDescent="0.3">
      <c r="A3004" s="155">
        <v>5</v>
      </c>
      <c r="B3004" s="155" t="s">
        <v>180</v>
      </c>
      <c r="C3004" s="155">
        <v>2020</v>
      </c>
      <c r="D3004" s="155">
        <v>7</v>
      </c>
      <c r="E3004" s="155" t="s">
        <v>283</v>
      </c>
      <c r="F3004" s="156">
        <v>77</v>
      </c>
      <c r="G3004" s="155" t="s">
        <v>211</v>
      </c>
      <c r="H3004" s="155">
        <v>18</v>
      </c>
      <c r="I3004" s="155" t="s">
        <v>214</v>
      </c>
      <c r="J3004" s="155" t="s">
        <v>119</v>
      </c>
      <c r="K3004" s="155" t="s">
        <v>215</v>
      </c>
      <c r="L3004" s="155">
        <v>1577</v>
      </c>
      <c r="M3004" s="155" t="s">
        <v>232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303</v>
      </c>
      <c r="U3004" s="157"/>
    </row>
    <row r="3005" spans="1:21" x14ac:dyDescent="0.3">
      <c r="A3005" s="155">
        <v>4</v>
      </c>
      <c r="B3005" s="155" t="s">
        <v>186</v>
      </c>
      <c r="C3005" s="155">
        <v>2020</v>
      </c>
      <c r="D3005" s="155">
        <v>7</v>
      </c>
      <c r="E3005" s="155" t="s">
        <v>283</v>
      </c>
      <c r="F3005" s="156">
        <v>3</v>
      </c>
      <c r="G3005" s="155" t="s">
        <v>188</v>
      </c>
      <c r="H3005" s="155">
        <v>9</v>
      </c>
      <c r="I3005" s="155" t="s">
        <v>274</v>
      </c>
      <c r="J3005" s="155" t="s">
        <v>117</v>
      </c>
      <c r="K3005" s="155" t="s">
        <v>235</v>
      </c>
      <c r="L3005" s="155">
        <v>300</v>
      </c>
      <c r="M3005" s="155" t="s">
        <v>190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303</v>
      </c>
      <c r="U3005" s="157"/>
    </row>
    <row r="3006" spans="1:21" x14ac:dyDescent="0.3">
      <c r="A3006" s="155">
        <v>5</v>
      </c>
      <c r="B3006" s="155" t="s">
        <v>180</v>
      </c>
      <c r="C3006" s="155">
        <v>2020</v>
      </c>
      <c r="D3006" s="155">
        <v>7</v>
      </c>
      <c r="E3006" s="155" t="s">
        <v>283</v>
      </c>
      <c r="F3006" s="156">
        <v>3</v>
      </c>
      <c r="G3006" s="155" t="s">
        <v>188</v>
      </c>
      <c r="H3006" s="155">
        <v>13</v>
      </c>
      <c r="I3006" s="155" t="s">
        <v>295</v>
      </c>
      <c r="J3006" s="155" t="s">
        <v>119</v>
      </c>
      <c r="K3006" s="155" t="s">
        <v>215</v>
      </c>
      <c r="L3006" s="155">
        <v>300</v>
      </c>
      <c r="M3006" s="155" t="s">
        <v>190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303</v>
      </c>
      <c r="U3006" s="157"/>
    </row>
    <row r="3007" spans="1:21" x14ac:dyDescent="0.3">
      <c r="A3007" s="155">
        <v>5</v>
      </c>
      <c r="B3007" s="155" t="s">
        <v>180</v>
      </c>
      <c r="C3007" s="155">
        <v>2020</v>
      </c>
      <c r="D3007" s="155">
        <v>7</v>
      </c>
      <c r="E3007" s="155" t="s">
        <v>283</v>
      </c>
      <c r="F3007" s="156">
        <v>1</v>
      </c>
      <c r="G3007" s="155" t="s">
        <v>182</v>
      </c>
      <c r="H3007" s="155">
        <v>5</v>
      </c>
      <c r="I3007" s="155" t="s">
        <v>189</v>
      </c>
      <c r="J3007" s="155" t="s">
        <v>115</v>
      </c>
      <c r="K3007" s="155" t="s">
        <v>184</v>
      </c>
      <c r="L3007" s="155">
        <v>200</v>
      </c>
      <c r="M3007" s="155" t="s">
        <v>209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303</v>
      </c>
      <c r="U3007" s="157"/>
    </row>
    <row r="3008" spans="1:21" x14ac:dyDescent="0.3">
      <c r="A3008" s="155">
        <v>5</v>
      </c>
      <c r="B3008" s="155" t="s">
        <v>180</v>
      </c>
      <c r="C3008" s="155">
        <v>2020</v>
      </c>
      <c r="D3008" s="155">
        <v>7</v>
      </c>
      <c r="E3008" s="155" t="s">
        <v>283</v>
      </c>
      <c r="F3008" s="156">
        <v>1</v>
      </c>
      <c r="G3008" s="155" t="s">
        <v>182</v>
      </c>
      <c r="H3008" s="155">
        <v>11</v>
      </c>
      <c r="I3008" s="155" t="s">
        <v>282</v>
      </c>
      <c r="J3008" s="155" t="s">
        <v>115</v>
      </c>
      <c r="K3008" s="155" t="s">
        <v>184</v>
      </c>
      <c r="L3008" s="155">
        <v>200</v>
      </c>
      <c r="M3008" s="155" t="s">
        <v>209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303</v>
      </c>
      <c r="U3008" s="157"/>
    </row>
    <row r="3009" spans="1:21" x14ac:dyDescent="0.3">
      <c r="A3009" s="155">
        <v>5</v>
      </c>
      <c r="B3009" s="155" t="s">
        <v>180</v>
      </c>
      <c r="C3009" s="155">
        <v>2020</v>
      </c>
      <c r="D3009" s="155">
        <v>7</v>
      </c>
      <c r="E3009" s="155" t="s">
        <v>283</v>
      </c>
      <c r="F3009" s="156">
        <v>3</v>
      </c>
      <c r="G3009" s="155" t="s">
        <v>188</v>
      </c>
      <c r="H3009" s="155">
        <v>5</v>
      </c>
      <c r="I3009" s="155" t="s">
        <v>189</v>
      </c>
      <c r="J3009" s="155" t="s">
        <v>115</v>
      </c>
      <c r="K3009" s="155" t="s">
        <v>184</v>
      </c>
      <c r="L3009" s="155">
        <v>300</v>
      </c>
      <c r="M3009" s="155" t="s">
        <v>190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303</v>
      </c>
      <c r="U3009" s="157"/>
    </row>
    <row r="3010" spans="1:21" x14ac:dyDescent="0.3">
      <c r="A3010" s="155">
        <v>4</v>
      </c>
      <c r="B3010" s="155" t="s">
        <v>186</v>
      </c>
      <c r="C3010" s="155">
        <v>2020</v>
      </c>
      <c r="D3010" s="155">
        <v>7</v>
      </c>
      <c r="E3010" s="155" t="s">
        <v>283</v>
      </c>
      <c r="F3010" s="156">
        <v>6</v>
      </c>
      <c r="G3010" s="155" t="s">
        <v>191</v>
      </c>
      <c r="H3010" s="155">
        <v>615</v>
      </c>
      <c r="I3010" s="155" t="s">
        <v>291</v>
      </c>
      <c r="J3010" s="155" t="s">
        <v>123</v>
      </c>
      <c r="K3010" s="155" t="s">
        <v>260</v>
      </c>
      <c r="L3010" s="155">
        <v>4562</v>
      </c>
      <c r="M3010" s="155" t="s">
        <v>210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303</v>
      </c>
      <c r="U3010" s="157"/>
    </row>
    <row r="3011" spans="1:21" x14ac:dyDescent="0.3">
      <c r="A3011" s="155">
        <v>5</v>
      </c>
      <c r="B3011" s="155" t="s">
        <v>180</v>
      </c>
      <c r="C3011" s="155">
        <v>2020</v>
      </c>
      <c r="D3011" s="155">
        <v>7</v>
      </c>
      <c r="E3011" s="155" t="s">
        <v>283</v>
      </c>
      <c r="F3011" s="156">
        <v>60</v>
      </c>
      <c r="G3011" s="155" t="s">
        <v>211</v>
      </c>
      <c r="H3011" s="155">
        <v>623</v>
      </c>
      <c r="I3011" s="155" t="s">
        <v>294</v>
      </c>
      <c r="J3011" s="155" t="s">
        <v>124</v>
      </c>
      <c r="K3011" s="155" t="s">
        <v>226</v>
      </c>
      <c r="L3011" s="155">
        <v>360</v>
      </c>
      <c r="M3011" s="155" t="s">
        <v>224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303</v>
      </c>
      <c r="U3011" s="157"/>
    </row>
    <row r="3012" spans="1:21" x14ac:dyDescent="0.3">
      <c r="A3012" s="155">
        <v>5</v>
      </c>
      <c r="B3012" s="155" t="s">
        <v>180</v>
      </c>
      <c r="C3012" s="155">
        <v>2020</v>
      </c>
      <c r="D3012" s="155">
        <v>7</v>
      </c>
      <c r="E3012" s="155" t="s">
        <v>283</v>
      </c>
      <c r="F3012" s="156">
        <v>60</v>
      </c>
      <c r="G3012" s="155" t="s">
        <v>211</v>
      </c>
      <c r="H3012" s="155">
        <v>624</v>
      </c>
      <c r="I3012" s="155" t="s">
        <v>225</v>
      </c>
      <c r="J3012" s="155" t="s">
        <v>124</v>
      </c>
      <c r="K3012" s="155" t="s">
        <v>226</v>
      </c>
      <c r="L3012" s="155">
        <v>4563</v>
      </c>
      <c r="M3012" s="155" t="s">
        <v>227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303</v>
      </c>
      <c r="U3012" s="157"/>
    </row>
    <row r="3013" spans="1:21" x14ac:dyDescent="0.3">
      <c r="A3013" s="155">
        <v>5</v>
      </c>
      <c r="B3013" s="155" t="s">
        <v>180</v>
      </c>
      <c r="C3013" s="155">
        <v>2020</v>
      </c>
      <c r="D3013" s="155">
        <v>7</v>
      </c>
      <c r="E3013" s="155" t="s">
        <v>283</v>
      </c>
      <c r="F3013" s="156">
        <v>3</v>
      </c>
      <c r="G3013" s="155" t="s">
        <v>188</v>
      </c>
      <c r="H3013" s="155">
        <v>20</v>
      </c>
      <c r="I3013" s="155" t="s">
        <v>299</v>
      </c>
      <c r="J3013" s="155" t="s">
        <v>128</v>
      </c>
      <c r="K3013" s="155" t="s">
        <v>204</v>
      </c>
      <c r="L3013" s="155">
        <v>300</v>
      </c>
      <c r="M3013" s="155" t="s">
        <v>190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303</v>
      </c>
      <c r="U3013" s="157"/>
    </row>
    <row r="3014" spans="1:21" x14ac:dyDescent="0.3">
      <c r="A3014" s="155">
        <v>5</v>
      </c>
      <c r="B3014" s="155" t="s">
        <v>180</v>
      </c>
      <c r="C3014" s="155">
        <v>2020</v>
      </c>
      <c r="D3014" s="155">
        <v>7</v>
      </c>
      <c r="E3014" s="155" t="s">
        <v>283</v>
      </c>
      <c r="F3014" s="156">
        <v>3</v>
      </c>
      <c r="G3014" s="155" t="s">
        <v>188</v>
      </c>
      <c r="H3014" s="155">
        <v>1</v>
      </c>
      <c r="I3014" s="155" t="s">
        <v>228</v>
      </c>
      <c r="J3014" s="155" t="s">
        <v>121</v>
      </c>
      <c r="K3014" s="155" t="s">
        <v>229</v>
      </c>
      <c r="L3014" s="155">
        <v>300</v>
      </c>
      <c r="M3014" s="155" t="s">
        <v>190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303</v>
      </c>
      <c r="U3014" s="157"/>
    </row>
    <row r="3015" spans="1:21" x14ac:dyDescent="0.3">
      <c r="A3015" s="155">
        <v>5</v>
      </c>
      <c r="B3015" s="155" t="s">
        <v>180</v>
      </c>
      <c r="C3015" s="155">
        <v>2020</v>
      </c>
      <c r="D3015" s="155">
        <v>7</v>
      </c>
      <c r="E3015" s="155" t="s">
        <v>283</v>
      </c>
      <c r="F3015" s="156">
        <v>71</v>
      </c>
      <c r="G3015" s="155" t="s">
        <v>211</v>
      </c>
      <c r="H3015" s="155">
        <v>1</v>
      </c>
      <c r="I3015" s="155" t="s">
        <v>228</v>
      </c>
      <c r="J3015" s="155" t="s">
        <v>121</v>
      </c>
      <c r="K3015" s="155" t="s">
        <v>229</v>
      </c>
      <c r="L3015" s="155">
        <v>1571</v>
      </c>
      <c r="M3015" s="155" t="s">
        <v>264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303</v>
      </c>
      <c r="U3015" s="157"/>
    </row>
    <row r="3016" spans="1:21" x14ac:dyDescent="0.3">
      <c r="A3016" s="155">
        <v>4</v>
      </c>
      <c r="B3016" s="155" t="s">
        <v>186</v>
      </c>
      <c r="C3016" s="155">
        <v>2020</v>
      </c>
      <c r="D3016" s="155">
        <v>7</v>
      </c>
      <c r="E3016" s="155" t="s">
        <v>283</v>
      </c>
      <c r="F3016" s="156">
        <v>10</v>
      </c>
      <c r="G3016" s="155" t="s">
        <v>237</v>
      </c>
      <c r="H3016" s="155">
        <v>1</v>
      </c>
      <c r="I3016" s="155" t="s">
        <v>228</v>
      </c>
      <c r="J3016" s="155" t="s">
        <v>121</v>
      </c>
      <c r="K3016" s="155" t="s">
        <v>229</v>
      </c>
      <c r="L3016" s="155">
        <v>207</v>
      </c>
      <c r="M3016" s="155" t="s">
        <v>242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303</v>
      </c>
      <c r="U3016" s="157"/>
    </row>
    <row r="3017" spans="1:21" x14ac:dyDescent="0.3">
      <c r="A3017" s="155">
        <v>5</v>
      </c>
      <c r="B3017" s="155" t="s">
        <v>180</v>
      </c>
      <c r="C3017" s="155">
        <v>2020</v>
      </c>
      <c r="D3017" s="155">
        <v>7</v>
      </c>
      <c r="E3017" s="155" t="s">
        <v>283</v>
      </c>
      <c r="F3017" s="156">
        <v>10</v>
      </c>
      <c r="G3017" s="155" t="s">
        <v>237</v>
      </c>
      <c r="H3017" s="155">
        <v>2</v>
      </c>
      <c r="I3017" s="155" t="s">
        <v>263</v>
      </c>
      <c r="J3017" s="155" t="s">
        <v>121</v>
      </c>
      <c r="K3017" s="155" t="s">
        <v>229</v>
      </c>
      <c r="L3017" s="155">
        <v>207</v>
      </c>
      <c r="M3017" s="155" t="s">
        <v>242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303</v>
      </c>
      <c r="U3017" s="157"/>
    </row>
    <row r="3018" spans="1:21" x14ac:dyDescent="0.3">
      <c r="A3018" s="155">
        <v>5</v>
      </c>
      <c r="B3018" s="155" t="s">
        <v>180</v>
      </c>
      <c r="C3018" s="155">
        <v>2020</v>
      </c>
      <c r="D3018" s="155">
        <v>7</v>
      </c>
      <c r="E3018" s="155" t="s">
        <v>283</v>
      </c>
      <c r="F3018" s="156">
        <v>5</v>
      </c>
      <c r="G3018" s="155" t="s">
        <v>194</v>
      </c>
      <c r="H3018" s="155">
        <v>602</v>
      </c>
      <c r="I3018" s="155" t="s">
        <v>245</v>
      </c>
      <c r="J3018" s="155" t="s">
        <v>125</v>
      </c>
      <c r="K3018" s="155" t="s">
        <v>196</v>
      </c>
      <c r="L3018" s="155">
        <v>460</v>
      </c>
      <c r="M3018" s="155" t="s">
        <v>197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303</v>
      </c>
      <c r="U3018" s="157"/>
    </row>
    <row r="3019" spans="1:21" x14ac:dyDescent="0.3">
      <c r="A3019" s="155">
        <v>5</v>
      </c>
      <c r="B3019" s="155" t="s">
        <v>180</v>
      </c>
      <c r="C3019" s="155">
        <v>2020</v>
      </c>
      <c r="D3019" s="155">
        <v>7</v>
      </c>
      <c r="E3019" s="155" t="s">
        <v>283</v>
      </c>
      <c r="F3019" s="156">
        <v>3</v>
      </c>
      <c r="G3019" s="155" t="s">
        <v>188</v>
      </c>
      <c r="H3019" s="155">
        <v>956</v>
      </c>
      <c r="I3019" s="155" t="s">
        <v>284</v>
      </c>
      <c r="J3019" s="155" t="s">
        <v>119</v>
      </c>
      <c r="K3019" s="155" t="s">
        <v>215</v>
      </c>
      <c r="L3019" s="155">
        <v>4532</v>
      </c>
      <c r="M3019" s="155" t="s">
        <v>199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303</v>
      </c>
      <c r="U3019" s="157"/>
    </row>
    <row r="3020" spans="1:21" x14ac:dyDescent="0.3">
      <c r="A3020" s="155">
        <v>4</v>
      </c>
      <c r="B3020" s="155" t="s">
        <v>186</v>
      </c>
      <c r="C3020" s="155">
        <v>2020</v>
      </c>
      <c r="D3020" s="155">
        <v>7</v>
      </c>
      <c r="E3020" s="155" t="s">
        <v>283</v>
      </c>
      <c r="F3020" s="156">
        <v>3</v>
      </c>
      <c r="G3020" s="155" t="s">
        <v>188</v>
      </c>
      <c r="H3020" s="155">
        <v>950</v>
      </c>
      <c r="I3020" s="155" t="s">
        <v>183</v>
      </c>
      <c r="J3020" s="155" t="s">
        <v>115</v>
      </c>
      <c r="K3020" s="155" t="s">
        <v>184</v>
      </c>
      <c r="L3020" s="155">
        <v>4532</v>
      </c>
      <c r="M3020" s="155" t="s">
        <v>199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303</v>
      </c>
      <c r="U3020" s="157"/>
    </row>
    <row r="3021" spans="1:21" x14ac:dyDescent="0.3">
      <c r="A3021" s="155">
        <v>5</v>
      </c>
      <c r="B3021" s="155" t="s">
        <v>180</v>
      </c>
      <c r="C3021" s="155">
        <v>2020</v>
      </c>
      <c r="D3021" s="155">
        <v>7</v>
      </c>
      <c r="E3021" s="155" t="s">
        <v>283</v>
      </c>
      <c r="F3021" s="156">
        <v>5</v>
      </c>
      <c r="G3021" s="155" t="s">
        <v>194</v>
      </c>
      <c r="H3021" s="155">
        <v>950</v>
      </c>
      <c r="I3021" s="155" t="s">
        <v>183</v>
      </c>
      <c r="J3021" s="155" t="s">
        <v>115</v>
      </c>
      <c r="K3021" s="155" t="s">
        <v>184</v>
      </c>
      <c r="L3021" s="155">
        <v>4552</v>
      </c>
      <c r="M3021" s="155" t="s">
        <v>275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303</v>
      </c>
      <c r="U3021" s="157"/>
    </row>
    <row r="3022" spans="1:21" x14ac:dyDescent="0.3">
      <c r="A3022" s="155">
        <v>5</v>
      </c>
      <c r="B3022" s="155" t="s">
        <v>180</v>
      </c>
      <c r="C3022" s="155">
        <v>2020</v>
      </c>
      <c r="D3022" s="155">
        <v>7</v>
      </c>
      <c r="E3022" s="155" t="s">
        <v>283</v>
      </c>
      <c r="F3022" s="156">
        <v>75</v>
      </c>
      <c r="G3022" s="155" t="s">
        <v>211</v>
      </c>
      <c r="H3022" s="155">
        <v>950</v>
      </c>
      <c r="I3022" s="155" t="s">
        <v>183</v>
      </c>
      <c r="J3022" s="155" t="s">
        <v>115</v>
      </c>
      <c r="K3022" s="155" t="s">
        <v>184</v>
      </c>
      <c r="L3022" s="155">
        <v>4575</v>
      </c>
      <c r="M3022" s="155" t="s">
        <v>211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303</v>
      </c>
      <c r="U3022" s="157"/>
    </row>
    <row r="3023" spans="1:21" x14ac:dyDescent="0.3">
      <c r="A3023" s="155">
        <v>5</v>
      </c>
      <c r="B3023" s="155" t="s">
        <v>180</v>
      </c>
      <c r="C3023" s="155">
        <v>2020</v>
      </c>
      <c r="D3023" s="155">
        <v>7</v>
      </c>
      <c r="E3023" s="155" t="s">
        <v>283</v>
      </c>
      <c r="F3023" s="156">
        <v>79</v>
      </c>
      <c r="G3023" s="155" t="s">
        <v>211</v>
      </c>
      <c r="H3023" s="155">
        <v>950</v>
      </c>
      <c r="I3023" s="155" t="s">
        <v>183</v>
      </c>
      <c r="J3023" s="155" t="s">
        <v>115</v>
      </c>
      <c r="K3023" s="155" t="s">
        <v>184</v>
      </c>
      <c r="L3023" s="155">
        <v>4579</v>
      </c>
      <c r="M3023" s="155" t="s">
        <v>220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303</v>
      </c>
      <c r="U3023" s="157"/>
    </row>
    <row r="3024" spans="1:21" x14ac:dyDescent="0.3">
      <c r="A3024" s="155">
        <v>4</v>
      </c>
      <c r="B3024" s="155" t="s">
        <v>186</v>
      </c>
      <c r="C3024" s="155">
        <v>2020</v>
      </c>
      <c r="D3024" s="155">
        <v>7</v>
      </c>
      <c r="E3024" s="155" t="s">
        <v>283</v>
      </c>
      <c r="F3024" s="156">
        <v>3</v>
      </c>
      <c r="G3024" s="155" t="s">
        <v>188</v>
      </c>
      <c r="H3024" s="155">
        <v>952</v>
      </c>
      <c r="I3024" s="155" t="s">
        <v>234</v>
      </c>
      <c r="J3024" s="155" t="s">
        <v>117</v>
      </c>
      <c r="K3024" s="155" t="s">
        <v>235</v>
      </c>
      <c r="L3024" s="155">
        <v>4532</v>
      </c>
      <c r="M3024" s="155" t="s">
        <v>199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303</v>
      </c>
      <c r="U3024" s="157"/>
    </row>
    <row r="3025" spans="1:21" x14ac:dyDescent="0.3">
      <c r="A3025" s="155">
        <v>5</v>
      </c>
      <c r="B3025" s="155" t="s">
        <v>180</v>
      </c>
      <c r="C3025" s="155">
        <v>2020</v>
      </c>
      <c r="D3025" s="155">
        <v>7</v>
      </c>
      <c r="E3025" s="155" t="s">
        <v>283</v>
      </c>
      <c r="F3025" s="156">
        <v>5</v>
      </c>
      <c r="G3025" s="155" t="s">
        <v>194</v>
      </c>
      <c r="H3025" s="155">
        <v>11</v>
      </c>
      <c r="I3025" s="155" t="s">
        <v>282</v>
      </c>
      <c r="J3025" s="155" t="s">
        <v>115</v>
      </c>
      <c r="K3025" s="155" t="s">
        <v>184</v>
      </c>
      <c r="L3025" s="155">
        <v>460</v>
      </c>
      <c r="M3025" s="155" t="s">
        <v>197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303</v>
      </c>
      <c r="U3025" s="157"/>
    </row>
    <row r="3026" spans="1:21" x14ac:dyDescent="0.3">
      <c r="A3026" s="155">
        <v>5</v>
      </c>
      <c r="B3026" s="155" t="s">
        <v>180</v>
      </c>
      <c r="C3026" s="155">
        <v>2020</v>
      </c>
      <c r="D3026" s="155">
        <v>7</v>
      </c>
      <c r="E3026" s="155" t="s">
        <v>283</v>
      </c>
      <c r="F3026" s="156">
        <v>72</v>
      </c>
      <c r="G3026" s="155" t="s">
        <v>211</v>
      </c>
      <c r="H3026" s="155">
        <v>5</v>
      </c>
      <c r="I3026" s="155" t="s">
        <v>189</v>
      </c>
      <c r="J3026" s="155" t="s">
        <v>115</v>
      </c>
      <c r="K3026" s="155" t="s">
        <v>184</v>
      </c>
      <c r="L3026" s="155">
        <v>1572</v>
      </c>
      <c r="M3026" s="155" t="s">
        <v>230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303</v>
      </c>
      <c r="U3026" s="157"/>
    </row>
    <row r="3027" spans="1:21" x14ac:dyDescent="0.3">
      <c r="A3027" s="155">
        <v>5</v>
      </c>
      <c r="B3027" s="155" t="s">
        <v>180</v>
      </c>
      <c r="C3027" s="155">
        <v>2020</v>
      </c>
      <c r="D3027" s="155">
        <v>7</v>
      </c>
      <c r="E3027" s="155" t="s">
        <v>283</v>
      </c>
      <c r="F3027" s="156">
        <v>10</v>
      </c>
      <c r="G3027" s="155" t="s">
        <v>237</v>
      </c>
      <c r="H3027" s="155">
        <v>616</v>
      </c>
      <c r="I3027" s="155" t="s">
        <v>198</v>
      </c>
      <c r="J3027" s="155" t="s">
        <v>125</v>
      </c>
      <c r="K3027" s="155" t="s">
        <v>196</v>
      </c>
      <c r="L3027" s="155">
        <v>4513</v>
      </c>
      <c r="M3027" s="155" t="s">
        <v>239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303</v>
      </c>
      <c r="U3027" s="157"/>
    </row>
    <row r="3028" spans="1:21" x14ac:dyDescent="0.3">
      <c r="A3028" s="155">
        <v>5</v>
      </c>
      <c r="B3028" s="155" t="s">
        <v>180</v>
      </c>
      <c r="C3028" s="155">
        <v>2020</v>
      </c>
      <c r="D3028" s="155">
        <v>7</v>
      </c>
      <c r="E3028" s="155" t="s">
        <v>283</v>
      </c>
      <c r="F3028" s="156">
        <v>79</v>
      </c>
      <c r="G3028" s="155" t="s">
        <v>211</v>
      </c>
      <c r="H3028" s="155">
        <v>153</v>
      </c>
      <c r="I3028" s="155" t="s">
        <v>268</v>
      </c>
      <c r="J3028" s="155" t="s">
        <v>269</v>
      </c>
      <c r="K3028" s="155" t="s">
        <v>269</v>
      </c>
      <c r="L3028" s="155">
        <v>1579</v>
      </c>
      <c r="M3028" s="155" t="s">
        <v>270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303</v>
      </c>
      <c r="U3028" s="157"/>
    </row>
    <row r="3029" spans="1:21" x14ac:dyDescent="0.3">
      <c r="A3029" s="155">
        <v>4</v>
      </c>
      <c r="B3029" s="155" t="s">
        <v>186</v>
      </c>
      <c r="C3029" s="155">
        <v>2020</v>
      </c>
      <c r="D3029" s="155">
        <v>7</v>
      </c>
      <c r="E3029" s="155" t="s">
        <v>283</v>
      </c>
      <c r="F3029" s="156">
        <v>1</v>
      </c>
      <c r="G3029" s="155" t="s">
        <v>182</v>
      </c>
      <c r="H3029" s="155">
        <v>5</v>
      </c>
      <c r="I3029" s="155" t="s">
        <v>189</v>
      </c>
      <c r="J3029" s="155" t="s">
        <v>115</v>
      </c>
      <c r="K3029" s="155" t="s">
        <v>184</v>
      </c>
      <c r="L3029" s="155">
        <v>200</v>
      </c>
      <c r="M3029" s="155" t="s">
        <v>209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303</v>
      </c>
      <c r="U3029" s="157"/>
    </row>
    <row r="3030" spans="1:21" x14ac:dyDescent="0.3">
      <c r="A3030" s="155">
        <v>5</v>
      </c>
      <c r="B3030" s="155" t="s">
        <v>180</v>
      </c>
      <c r="C3030" s="155">
        <v>2020</v>
      </c>
      <c r="D3030" s="155">
        <v>7</v>
      </c>
      <c r="E3030" s="155" t="s">
        <v>283</v>
      </c>
      <c r="F3030" s="156">
        <v>6</v>
      </c>
      <c r="G3030" s="155" t="s">
        <v>191</v>
      </c>
      <c r="H3030" s="155">
        <v>625</v>
      </c>
      <c r="I3030" s="155" t="s">
        <v>285</v>
      </c>
      <c r="J3030" s="155" t="s">
        <v>132</v>
      </c>
      <c r="K3030" s="155" t="s">
        <v>211</v>
      </c>
      <c r="L3030" s="155">
        <v>700</v>
      </c>
      <c r="M3030" s="155" t="s">
        <v>192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303</v>
      </c>
      <c r="U3030" s="157"/>
    </row>
    <row r="3031" spans="1:21" x14ac:dyDescent="0.3">
      <c r="A3031" s="155">
        <v>5</v>
      </c>
      <c r="B3031" s="155" t="s">
        <v>180</v>
      </c>
      <c r="C3031" s="155">
        <v>2020</v>
      </c>
      <c r="D3031" s="155">
        <v>7</v>
      </c>
      <c r="E3031" s="155" t="s">
        <v>283</v>
      </c>
      <c r="F3031" s="156">
        <v>6</v>
      </c>
      <c r="G3031" s="155" t="s">
        <v>191</v>
      </c>
      <c r="H3031" s="155">
        <v>613</v>
      </c>
      <c r="I3031" s="155" t="s">
        <v>257</v>
      </c>
      <c r="J3031" s="155" t="s">
        <v>116</v>
      </c>
      <c r="K3031" s="155" t="s">
        <v>223</v>
      </c>
      <c r="L3031" s="155">
        <v>700</v>
      </c>
      <c r="M3031" s="155" t="s">
        <v>192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303</v>
      </c>
      <c r="U3031" s="157"/>
    </row>
    <row r="3032" spans="1:21" x14ac:dyDescent="0.3">
      <c r="A3032" s="155">
        <v>5</v>
      </c>
      <c r="B3032" s="155" t="s">
        <v>180</v>
      </c>
      <c r="C3032" s="155">
        <v>2020</v>
      </c>
      <c r="D3032" s="155">
        <v>7</v>
      </c>
      <c r="E3032" s="155" t="s">
        <v>283</v>
      </c>
      <c r="F3032" s="156">
        <v>6</v>
      </c>
      <c r="G3032" s="155" t="s">
        <v>191</v>
      </c>
      <c r="H3032" s="155">
        <v>621</v>
      </c>
      <c r="I3032" s="155" t="s">
        <v>258</v>
      </c>
      <c r="J3032" s="155" t="s">
        <v>116</v>
      </c>
      <c r="K3032" s="155" t="s">
        <v>223</v>
      </c>
      <c r="L3032" s="155">
        <v>4562</v>
      </c>
      <c r="M3032" s="155" t="s">
        <v>210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303</v>
      </c>
      <c r="U3032" s="157"/>
    </row>
    <row r="3033" spans="1:21" x14ac:dyDescent="0.3">
      <c r="A3033" s="155">
        <v>4</v>
      </c>
      <c r="B3033" s="155" t="s">
        <v>186</v>
      </c>
      <c r="C3033" s="155">
        <v>2020</v>
      </c>
      <c r="D3033" s="155">
        <v>7</v>
      </c>
      <c r="E3033" s="155" t="s">
        <v>283</v>
      </c>
      <c r="F3033" s="156">
        <v>10</v>
      </c>
      <c r="G3033" s="155" t="s">
        <v>237</v>
      </c>
      <c r="H3033" s="155">
        <v>903</v>
      </c>
      <c r="I3033" s="155" t="s">
        <v>238</v>
      </c>
      <c r="J3033" s="155" t="s">
        <v>121</v>
      </c>
      <c r="K3033" s="155" t="s">
        <v>229</v>
      </c>
      <c r="L3033" s="155">
        <v>4513</v>
      </c>
      <c r="M3033" s="155" t="s">
        <v>239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303</v>
      </c>
      <c r="U3033" s="157"/>
    </row>
    <row r="3034" spans="1:21" x14ac:dyDescent="0.3">
      <c r="A3034" s="155">
        <v>5</v>
      </c>
      <c r="B3034" s="155" t="s">
        <v>180</v>
      </c>
      <c r="C3034" s="155">
        <v>2020</v>
      </c>
      <c r="D3034" s="155">
        <v>7</v>
      </c>
      <c r="E3034" s="155" t="s">
        <v>283</v>
      </c>
      <c r="F3034" s="156">
        <v>6</v>
      </c>
      <c r="G3034" s="155" t="s">
        <v>191</v>
      </c>
      <c r="H3034" s="155">
        <v>615</v>
      </c>
      <c r="I3034" s="155" t="s">
        <v>291</v>
      </c>
      <c r="J3034" s="155" t="s">
        <v>123</v>
      </c>
      <c r="K3034" s="155" t="s">
        <v>260</v>
      </c>
      <c r="L3034" s="155">
        <v>4562</v>
      </c>
      <c r="M3034" s="155" t="s">
        <v>210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303</v>
      </c>
      <c r="U3034" s="157"/>
    </row>
    <row r="3035" spans="1:21" x14ac:dyDescent="0.3">
      <c r="A3035" s="155">
        <v>5</v>
      </c>
      <c r="B3035" s="155" t="s">
        <v>180</v>
      </c>
      <c r="C3035" s="155">
        <v>2020</v>
      </c>
      <c r="D3035" s="155">
        <v>7</v>
      </c>
      <c r="E3035" s="155" t="s">
        <v>283</v>
      </c>
      <c r="F3035" s="156">
        <v>6</v>
      </c>
      <c r="G3035" s="155" t="s">
        <v>191</v>
      </c>
      <c r="H3035" s="155">
        <v>606</v>
      </c>
      <c r="I3035" s="155" t="s">
        <v>278</v>
      </c>
      <c r="J3035" s="155" t="s">
        <v>130</v>
      </c>
      <c r="K3035" s="155" t="s">
        <v>279</v>
      </c>
      <c r="L3035" s="155">
        <v>700</v>
      </c>
      <c r="M3035" s="155" t="s">
        <v>192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303</v>
      </c>
      <c r="U3035" s="157"/>
    </row>
    <row r="3036" spans="1:21" x14ac:dyDescent="0.3">
      <c r="A3036" s="155">
        <v>4</v>
      </c>
      <c r="B3036" s="155" t="s">
        <v>186</v>
      </c>
      <c r="C3036" s="155">
        <v>2020</v>
      </c>
      <c r="D3036" s="155">
        <v>7</v>
      </c>
      <c r="E3036" s="155" t="s">
        <v>283</v>
      </c>
      <c r="F3036" s="156">
        <v>1</v>
      </c>
      <c r="G3036" s="155" t="s">
        <v>182</v>
      </c>
      <c r="H3036" s="155">
        <v>2</v>
      </c>
      <c r="I3036" s="155" t="s">
        <v>263</v>
      </c>
      <c r="J3036" s="155" t="s">
        <v>121</v>
      </c>
      <c r="K3036" s="155" t="s">
        <v>229</v>
      </c>
      <c r="L3036" s="155">
        <v>200</v>
      </c>
      <c r="M3036" s="155" t="s">
        <v>209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303</v>
      </c>
      <c r="U3036" s="157"/>
    </row>
    <row r="3037" spans="1:21" x14ac:dyDescent="0.3">
      <c r="A3037" s="155">
        <v>5</v>
      </c>
      <c r="B3037" s="155" t="s">
        <v>180</v>
      </c>
      <c r="C3037" s="155">
        <v>2020</v>
      </c>
      <c r="D3037" s="155">
        <v>7</v>
      </c>
      <c r="E3037" s="155" t="s">
        <v>283</v>
      </c>
      <c r="F3037" s="156">
        <v>1</v>
      </c>
      <c r="G3037" s="155" t="s">
        <v>182</v>
      </c>
      <c r="H3037" s="155">
        <v>903</v>
      </c>
      <c r="I3037" s="155" t="s">
        <v>238</v>
      </c>
      <c r="J3037" s="155" t="s">
        <v>121</v>
      </c>
      <c r="K3037" s="155" t="s">
        <v>229</v>
      </c>
      <c r="L3037" s="155">
        <v>4512</v>
      </c>
      <c r="M3037" s="155" t="s">
        <v>185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303</v>
      </c>
      <c r="U3037" s="157"/>
    </row>
    <row r="3038" spans="1:21" x14ac:dyDescent="0.3">
      <c r="A3038" s="155">
        <v>5</v>
      </c>
      <c r="B3038" s="155" t="s">
        <v>180</v>
      </c>
      <c r="C3038" s="155">
        <v>2020</v>
      </c>
      <c r="D3038" s="155">
        <v>7</v>
      </c>
      <c r="E3038" s="155" t="s">
        <v>283</v>
      </c>
      <c r="F3038" s="156">
        <v>10</v>
      </c>
      <c r="G3038" s="155" t="s">
        <v>237</v>
      </c>
      <c r="H3038" s="155">
        <v>602</v>
      </c>
      <c r="I3038" s="155" t="s">
        <v>245</v>
      </c>
      <c r="J3038" s="155" t="s">
        <v>125</v>
      </c>
      <c r="K3038" s="155" t="s">
        <v>196</v>
      </c>
      <c r="L3038" s="155">
        <v>207</v>
      </c>
      <c r="M3038" s="155" t="s">
        <v>242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303</v>
      </c>
      <c r="U3038" s="157"/>
    </row>
    <row r="3039" spans="1:21" x14ac:dyDescent="0.3">
      <c r="A3039" s="155">
        <v>5</v>
      </c>
      <c r="B3039" s="155" t="s">
        <v>180</v>
      </c>
      <c r="C3039" s="155">
        <v>2020</v>
      </c>
      <c r="D3039" s="155">
        <v>7</v>
      </c>
      <c r="E3039" s="155" t="s">
        <v>283</v>
      </c>
      <c r="F3039" s="156">
        <v>1</v>
      </c>
      <c r="G3039" s="155" t="s">
        <v>182</v>
      </c>
      <c r="H3039" s="155">
        <v>616</v>
      </c>
      <c r="I3039" s="155" t="s">
        <v>198</v>
      </c>
      <c r="J3039" s="155" t="s">
        <v>125</v>
      </c>
      <c r="K3039" s="155" t="s">
        <v>196</v>
      </c>
      <c r="L3039" s="155">
        <v>4512</v>
      </c>
      <c r="M3039" s="155" t="s">
        <v>185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303</v>
      </c>
      <c r="U3039" s="157"/>
    </row>
    <row r="3040" spans="1:21" x14ac:dyDescent="0.3">
      <c r="A3040" s="155">
        <v>5</v>
      </c>
      <c r="B3040" s="155" t="s">
        <v>180</v>
      </c>
      <c r="C3040" s="155">
        <v>2020</v>
      </c>
      <c r="D3040" s="155">
        <v>7</v>
      </c>
      <c r="E3040" s="155" t="s">
        <v>283</v>
      </c>
      <c r="F3040" s="156">
        <v>1</v>
      </c>
      <c r="G3040" s="155" t="s">
        <v>182</v>
      </c>
      <c r="H3040" s="155">
        <v>18</v>
      </c>
      <c r="I3040" s="155" t="s">
        <v>214</v>
      </c>
      <c r="J3040" s="155" t="s">
        <v>119</v>
      </c>
      <c r="K3040" s="155" t="s">
        <v>215</v>
      </c>
      <c r="L3040" s="155">
        <v>200</v>
      </c>
      <c r="M3040" s="155" t="s">
        <v>209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303</v>
      </c>
      <c r="U3040" s="157"/>
    </row>
    <row r="3041" spans="1:21" x14ac:dyDescent="0.3">
      <c r="A3041" s="155">
        <v>5</v>
      </c>
      <c r="B3041" s="155" t="s">
        <v>180</v>
      </c>
      <c r="C3041" s="155">
        <v>2020</v>
      </c>
      <c r="D3041" s="155">
        <v>7</v>
      </c>
      <c r="E3041" s="155" t="s">
        <v>283</v>
      </c>
      <c r="F3041" s="156">
        <v>5</v>
      </c>
      <c r="G3041" s="155" t="s">
        <v>194</v>
      </c>
      <c r="H3041" s="155">
        <v>954</v>
      </c>
      <c r="I3041" s="155" t="s">
        <v>236</v>
      </c>
      <c r="J3041" s="155" t="s">
        <v>119</v>
      </c>
      <c r="K3041" s="155" t="s">
        <v>215</v>
      </c>
      <c r="L3041" s="155">
        <v>4552</v>
      </c>
      <c r="M3041" s="155" t="s">
        <v>275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303</v>
      </c>
      <c r="U3041" s="157"/>
    </row>
    <row r="3042" spans="1:21" x14ac:dyDescent="0.3">
      <c r="A3042" s="155">
        <v>5</v>
      </c>
      <c r="B3042" s="155" t="s">
        <v>180</v>
      </c>
      <c r="C3042" s="155">
        <v>2020</v>
      </c>
      <c r="D3042" s="155">
        <v>7</v>
      </c>
      <c r="E3042" s="155" t="s">
        <v>283</v>
      </c>
      <c r="F3042" s="156">
        <v>6</v>
      </c>
      <c r="G3042" s="155" t="s">
        <v>191</v>
      </c>
      <c r="H3042" s="155">
        <v>950</v>
      </c>
      <c r="I3042" s="155" t="s">
        <v>183</v>
      </c>
      <c r="J3042" s="155" t="s">
        <v>115</v>
      </c>
      <c r="K3042" s="155" t="s">
        <v>184</v>
      </c>
      <c r="L3042" s="155">
        <v>4562</v>
      </c>
      <c r="M3042" s="155" t="s">
        <v>210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303</v>
      </c>
      <c r="U3042" s="157"/>
    </row>
    <row r="3043" spans="1:21" x14ac:dyDescent="0.3">
      <c r="A3043" s="155">
        <v>4</v>
      </c>
      <c r="B3043" s="155" t="s">
        <v>186</v>
      </c>
      <c r="C3043" s="155">
        <v>2020</v>
      </c>
      <c r="D3043" s="155">
        <v>7</v>
      </c>
      <c r="E3043" s="155" t="s">
        <v>283</v>
      </c>
      <c r="F3043" s="156">
        <v>1</v>
      </c>
      <c r="G3043" s="155" t="s">
        <v>182</v>
      </c>
      <c r="H3043" s="155">
        <v>950</v>
      </c>
      <c r="I3043" s="155" t="s">
        <v>183</v>
      </c>
      <c r="J3043" s="155" t="s">
        <v>115</v>
      </c>
      <c r="K3043" s="155" t="s">
        <v>184</v>
      </c>
      <c r="L3043" s="155">
        <v>4512</v>
      </c>
      <c r="M3043" s="155" t="s">
        <v>185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303</v>
      </c>
      <c r="U3043" s="157"/>
    </row>
    <row r="3044" spans="1:21" x14ac:dyDescent="0.3">
      <c r="A3044" s="155">
        <v>4</v>
      </c>
      <c r="B3044" s="155" t="s">
        <v>186</v>
      </c>
      <c r="C3044" s="155">
        <v>2020</v>
      </c>
      <c r="D3044" s="155">
        <v>7</v>
      </c>
      <c r="E3044" s="155" t="s">
        <v>283</v>
      </c>
      <c r="F3044" s="156">
        <v>3</v>
      </c>
      <c r="G3044" s="155" t="s">
        <v>188</v>
      </c>
      <c r="H3044" s="155">
        <v>15</v>
      </c>
      <c r="I3044" s="155" t="s">
        <v>251</v>
      </c>
      <c r="J3044" s="155" t="s">
        <v>118</v>
      </c>
      <c r="K3044" s="155" t="s">
        <v>213</v>
      </c>
      <c r="L3044" s="155">
        <v>300</v>
      </c>
      <c r="M3044" s="155" t="s">
        <v>190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303</v>
      </c>
      <c r="U3044" s="157"/>
    </row>
    <row r="3045" spans="1:21" x14ac:dyDescent="0.3">
      <c r="A3045" s="155">
        <v>4</v>
      </c>
      <c r="B3045" s="155" t="s">
        <v>186</v>
      </c>
      <c r="C3045" s="155">
        <v>2020</v>
      </c>
      <c r="D3045" s="155">
        <v>7</v>
      </c>
      <c r="E3045" s="155" t="s">
        <v>283</v>
      </c>
      <c r="F3045" s="156">
        <v>1</v>
      </c>
      <c r="G3045" s="155" t="s">
        <v>182</v>
      </c>
      <c r="H3045" s="155">
        <v>953</v>
      </c>
      <c r="I3045" s="155" t="s">
        <v>212</v>
      </c>
      <c r="J3045" s="155" t="s">
        <v>118</v>
      </c>
      <c r="K3045" s="155" t="s">
        <v>213</v>
      </c>
      <c r="L3045" s="155">
        <v>4512</v>
      </c>
      <c r="M3045" s="155" t="s">
        <v>185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303</v>
      </c>
      <c r="U3045" s="157"/>
    </row>
    <row r="3046" spans="1:21" x14ac:dyDescent="0.3">
      <c r="A3046" s="155">
        <v>5</v>
      </c>
      <c r="B3046" s="155" t="s">
        <v>180</v>
      </c>
      <c r="C3046" s="155">
        <v>2020</v>
      </c>
      <c r="D3046" s="155">
        <v>7</v>
      </c>
      <c r="E3046" s="155" t="s">
        <v>283</v>
      </c>
      <c r="F3046" s="156">
        <v>5</v>
      </c>
      <c r="G3046" s="155" t="s">
        <v>194</v>
      </c>
      <c r="H3046" s="155">
        <v>5</v>
      </c>
      <c r="I3046" s="155" t="s">
        <v>189</v>
      </c>
      <c r="J3046" s="155" t="s">
        <v>115</v>
      </c>
      <c r="K3046" s="155" t="s">
        <v>184</v>
      </c>
      <c r="L3046" s="155">
        <v>460</v>
      </c>
      <c r="M3046" s="155" t="s">
        <v>197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303</v>
      </c>
      <c r="U3046" s="157"/>
    </row>
    <row r="3047" spans="1:21" x14ac:dyDescent="0.3">
      <c r="A3047" s="155">
        <v>5</v>
      </c>
      <c r="B3047" s="155" t="s">
        <v>180</v>
      </c>
      <c r="C3047" s="155">
        <v>2020</v>
      </c>
      <c r="D3047" s="155">
        <v>7</v>
      </c>
      <c r="E3047" s="155" t="s">
        <v>283</v>
      </c>
      <c r="F3047" s="156">
        <v>10</v>
      </c>
      <c r="G3047" s="155" t="s">
        <v>237</v>
      </c>
      <c r="H3047" s="155">
        <v>5</v>
      </c>
      <c r="I3047" s="155" t="s">
        <v>189</v>
      </c>
      <c r="J3047" s="155" t="s">
        <v>115</v>
      </c>
      <c r="K3047" s="155" t="s">
        <v>184</v>
      </c>
      <c r="L3047" s="155">
        <v>207</v>
      </c>
      <c r="M3047" s="155" t="s">
        <v>242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303</v>
      </c>
      <c r="U3047" s="157"/>
    </row>
    <row r="3048" spans="1:21" x14ac:dyDescent="0.3">
      <c r="A3048" s="155">
        <v>5</v>
      </c>
      <c r="B3048" s="155" t="s">
        <v>180</v>
      </c>
      <c r="C3048" s="155">
        <v>2020</v>
      </c>
      <c r="D3048" s="155">
        <v>7</v>
      </c>
      <c r="E3048" s="155" t="s">
        <v>283</v>
      </c>
      <c r="F3048" s="156">
        <v>6</v>
      </c>
      <c r="G3048" s="155" t="s">
        <v>191</v>
      </c>
      <c r="H3048" s="155">
        <v>626</v>
      </c>
      <c r="I3048" s="155" t="s">
        <v>267</v>
      </c>
      <c r="J3048" s="155" t="s">
        <v>132</v>
      </c>
      <c r="K3048" s="155" t="s">
        <v>211</v>
      </c>
      <c r="L3048" s="155">
        <v>700</v>
      </c>
      <c r="M3048" s="155" t="s">
        <v>192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303</v>
      </c>
      <c r="U3048" s="157"/>
    </row>
    <row r="3049" spans="1:21" x14ac:dyDescent="0.3">
      <c r="A3049" s="155">
        <v>5</v>
      </c>
      <c r="B3049" s="155" t="s">
        <v>180</v>
      </c>
      <c r="C3049" s="155">
        <v>2020</v>
      </c>
      <c r="D3049" s="155">
        <v>7</v>
      </c>
      <c r="E3049" s="155" t="s">
        <v>283</v>
      </c>
      <c r="F3049" s="156">
        <v>5</v>
      </c>
      <c r="G3049" s="155" t="s">
        <v>194</v>
      </c>
      <c r="H3049" s="155">
        <v>710</v>
      </c>
      <c r="I3049" s="155" t="s">
        <v>219</v>
      </c>
      <c r="J3049" s="155" t="s">
        <v>206</v>
      </c>
      <c r="K3049" s="155" t="s">
        <v>207</v>
      </c>
      <c r="L3049" s="155">
        <v>4552</v>
      </c>
      <c r="M3049" s="155" t="s">
        <v>275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303</v>
      </c>
      <c r="U3049" s="157"/>
    </row>
    <row r="3050" spans="1:21" x14ac:dyDescent="0.3">
      <c r="A3050" s="155">
        <v>5</v>
      </c>
      <c r="B3050" s="155" t="s">
        <v>180</v>
      </c>
      <c r="C3050" s="155">
        <v>2020</v>
      </c>
      <c r="D3050" s="155">
        <v>7</v>
      </c>
      <c r="E3050" s="155" t="s">
        <v>283</v>
      </c>
      <c r="F3050" s="156">
        <v>6</v>
      </c>
      <c r="G3050" s="155" t="s">
        <v>191</v>
      </c>
      <c r="H3050" s="155">
        <v>617</v>
      </c>
      <c r="I3050" s="155" t="s">
        <v>286</v>
      </c>
      <c r="J3050" s="155" t="s">
        <v>287</v>
      </c>
      <c r="K3050" s="155" t="s">
        <v>288</v>
      </c>
      <c r="L3050" s="155">
        <v>4562</v>
      </c>
      <c r="M3050" s="155" t="s">
        <v>210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303</v>
      </c>
      <c r="U3050" s="157"/>
    </row>
    <row r="3051" spans="1:21" x14ac:dyDescent="0.3">
      <c r="A3051" s="155">
        <v>5</v>
      </c>
      <c r="B3051" s="155" t="s">
        <v>180</v>
      </c>
      <c r="C3051" s="155">
        <v>2020</v>
      </c>
      <c r="D3051" s="155">
        <v>7</v>
      </c>
      <c r="E3051" s="155" t="s">
        <v>283</v>
      </c>
      <c r="F3051" s="156">
        <v>6</v>
      </c>
      <c r="G3051" s="155" t="s">
        <v>191</v>
      </c>
      <c r="H3051" s="155">
        <v>618</v>
      </c>
      <c r="I3051" s="155" t="s">
        <v>293</v>
      </c>
      <c r="J3051" s="155" t="s">
        <v>130</v>
      </c>
      <c r="K3051" s="155" t="s">
        <v>279</v>
      </c>
      <c r="L3051" s="155">
        <v>4562</v>
      </c>
      <c r="M3051" s="155" t="s">
        <v>210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303</v>
      </c>
      <c r="U3051" s="157"/>
    </row>
    <row r="3052" spans="1:21" x14ac:dyDescent="0.3">
      <c r="A3052" s="155">
        <v>4</v>
      </c>
      <c r="B3052" s="155" t="s">
        <v>186</v>
      </c>
      <c r="C3052" s="155">
        <v>2020</v>
      </c>
      <c r="D3052" s="155">
        <v>7</v>
      </c>
      <c r="E3052" s="155" t="s">
        <v>283</v>
      </c>
      <c r="F3052" s="156">
        <v>6</v>
      </c>
      <c r="G3052" s="155" t="s">
        <v>191</v>
      </c>
      <c r="H3052" s="155">
        <v>624</v>
      </c>
      <c r="I3052" s="155" t="s">
        <v>225</v>
      </c>
      <c r="J3052" s="155" t="s">
        <v>124</v>
      </c>
      <c r="K3052" s="155" t="s">
        <v>226</v>
      </c>
      <c r="L3052" s="155">
        <v>4562</v>
      </c>
      <c r="M3052" s="155" t="s">
        <v>210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303</v>
      </c>
      <c r="U3052" s="157"/>
    </row>
    <row r="3053" spans="1:21" x14ac:dyDescent="0.3">
      <c r="A3053" s="155">
        <v>5</v>
      </c>
      <c r="B3053" s="155" t="s">
        <v>180</v>
      </c>
      <c r="C3053" s="155">
        <v>2020</v>
      </c>
      <c r="D3053" s="155">
        <v>7</v>
      </c>
      <c r="E3053" s="155" t="s">
        <v>283</v>
      </c>
      <c r="F3053" s="156">
        <v>3</v>
      </c>
      <c r="G3053" s="155" t="s">
        <v>188</v>
      </c>
      <c r="H3053" s="155">
        <v>700</v>
      </c>
      <c r="I3053" s="155" t="s">
        <v>272</v>
      </c>
      <c r="J3053" s="155" t="s">
        <v>206</v>
      </c>
      <c r="K3053" s="155" t="s">
        <v>207</v>
      </c>
      <c r="L3053" s="155">
        <v>300</v>
      </c>
      <c r="M3053" s="155" t="s">
        <v>190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303</v>
      </c>
      <c r="U3053" s="157"/>
    </row>
    <row r="3054" spans="1:21" x14ac:dyDescent="0.3">
      <c r="A3054" s="155">
        <v>5</v>
      </c>
      <c r="B3054" s="155" t="s">
        <v>180</v>
      </c>
      <c r="C3054" s="155">
        <v>2020</v>
      </c>
      <c r="D3054" s="155">
        <v>7</v>
      </c>
      <c r="E3054" s="155" t="s">
        <v>283</v>
      </c>
      <c r="F3054" s="156">
        <v>72</v>
      </c>
      <c r="G3054" s="155" t="s">
        <v>211</v>
      </c>
      <c r="H3054" s="155">
        <v>1</v>
      </c>
      <c r="I3054" s="155" t="s">
        <v>228</v>
      </c>
      <c r="J3054" s="155" t="s">
        <v>121</v>
      </c>
      <c r="K3054" s="155" t="s">
        <v>229</v>
      </c>
      <c r="L3054" s="155">
        <v>1572</v>
      </c>
      <c r="M3054" s="155" t="s">
        <v>230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303</v>
      </c>
      <c r="U3054" s="157"/>
    </row>
    <row r="3055" spans="1:21" x14ac:dyDescent="0.3">
      <c r="A3055" s="155">
        <v>5</v>
      </c>
      <c r="B3055" s="155" t="s">
        <v>180</v>
      </c>
      <c r="C3055" s="155">
        <v>2020</v>
      </c>
      <c r="D3055" s="155">
        <v>7</v>
      </c>
      <c r="E3055" s="155" t="s">
        <v>283</v>
      </c>
      <c r="F3055" s="156">
        <v>1</v>
      </c>
      <c r="G3055" s="155" t="s">
        <v>182</v>
      </c>
      <c r="H3055" s="155">
        <v>6</v>
      </c>
      <c r="I3055" s="155" t="s">
        <v>255</v>
      </c>
      <c r="J3055" s="155" t="s">
        <v>122</v>
      </c>
      <c r="K3055" s="155" t="s">
        <v>241</v>
      </c>
      <c r="L3055" s="155">
        <v>200</v>
      </c>
      <c r="M3055" s="155" t="s">
        <v>209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303</v>
      </c>
      <c r="U3055" s="157"/>
    </row>
    <row r="3056" spans="1:21" x14ac:dyDescent="0.3">
      <c r="A3056" s="155">
        <v>4</v>
      </c>
      <c r="B3056" s="155" t="s">
        <v>186</v>
      </c>
      <c r="C3056" s="155">
        <v>2020</v>
      </c>
      <c r="D3056" s="155">
        <v>7</v>
      </c>
      <c r="E3056" s="155" t="s">
        <v>283</v>
      </c>
      <c r="F3056" s="156">
        <v>3</v>
      </c>
      <c r="G3056" s="155" t="s">
        <v>188</v>
      </c>
      <c r="H3056" s="155">
        <v>18</v>
      </c>
      <c r="I3056" s="155" t="s">
        <v>214</v>
      </c>
      <c r="J3056" s="155" t="s">
        <v>119</v>
      </c>
      <c r="K3056" s="155" t="s">
        <v>215</v>
      </c>
      <c r="L3056" s="155">
        <v>300</v>
      </c>
      <c r="M3056" s="155" t="s">
        <v>190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303</v>
      </c>
      <c r="U3056" s="157"/>
    </row>
    <row r="3057" spans="1:21" x14ac:dyDescent="0.3">
      <c r="A3057" s="155">
        <v>5</v>
      </c>
      <c r="B3057" s="155" t="s">
        <v>180</v>
      </c>
      <c r="C3057" s="155">
        <v>2020</v>
      </c>
      <c r="D3057" s="155">
        <v>7</v>
      </c>
      <c r="E3057" s="155" t="s">
        <v>283</v>
      </c>
      <c r="F3057" s="156">
        <v>79</v>
      </c>
      <c r="G3057" s="155" t="s">
        <v>211</v>
      </c>
      <c r="H3057" s="155">
        <v>18</v>
      </c>
      <c r="I3057" s="155" t="s">
        <v>214</v>
      </c>
      <c r="J3057" s="155" t="s">
        <v>119</v>
      </c>
      <c r="K3057" s="155" t="s">
        <v>215</v>
      </c>
      <c r="L3057" s="155">
        <v>1579</v>
      </c>
      <c r="M3057" s="155" t="s">
        <v>270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303</v>
      </c>
      <c r="U3057" s="157"/>
    </row>
    <row r="3058" spans="1:21" x14ac:dyDescent="0.3">
      <c r="A3058" s="155">
        <v>5</v>
      </c>
      <c r="B3058" s="155" t="s">
        <v>180</v>
      </c>
      <c r="C3058" s="155">
        <v>2020</v>
      </c>
      <c r="D3058" s="155">
        <v>7</v>
      </c>
      <c r="E3058" s="155" t="s">
        <v>283</v>
      </c>
      <c r="F3058" s="156">
        <v>79</v>
      </c>
      <c r="G3058" s="155" t="s">
        <v>211</v>
      </c>
      <c r="H3058" s="155">
        <v>951</v>
      </c>
      <c r="I3058" s="155" t="s">
        <v>249</v>
      </c>
      <c r="J3058" s="155" t="s">
        <v>126</v>
      </c>
      <c r="K3058" s="155" t="s">
        <v>248</v>
      </c>
      <c r="L3058" s="155">
        <v>4579</v>
      </c>
      <c r="M3058" s="155" t="s">
        <v>220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303</v>
      </c>
      <c r="U3058" s="157"/>
    </row>
    <row r="3059" spans="1:21" x14ac:dyDescent="0.3">
      <c r="A3059" s="155">
        <v>5</v>
      </c>
      <c r="B3059" s="155" t="s">
        <v>180</v>
      </c>
      <c r="C3059" s="155">
        <v>2020</v>
      </c>
      <c r="D3059" s="155">
        <v>7</v>
      </c>
      <c r="E3059" s="155" t="s">
        <v>283</v>
      </c>
      <c r="F3059" s="156">
        <v>3</v>
      </c>
      <c r="G3059" s="155" t="s">
        <v>188</v>
      </c>
      <c r="H3059" s="155">
        <v>19</v>
      </c>
      <c r="I3059" s="155" t="s">
        <v>261</v>
      </c>
      <c r="J3059" s="155" t="s">
        <v>127</v>
      </c>
      <c r="K3059" s="155" t="s">
        <v>262</v>
      </c>
      <c r="L3059" s="155">
        <v>300</v>
      </c>
      <c r="M3059" s="155" t="s">
        <v>190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303</v>
      </c>
      <c r="U3059" s="157"/>
    </row>
    <row r="3060" spans="1:21" x14ac:dyDescent="0.3">
      <c r="A3060" s="155">
        <v>5</v>
      </c>
      <c r="B3060" s="155" t="s">
        <v>180</v>
      </c>
      <c r="C3060" s="155">
        <v>2020</v>
      </c>
      <c r="D3060" s="155">
        <v>7</v>
      </c>
      <c r="E3060" s="155" t="s">
        <v>283</v>
      </c>
      <c r="F3060" s="156">
        <v>3</v>
      </c>
      <c r="G3060" s="155" t="s">
        <v>188</v>
      </c>
      <c r="H3060" s="155">
        <v>8</v>
      </c>
      <c r="I3060" s="155" t="s">
        <v>247</v>
      </c>
      <c r="J3060" s="155" t="s">
        <v>126</v>
      </c>
      <c r="K3060" s="155" t="s">
        <v>248</v>
      </c>
      <c r="L3060" s="155">
        <v>300</v>
      </c>
      <c r="M3060" s="155" t="s">
        <v>190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303</v>
      </c>
      <c r="U3060" s="157"/>
    </row>
    <row r="3061" spans="1:21" x14ac:dyDescent="0.3">
      <c r="A3061" s="155">
        <v>5</v>
      </c>
      <c r="B3061" s="155" t="s">
        <v>180</v>
      </c>
      <c r="C3061" s="155">
        <v>2020</v>
      </c>
      <c r="D3061" s="155">
        <v>7</v>
      </c>
      <c r="E3061" s="155" t="s">
        <v>283</v>
      </c>
      <c r="F3061" s="156">
        <v>3</v>
      </c>
      <c r="G3061" s="155" t="s">
        <v>188</v>
      </c>
      <c r="H3061" s="155">
        <v>950</v>
      </c>
      <c r="I3061" s="155" t="s">
        <v>183</v>
      </c>
      <c r="J3061" s="155" t="s">
        <v>115</v>
      </c>
      <c r="K3061" s="155" t="s">
        <v>184</v>
      </c>
      <c r="L3061" s="155">
        <v>4532</v>
      </c>
      <c r="M3061" s="155" t="s">
        <v>199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303</v>
      </c>
      <c r="U3061" s="157"/>
    </row>
    <row r="3062" spans="1:21" x14ac:dyDescent="0.3">
      <c r="A3062" s="155">
        <v>4</v>
      </c>
      <c r="B3062" s="155" t="s">
        <v>186</v>
      </c>
      <c r="C3062" s="155">
        <v>2020</v>
      </c>
      <c r="D3062" s="155">
        <v>7</v>
      </c>
      <c r="E3062" s="155" t="s">
        <v>283</v>
      </c>
      <c r="F3062" s="156">
        <v>5</v>
      </c>
      <c r="G3062" s="155" t="s">
        <v>194</v>
      </c>
      <c r="H3062" s="155">
        <v>950</v>
      </c>
      <c r="I3062" s="155" t="s">
        <v>183</v>
      </c>
      <c r="J3062" s="155" t="s">
        <v>115</v>
      </c>
      <c r="K3062" s="155" t="s">
        <v>184</v>
      </c>
      <c r="L3062" s="155">
        <v>4552</v>
      </c>
      <c r="M3062" s="155" t="s">
        <v>275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303</v>
      </c>
      <c r="U3062" s="157"/>
    </row>
    <row r="3063" spans="1:21" x14ac:dyDescent="0.3">
      <c r="A3063" s="155">
        <v>5</v>
      </c>
      <c r="B3063" s="155" t="s">
        <v>180</v>
      </c>
      <c r="C3063" s="155">
        <v>2020</v>
      </c>
      <c r="D3063" s="155">
        <v>7</v>
      </c>
      <c r="E3063" s="155" t="s">
        <v>283</v>
      </c>
      <c r="F3063" s="156">
        <v>10</v>
      </c>
      <c r="G3063" s="155" t="s">
        <v>237</v>
      </c>
      <c r="H3063" s="155">
        <v>950</v>
      </c>
      <c r="I3063" s="155" t="s">
        <v>183</v>
      </c>
      <c r="J3063" s="155" t="s">
        <v>115</v>
      </c>
      <c r="K3063" s="155" t="s">
        <v>184</v>
      </c>
      <c r="L3063" s="155">
        <v>4513</v>
      </c>
      <c r="M3063" s="155" t="s">
        <v>239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303</v>
      </c>
      <c r="U3063" s="157"/>
    </row>
    <row r="3064" spans="1:21" x14ac:dyDescent="0.3">
      <c r="A3064" s="155">
        <v>4</v>
      </c>
      <c r="B3064" s="155" t="s">
        <v>186</v>
      </c>
      <c r="C3064" s="155">
        <v>2020</v>
      </c>
      <c r="D3064" s="155">
        <v>7</v>
      </c>
      <c r="E3064" s="155" t="s">
        <v>283</v>
      </c>
      <c r="F3064" s="156">
        <v>1</v>
      </c>
      <c r="G3064" s="155" t="s">
        <v>182</v>
      </c>
      <c r="H3064" s="155">
        <v>10</v>
      </c>
      <c r="I3064" s="155" t="s">
        <v>250</v>
      </c>
      <c r="J3064" s="155" t="s">
        <v>118</v>
      </c>
      <c r="K3064" s="155" t="s">
        <v>213</v>
      </c>
      <c r="L3064" s="155">
        <v>200</v>
      </c>
      <c r="M3064" s="155" t="s">
        <v>209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303</v>
      </c>
      <c r="U3064" s="157"/>
    </row>
    <row r="3065" spans="1:21" x14ac:dyDescent="0.3">
      <c r="A3065" s="155">
        <v>4</v>
      </c>
      <c r="B3065" s="155" t="s">
        <v>186</v>
      </c>
      <c r="C3065" s="155">
        <v>2020</v>
      </c>
      <c r="D3065" s="155">
        <v>7</v>
      </c>
      <c r="E3065" s="155" t="s">
        <v>283</v>
      </c>
      <c r="F3065" s="156">
        <v>3</v>
      </c>
      <c r="G3065" s="155" t="s">
        <v>188</v>
      </c>
      <c r="H3065" s="155">
        <v>10</v>
      </c>
      <c r="I3065" s="155" t="s">
        <v>250</v>
      </c>
      <c r="J3065" s="155" t="s">
        <v>118</v>
      </c>
      <c r="K3065" s="155" t="s">
        <v>213</v>
      </c>
      <c r="L3065" s="155">
        <v>300</v>
      </c>
      <c r="M3065" s="155" t="s">
        <v>190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303</v>
      </c>
      <c r="U3065" s="157"/>
    </row>
    <row r="3066" spans="1:21" x14ac:dyDescent="0.3">
      <c r="A3066" s="155">
        <v>5</v>
      </c>
      <c r="B3066" s="155" t="s">
        <v>180</v>
      </c>
      <c r="C3066" s="155">
        <v>2020</v>
      </c>
      <c r="D3066" s="155">
        <v>7</v>
      </c>
      <c r="E3066" s="155" t="s">
        <v>283</v>
      </c>
      <c r="F3066" s="156">
        <v>79</v>
      </c>
      <c r="G3066" s="155" t="s">
        <v>211</v>
      </c>
      <c r="H3066" s="155">
        <v>5</v>
      </c>
      <c r="I3066" s="155" t="s">
        <v>189</v>
      </c>
      <c r="J3066" s="155" t="s">
        <v>115</v>
      </c>
      <c r="K3066" s="155" t="s">
        <v>184</v>
      </c>
      <c r="L3066" s="155">
        <v>1579</v>
      </c>
      <c r="M3066" s="155" t="s">
        <v>270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303</v>
      </c>
      <c r="U3066" s="157"/>
    </row>
    <row r="3067" spans="1:21" x14ac:dyDescent="0.3">
      <c r="A3067" s="155">
        <v>5</v>
      </c>
      <c r="B3067" s="155" t="s">
        <v>180</v>
      </c>
      <c r="C3067" s="155">
        <v>2020</v>
      </c>
      <c r="D3067" s="155">
        <v>7</v>
      </c>
      <c r="E3067" s="155" t="s">
        <v>283</v>
      </c>
      <c r="F3067" s="156">
        <v>6</v>
      </c>
      <c r="G3067" s="155" t="s">
        <v>191</v>
      </c>
      <c r="H3067" s="155">
        <v>616</v>
      </c>
      <c r="I3067" s="155" t="s">
        <v>198</v>
      </c>
      <c r="J3067" s="155" t="s">
        <v>125</v>
      </c>
      <c r="K3067" s="155" t="s">
        <v>196</v>
      </c>
      <c r="L3067" s="155">
        <v>4562</v>
      </c>
      <c r="M3067" s="155" t="s">
        <v>210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303</v>
      </c>
      <c r="U3067" s="157"/>
    </row>
    <row r="3068" spans="1:21" x14ac:dyDescent="0.3">
      <c r="A3068" s="155">
        <v>5</v>
      </c>
      <c r="B3068" s="155" t="s">
        <v>180</v>
      </c>
      <c r="C3068" s="155">
        <v>2020</v>
      </c>
      <c r="D3068" s="155">
        <v>7</v>
      </c>
      <c r="E3068" s="155" t="s">
        <v>283</v>
      </c>
      <c r="F3068" s="156">
        <v>5</v>
      </c>
      <c r="G3068" s="155" t="s">
        <v>194</v>
      </c>
      <c r="H3068" s="155">
        <v>701</v>
      </c>
      <c r="I3068" s="155" t="s">
        <v>205</v>
      </c>
      <c r="J3068" s="155" t="s">
        <v>206</v>
      </c>
      <c r="K3068" s="155" t="s">
        <v>207</v>
      </c>
      <c r="L3068" s="155">
        <v>460</v>
      </c>
      <c r="M3068" s="155" t="s">
        <v>197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303</v>
      </c>
      <c r="U3068" s="157"/>
    </row>
    <row r="3069" spans="1:21" x14ac:dyDescent="0.3">
      <c r="A3069" s="155">
        <v>5</v>
      </c>
      <c r="B3069" s="155" t="s">
        <v>180</v>
      </c>
      <c r="C3069" s="155">
        <v>2020</v>
      </c>
      <c r="D3069" s="155">
        <v>7</v>
      </c>
      <c r="E3069" s="155" t="s">
        <v>283</v>
      </c>
      <c r="F3069" s="156">
        <v>75</v>
      </c>
      <c r="G3069" s="155" t="s">
        <v>211</v>
      </c>
      <c r="H3069" s="155">
        <v>701</v>
      </c>
      <c r="I3069" s="155" t="s">
        <v>205</v>
      </c>
      <c r="J3069" s="155" t="s">
        <v>206</v>
      </c>
      <c r="K3069" s="155" t="s">
        <v>207</v>
      </c>
      <c r="L3069" s="155">
        <v>1575</v>
      </c>
      <c r="M3069" s="155" t="s">
        <v>217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303</v>
      </c>
      <c r="U3069" s="157"/>
    </row>
    <row r="3070" spans="1:21" x14ac:dyDescent="0.3">
      <c r="A3070" s="155">
        <v>5</v>
      </c>
      <c r="B3070" s="155" t="s">
        <v>180</v>
      </c>
      <c r="C3070" s="155">
        <v>2020</v>
      </c>
      <c r="D3070" s="155">
        <v>7</v>
      </c>
      <c r="E3070" s="155" t="s">
        <v>283</v>
      </c>
      <c r="F3070" s="156">
        <v>6</v>
      </c>
      <c r="G3070" s="155" t="s">
        <v>191</v>
      </c>
      <c r="H3070" s="155">
        <v>607</v>
      </c>
      <c r="I3070" s="155" t="s">
        <v>292</v>
      </c>
      <c r="J3070" s="155" t="s">
        <v>130</v>
      </c>
      <c r="K3070" s="155" t="s">
        <v>279</v>
      </c>
      <c r="L3070" s="155">
        <v>700</v>
      </c>
      <c r="M3070" s="155" t="s">
        <v>192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303</v>
      </c>
      <c r="U3070" s="157"/>
    </row>
    <row r="3071" spans="1:21" x14ac:dyDescent="0.3">
      <c r="A3071" s="155">
        <v>5</v>
      </c>
      <c r="B3071" s="155" t="s">
        <v>180</v>
      </c>
      <c r="C3071" s="155">
        <v>2020</v>
      </c>
      <c r="D3071" s="155">
        <v>7</v>
      </c>
      <c r="E3071" s="155" t="s">
        <v>283</v>
      </c>
      <c r="F3071" s="156">
        <v>6</v>
      </c>
      <c r="G3071" s="155" t="s">
        <v>191</v>
      </c>
      <c r="H3071" s="155">
        <v>624</v>
      </c>
      <c r="I3071" s="155" t="s">
        <v>225</v>
      </c>
      <c r="J3071" s="155" t="s">
        <v>124</v>
      </c>
      <c r="K3071" s="155" t="s">
        <v>226</v>
      </c>
      <c r="L3071" s="155">
        <v>4562</v>
      </c>
      <c r="M3071" s="155" t="s">
        <v>210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303</v>
      </c>
      <c r="U3071" s="157"/>
    </row>
    <row r="3072" spans="1:21" x14ac:dyDescent="0.3">
      <c r="A3072" s="155">
        <v>4</v>
      </c>
      <c r="B3072" s="155" t="s">
        <v>186</v>
      </c>
      <c r="C3072" s="155">
        <v>2020</v>
      </c>
      <c r="D3072" s="155">
        <v>7</v>
      </c>
      <c r="E3072" s="155" t="s">
        <v>283</v>
      </c>
      <c r="F3072" s="156">
        <v>10</v>
      </c>
      <c r="G3072" s="155" t="s">
        <v>237</v>
      </c>
      <c r="H3072" s="155">
        <v>905</v>
      </c>
      <c r="I3072" s="155" t="s">
        <v>271</v>
      </c>
      <c r="J3072" s="155" t="s">
        <v>122</v>
      </c>
      <c r="K3072" s="155" t="s">
        <v>241</v>
      </c>
      <c r="L3072" s="155">
        <v>4513</v>
      </c>
      <c r="M3072" s="155" t="s">
        <v>239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303</v>
      </c>
      <c r="U3072" s="157"/>
    </row>
    <row r="3073" spans="1:21" x14ac:dyDescent="0.3">
      <c r="A3073" s="155">
        <v>5</v>
      </c>
      <c r="B3073" s="155" t="s">
        <v>180</v>
      </c>
      <c r="C3073" s="155">
        <v>2020</v>
      </c>
      <c r="D3073" s="155">
        <v>7</v>
      </c>
      <c r="E3073" s="155" t="s">
        <v>283</v>
      </c>
      <c r="F3073" s="156">
        <v>10</v>
      </c>
      <c r="G3073" s="155" t="s">
        <v>237</v>
      </c>
      <c r="H3073" s="155">
        <v>7</v>
      </c>
      <c r="I3073" s="155" t="s">
        <v>240</v>
      </c>
      <c r="J3073" s="155" t="s">
        <v>122</v>
      </c>
      <c r="K3073" s="155" t="s">
        <v>241</v>
      </c>
      <c r="L3073" s="155">
        <v>207</v>
      </c>
      <c r="M3073" s="155" t="s">
        <v>242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303</v>
      </c>
      <c r="U3073" s="157"/>
    </row>
    <row r="3074" spans="1:21" x14ac:dyDescent="0.3">
      <c r="A3074" s="155">
        <v>5</v>
      </c>
      <c r="B3074" s="155" t="s">
        <v>180</v>
      </c>
      <c r="C3074" s="155">
        <v>2020</v>
      </c>
      <c r="D3074" s="155">
        <v>7</v>
      </c>
      <c r="E3074" s="155" t="s">
        <v>283</v>
      </c>
      <c r="F3074" s="156">
        <v>5</v>
      </c>
      <c r="G3074" s="155" t="s">
        <v>194</v>
      </c>
      <c r="H3074" s="155">
        <v>616</v>
      </c>
      <c r="I3074" s="155" t="s">
        <v>198</v>
      </c>
      <c r="J3074" s="155" t="s">
        <v>125</v>
      </c>
      <c r="K3074" s="155" t="s">
        <v>196</v>
      </c>
      <c r="L3074" s="155">
        <v>4552</v>
      </c>
      <c r="M3074" s="155" t="s">
        <v>275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303</v>
      </c>
      <c r="U3074" s="157"/>
    </row>
    <row r="3075" spans="1:21" x14ac:dyDescent="0.3">
      <c r="A3075" s="155">
        <v>5</v>
      </c>
      <c r="B3075" s="155" t="s">
        <v>180</v>
      </c>
      <c r="C3075" s="155">
        <v>2020</v>
      </c>
      <c r="D3075" s="155">
        <v>7</v>
      </c>
      <c r="E3075" s="155" t="s">
        <v>283</v>
      </c>
      <c r="F3075" s="156">
        <v>1</v>
      </c>
      <c r="G3075" s="155" t="s">
        <v>182</v>
      </c>
      <c r="H3075" s="155">
        <v>1</v>
      </c>
      <c r="I3075" s="155" t="s">
        <v>228</v>
      </c>
      <c r="J3075" s="155" t="s">
        <v>121</v>
      </c>
      <c r="K3075" s="155" t="s">
        <v>229</v>
      </c>
      <c r="L3075" s="155">
        <v>200</v>
      </c>
      <c r="M3075" s="155" t="s">
        <v>209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303</v>
      </c>
      <c r="U3075" s="157"/>
    </row>
    <row r="3076" spans="1:21" x14ac:dyDescent="0.3">
      <c r="A3076" s="155">
        <v>4</v>
      </c>
      <c r="B3076" s="155" t="s">
        <v>186</v>
      </c>
      <c r="C3076" s="155">
        <v>2020</v>
      </c>
      <c r="D3076" s="155">
        <v>7</v>
      </c>
      <c r="E3076" s="155" t="s">
        <v>283</v>
      </c>
      <c r="F3076" s="156">
        <v>1</v>
      </c>
      <c r="G3076" s="155" t="s">
        <v>182</v>
      </c>
      <c r="H3076" s="155">
        <v>6</v>
      </c>
      <c r="I3076" s="155" t="s">
        <v>255</v>
      </c>
      <c r="J3076" s="155" t="s">
        <v>122</v>
      </c>
      <c r="K3076" s="155" t="s">
        <v>241</v>
      </c>
      <c r="L3076" s="155">
        <v>200</v>
      </c>
      <c r="M3076" s="155" t="s">
        <v>209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303</v>
      </c>
      <c r="U3076" s="157"/>
    </row>
    <row r="3077" spans="1:21" x14ac:dyDescent="0.3">
      <c r="A3077" s="155">
        <v>5</v>
      </c>
      <c r="B3077" s="155" t="s">
        <v>180</v>
      </c>
      <c r="C3077" s="155">
        <v>2020</v>
      </c>
      <c r="D3077" s="155">
        <v>7</v>
      </c>
      <c r="E3077" s="155" t="s">
        <v>283</v>
      </c>
      <c r="F3077" s="156">
        <v>75</v>
      </c>
      <c r="G3077" s="155" t="s">
        <v>211</v>
      </c>
      <c r="H3077" s="155">
        <v>13</v>
      </c>
      <c r="I3077" s="155" t="s">
        <v>295</v>
      </c>
      <c r="J3077" s="155" t="s">
        <v>119</v>
      </c>
      <c r="K3077" s="155" t="s">
        <v>215</v>
      </c>
      <c r="L3077" s="155">
        <v>1575</v>
      </c>
      <c r="M3077" s="155" t="s">
        <v>217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303</v>
      </c>
      <c r="U3077" s="157"/>
    </row>
    <row r="3078" spans="1:21" x14ac:dyDescent="0.3">
      <c r="A3078" s="155">
        <v>5</v>
      </c>
      <c r="B3078" s="155" t="s">
        <v>180</v>
      </c>
      <c r="C3078" s="155">
        <v>2020</v>
      </c>
      <c r="D3078" s="155">
        <v>7</v>
      </c>
      <c r="E3078" s="155" t="s">
        <v>283</v>
      </c>
      <c r="F3078" s="156">
        <v>3</v>
      </c>
      <c r="G3078" s="155" t="s">
        <v>188</v>
      </c>
      <c r="H3078" s="155">
        <v>954</v>
      </c>
      <c r="I3078" s="155" t="s">
        <v>236</v>
      </c>
      <c r="J3078" s="155" t="s">
        <v>119</v>
      </c>
      <c r="K3078" s="155" t="s">
        <v>215</v>
      </c>
      <c r="L3078" s="155">
        <v>4532</v>
      </c>
      <c r="M3078" s="155" t="s">
        <v>199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303</v>
      </c>
      <c r="U3078" s="157"/>
    </row>
    <row r="3079" spans="1:21" x14ac:dyDescent="0.3">
      <c r="A3079" s="155">
        <v>5</v>
      </c>
      <c r="B3079" s="155" t="s">
        <v>180</v>
      </c>
      <c r="C3079" s="155">
        <v>2020</v>
      </c>
      <c r="D3079" s="155">
        <v>7</v>
      </c>
      <c r="E3079" s="155" t="s">
        <v>283</v>
      </c>
      <c r="F3079" s="156">
        <v>3</v>
      </c>
      <c r="G3079" s="155" t="s">
        <v>188</v>
      </c>
      <c r="H3079" s="155">
        <v>10</v>
      </c>
      <c r="I3079" s="155" t="s">
        <v>250</v>
      </c>
      <c r="J3079" s="155" t="s">
        <v>117</v>
      </c>
      <c r="K3079" s="155" t="s">
        <v>235</v>
      </c>
      <c r="L3079" s="155">
        <v>300</v>
      </c>
      <c r="M3079" s="155" t="s">
        <v>190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303</v>
      </c>
      <c r="U3079" s="157"/>
    </row>
    <row r="3080" spans="1:21" x14ac:dyDescent="0.3">
      <c r="A3080" s="155">
        <v>5</v>
      </c>
      <c r="B3080" s="155" t="s">
        <v>180</v>
      </c>
      <c r="C3080" s="155">
        <v>2020</v>
      </c>
      <c r="D3080" s="155">
        <v>7</v>
      </c>
      <c r="E3080" s="155" t="s">
        <v>283</v>
      </c>
      <c r="F3080" s="156">
        <v>3</v>
      </c>
      <c r="G3080" s="155" t="s">
        <v>188</v>
      </c>
      <c r="H3080" s="155">
        <v>952</v>
      </c>
      <c r="I3080" s="155" t="s">
        <v>234</v>
      </c>
      <c r="J3080" s="155" t="s">
        <v>117</v>
      </c>
      <c r="K3080" s="155" t="s">
        <v>235</v>
      </c>
      <c r="L3080" s="155">
        <v>4532</v>
      </c>
      <c r="M3080" s="155" t="s">
        <v>199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303</v>
      </c>
      <c r="U3080" s="157"/>
    </row>
    <row r="3081" spans="1:21" x14ac:dyDescent="0.3">
      <c r="A3081" s="155">
        <v>5</v>
      </c>
      <c r="B3081" s="155" t="s">
        <v>180</v>
      </c>
      <c r="C3081" s="155">
        <v>2020</v>
      </c>
      <c r="D3081" s="155">
        <v>7</v>
      </c>
      <c r="E3081" s="155" t="s">
        <v>283</v>
      </c>
      <c r="F3081" s="156">
        <v>1</v>
      </c>
      <c r="G3081" s="155" t="s">
        <v>182</v>
      </c>
      <c r="H3081" s="155">
        <v>953</v>
      </c>
      <c r="I3081" s="155" t="s">
        <v>212</v>
      </c>
      <c r="J3081" s="155" t="s">
        <v>118</v>
      </c>
      <c r="K3081" s="155" t="s">
        <v>213</v>
      </c>
      <c r="L3081" s="155">
        <v>4512</v>
      </c>
      <c r="M3081" s="155" t="s">
        <v>185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303</v>
      </c>
      <c r="U3081" s="157"/>
    </row>
    <row r="3082" spans="1:21" x14ac:dyDescent="0.3">
      <c r="A3082" s="155">
        <v>5</v>
      </c>
      <c r="B3082" s="155" t="s">
        <v>180</v>
      </c>
      <c r="C3082" s="155">
        <v>2020</v>
      </c>
      <c r="D3082" s="155">
        <v>7</v>
      </c>
      <c r="E3082" s="155" t="s">
        <v>283</v>
      </c>
      <c r="F3082" s="156">
        <v>75</v>
      </c>
      <c r="G3082" s="155" t="s">
        <v>211</v>
      </c>
      <c r="H3082" s="155">
        <v>5</v>
      </c>
      <c r="I3082" s="155" t="s">
        <v>189</v>
      </c>
      <c r="J3082" s="155" t="s">
        <v>115</v>
      </c>
      <c r="K3082" s="155" t="s">
        <v>184</v>
      </c>
      <c r="L3082" s="155">
        <v>1575</v>
      </c>
      <c r="M3082" s="155" t="s">
        <v>217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303</v>
      </c>
      <c r="U3082" s="157"/>
    </row>
    <row r="3083" spans="1:21" x14ac:dyDescent="0.3">
      <c r="A3083" s="155">
        <v>5</v>
      </c>
      <c r="B3083" s="155" t="s">
        <v>180</v>
      </c>
      <c r="C3083" s="155">
        <v>2020</v>
      </c>
      <c r="D3083" s="155">
        <v>7</v>
      </c>
      <c r="E3083" s="155" t="s">
        <v>283</v>
      </c>
      <c r="F3083" s="156">
        <v>77</v>
      </c>
      <c r="G3083" s="155" t="s">
        <v>211</v>
      </c>
      <c r="H3083" s="155">
        <v>5</v>
      </c>
      <c r="I3083" s="155" t="s">
        <v>189</v>
      </c>
      <c r="J3083" s="155" t="s">
        <v>115</v>
      </c>
      <c r="K3083" s="155" t="s">
        <v>184</v>
      </c>
      <c r="L3083" s="155">
        <v>1577</v>
      </c>
      <c r="M3083" s="155" t="s">
        <v>232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303</v>
      </c>
      <c r="U3083" s="157"/>
    </row>
    <row r="3084" spans="1:21" x14ac:dyDescent="0.3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303</v>
      </c>
      <c r="U3084" s="157"/>
    </row>
    <row r="3085" spans="1:21" x14ac:dyDescent="0.3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303</v>
      </c>
      <c r="U3085" s="157"/>
    </row>
    <row r="3086" spans="1:21" x14ac:dyDescent="0.3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303</v>
      </c>
      <c r="U3086" s="157"/>
    </row>
    <row r="3087" spans="1:21" x14ac:dyDescent="0.3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303</v>
      </c>
      <c r="U3087" s="157"/>
    </row>
    <row r="3088" spans="1:21" x14ac:dyDescent="0.3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303</v>
      </c>
      <c r="U3088" s="157"/>
    </row>
    <row r="3089" spans="1:21" x14ac:dyDescent="0.3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303</v>
      </c>
      <c r="U3089" s="157"/>
    </row>
    <row r="3090" spans="1:21" x14ac:dyDescent="0.3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303</v>
      </c>
      <c r="U3090" s="157"/>
    </row>
    <row r="3091" spans="1:21" x14ac:dyDescent="0.3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303</v>
      </c>
      <c r="U3091" s="157"/>
    </row>
    <row r="3092" spans="1:21" x14ac:dyDescent="0.3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303</v>
      </c>
      <c r="U3092" s="157"/>
    </row>
    <row r="3093" spans="1:21" x14ac:dyDescent="0.3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303</v>
      </c>
      <c r="U3093" s="157"/>
    </row>
    <row r="3094" spans="1:21" x14ac:dyDescent="0.3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303</v>
      </c>
      <c r="U3094" s="157"/>
    </row>
    <row r="3095" spans="1:21" x14ac:dyDescent="0.3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303</v>
      </c>
      <c r="U3095" s="157"/>
    </row>
    <row r="3096" spans="1:21" x14ac:dyDescent="0.3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303</v>
      </c>
      <c r="U3096" s="157"/>
    </row>
    <row r="3097" spans="1:21" x14ac:dyDescent="0.3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303</v>
      </c>
      <c r="U3097" s="157"/>
    </row>
    <row r="3098" spans="1:21" x14ac:dyDescent="0.3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303</v>
      </c>
      <c r="U3098" s="157"/>
    </row>
    <row r="3099" spans="1:21" x14ac:dyDescent="0.3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303</v>
      </c>
      <c r="U3099" s="157"/>
    </row>
    <row r="3100" spans="1:21" x14ac:dyDescent="0.3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303</v>
      </c>
      <c r="U3100" s="157"/>
    </row>
    <row r="3101" spans="1:21" x14ac:dyDescent="0.3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303</v>
      </c>
      <c r="U3101" s="157"/>
    </row>
    <row r="3102" spans="1:21" x14ac:dyDescent="0.3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303</v>
      </c>
      <c r="U3102" s="157"/>
    </row>
    <row r="3103" spans="1:21" x14ac:dyDescent="0.3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303</v>
      </c>
      <c r="U3103" s="157"/>
    </row>
    <row r="3104" spans="1:21" x14ac:dyDescent="0.3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303</v>
      </c>
      <c r="U3104" s="157"/>
    </row>
    <row r="3105" spans="1:21" x14ac:dyDescent="0.3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303</v>
      </c>
      <c r="U3105" s="157"/>
    </row>
    <row r="3106" spans="1:21" x14ac:dyDescent="0.3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303</v>
      </c>
      <c r="U3106" s="157"/>
    </row>
    <row r="3107" spans="1:21" x14ac:dyDescent="0.3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303</v>
      </c>
      <c r="U3107" s="157"/>
    </row>
    <row r="3108" spans="1:21" x14ac:dyDescent="0.3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303</v>
      </c>
      <c r="U3108" s="157"/>
    </row>
    <row r="3109" spans="1:21" x14ac:dyDescent="0.3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303</v>
      </c>
      <c r="U3109" s="157"/>
    </row>
    <row r="3110" spans="1:21" x14ac:dyDescent="0.3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303</v>
      </c>
      <c r="U3110" s="157"/>
    </row>
    <row r="3111" spans="1:21" x14ac:dyDescent="0.3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303</v>
      </c>
      <c r="U3111" s="157"/>
    </row>
    <row r="3112" spans="1:21" x14ac:dyDescent="0.3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303</v>
      </c>
      <c r="U3112" s="157"/>
    </row>
    <row r="3113" spans="1:21" x14ac:dyDescent="0.3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303</v>
      </c>
      <c r="U3113" s="157"/>
    </row>
    <row r="3114" spans="1:21" x14ac:dyDescent="0.3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303</v>
      </c>
      <c r="U3114" s="157"/>
    </row>
    <row r="3115" spans="1:21" x14ac:dyDescent="0.3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303</v>
      </c>
      <c r="U3115" s="157"/>
    </row>
    <row r="3116" spans="1:21" x14ac:dyDescent="0.3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303</v>
      </c>
      <c r="U3116" s="157"/>
    </row>
    <row r="3117" spans="1:21" x14ac:dyDescent="0.3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303</v>
      </c>
      <c r="U3117" s="157"/>
    </row>
    <row r="3118" spans="1:21" x14ac:dyDescent="0.3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303</v>
      </c>
      <c r="U3118" s="157"/>
    </row>
    <row r="3119" spans="1:21" x14ac:dyDescent="0.3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303</v>
      </c>
      <c r="U3119" s="157"/>
    </row>
    <row r="3120" spans="1:21" x14ac:dyDescent="0.3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303</v>
      </c>
      <c r="U3120" s="157"/>
    </row>
    <row r="3121" spans="1:21" x14ac:dyDescent="0.3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303</v>
      </c>
      <c r="U3121" s="157"/>
    </row>
    <row r="3122" spans="1:21" x14ac:dyDescent="0.3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303</v>
      </c>
      <c r="U3122" s="157"/>
    </row>
    <row r="3123" spans="1:21" x14ac:dyDescent="0.3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303</v>
      </c>
      <c r="U3123" s="157"/>
    </row>
    <row r="3124" spans="1:21" x14ac:dyDescent="0.3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303</v>
      </c>
      <c r="U3124" s="157"/>
    </row>
    <row r="3125" spans="1:21" x14ac:dyDescent="0.3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303</v>
      </c>
      <c r="U3125" s="157"/>
    </row>
    <row r="3126" spans="1:21" x14ac:dyDescent="0.3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303</v>
      </c>
      <c r="U3126" s="157"/>
    </row>
    <row r="3127" spans="1:21" x14ac:dyDescent="0.3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303</v>
      </c>
      <c r="U3127" s="157"/>
    </row>
    <row r="3128" spans="1:21" x14ac:dyDescent="0.3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303</v>
      </c>
      <c r="U3128" s="157"/>
    </row>
    <row r="3129" spans="1:21" x14ac:dyDescent="0.3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303</v>
      </c>
      <c r="U3129" s="157"/>
    </row>
    <row r="3130" spans="1:21" x14ac:dyDescent="0.3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303</v>
      </c>
      <c r="U3130" s="157"/>
    </row>
    <row r="3131" spans="1:21" x14ac:dyDescent="0.3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303</v>
      </c>
      <c r="U3131" s="157"/>
    </row>
    <row r="3132" spans="1:21" x14ac:dyDescent="0.3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303</v>
      </c>
      <c r="U3132" s="157"/>
    </row>
    <row r="3133" spans="1:21" x14ac:dyDescent="0.3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303</v>
      </c>
      <c r="U3133" s="157"/>
    </row>
    <row r="3134" spans="1:21" x14ac:dyDescent="0.3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303</v>
      </c>
      <c r="U3134" s="157"/>
    </row>
    <row r="3135" spans="1:21" x14ac:dyDescent="0.3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303</v>
      </c>
      <c r="U3135" s="157"/>
    </row>
    <row r="3136" spans="1:21" x14ac:dyDescent="0.3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303</v>
      </c>
      <c r="U3136" s="157"/>
    </row>
    <row r="3137" spans="1:21" x14ac:dyDescent="0.3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303</v>
      </c>
      <c r="U3137" s="157"/>
    </row>
    <row r="3138" spans="1:21" x14ac:dyDescent="0.3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303</v>
      </c>
      <c r="U3138" s="157"/>
    </row>
    <row r="3139" spans="1:21" x14ac:dyDescent="0.3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303</v>
      </c>
      <c r="U3139" s="157"/>
    </row>
    <row r="3140" spans="1:21" x14ac:dyDescent="0.3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303</v>
      </c>
      <c r="U3140" s="157"/>
    </row>
    <row r="3141" spans="1:21" x14ac:dyDescent="0.3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303</v>
      </c>
      <c r="U3141" s="157"/>
    </row>
    <row r="3142" spans="1:21" x14ac:dyDescent="0.3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303</v>
      </c>
      <c r="U3142" s="157"/>
    </row>
    <row r="3143" spans="1:21" x14ac:dyDescent="0.3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303</v>
      </c>
      <c r="U3143" s="157"/>
    </row>
    <row r="3144" spans="1:21" x14ac:dyDescent="0.3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303</v>
      </c>
      <c r="U3144" s="157"/>
    </row>
    <row r="3145" spans="1:21" x14ac:dyDescent="0.3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303</v>
      </c>
      <c r="U3145" s="157"/>
    </row>
    <row r="3146" spans="1:21" x14ac:dyDescent="0.3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303</v>
      </c>
      <c r="U3146" s="157"/>
    </row>
    <row r="3147" spans="1:21" x14ac:dyDescent="0.3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303</v>
      </c>
      <c r="U3147" s="157"/>
    </row>
    <row r="3148" spans="1:21" x14ac:dyDescent="0.3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303</v>
      </c>
      <c r="U3148" s="157"/>
    </row>
    <row r="3149" spans="1:21" x14ac:dyDescent="0.3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303</v>
      </c>
      <c r="U3149" s="157"/>
    </row>
    <row r="3150" spans="1:21" x14ac:dyDescent="0.3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303</v>
      </c>
      <c r="U3150" s="157"/>
    </row>
    <row r="3151" spans="1:21" x14ac:dyDescent="0.3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303</v>
      </c>
      <c r="U3151" s="157"/>
    </row>
    <row r="3152" spans="1:21" x14ac:dyDescent="0.3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303</v>
      </c>
      <c r="U3152" s="157"/>
    </row>
    <row r="3153" spans="1:21" x14ac:dyDescent="0.3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303</v>
      </c>
      <c r="U3153" s="157"/>
    </row>
    <row r="3154" spans="1:21" x14ac:dyDescent="0.3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303</v>
      </c>
      <c r="U3154" s="157"/>
    </row>
    <row r="3155" spans="1:21" x14ac:dyDescent="0.3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303</v>
      </c>
      <c r="U3155" s="157"/>
    </row>
    <row r="3156" spans="1:21" x14ac:dyDescent="0.3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303</v>
      </c>
      <c r="U3156" s="157"/>
    </row>
    <row r="3157" spans="1:21" x14ac:dyDescent="0.3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303</v>
      </c>
      <c r="U3157" s="157"/>
    </row>
    <row r="3158" spans="1:21" x14ac:dyDescent="0.3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303</v>
      </c>
      <c r="U3158" s="157"/>
    </row>
    <row r="3159" spans="1:21" x14ac:dyDescent="0.3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303</v>
      </c>
      <c r="U3159" s="157"/>
    </row>
    <row r="3160" spans="1:21" x14ac:dyDescent="0.3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303</v>
      </c>
      <c r="U3160" s="157"/>
    </row>
    <row r="3161" spans="1:21" x14ac:dyDescent="0.3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303</v>
      </c>
      <c r="U3161" s="157"/>
    </row>
    <row r="3162" spans="1:21" x14ac:dyDescent="0.3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303</v>
      </c>
      <c r="U3162" s="157"/>
    </row>
    <row r="3163" spans="1:21" x14ac:dyDescent="0.3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303</v>
      </c>
      <c r="U3163" s="157"/>
    </row>
    <row r="3164" spans="1:21" x14ac:dyDescent="0.3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303</v>
      </c>
      <c r="U3164" s="157"/>
    </row>
    <row r="3165" spans="1:21" x14ac:dyDescent="0.3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303</v>
      </c>
      <c r="U3165" s="157"/>
    </row>
    <row r="3166" spans="1:21" x14ac:dyDescent="0.3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303</v>
      </c>
      <c r="U3166" s="157"/>
    </row>
    <row r="3167" spans="1:21" x14ac:dyDescent="0.3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303</v>
      </c>
      <c r="U3167" s="157"/>
    </row>
    <row r="3168" spans="1:21" x14ac:dyDescent="0.3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303</v>
      </c>
      <c r="U3168" s="157"/>
    </row>
    <row r="3169" spans="1:21" x14ac:dyDescent="0.3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303</v>
      </c>
      <c r="U3169" s="157"/>
    </row>
    <row r="3170" spans="1:21" x14ac:dyDescent="0.3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303</v>
      </c>
      <c r="U3170" s="157"/>
    </row>
    <row r="3171" spans="1:21" x14ac:dyDescent="0.3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303</v>
      </c>
      <c r="U3171" s="157"/>
    </row>
    <row r="3172" spans="1:21" x14ac:dyDescent="0.3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303</v>
      </c>
      <c r="U3172" s="157"/>
    </row>
    <row r="3173" spans="1:21" x14ac:dyDescent="0.3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303</v>
      </c>
      <c r="U3173" s="157"/>
    </row>
    <row r="3174" spans="1:21" x14ac:dyDescent="0.3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303</v>
      </c>
      <c r="U3174" s="157"/>
    </row>
    <row r="3175" spans="1:21" x14ac:dyDescent="0.3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303</v>
      </c>
      <c r="U3175" s="157"/>
    </row>
    <row r="3176" spans="1:21" x14ac:dyDescent="0.3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303</v>
      </c>
      <c r="U3176" s="157"/>
    </row>
    <row r="3177" spans="1:21" x14ac:dyDescent="0.3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303</v>
      </c>
      <c r="U3177" s="157"/>
    </row>
    <row r="3178" spans="1:21" x14ac:dyDescent="0.3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303</v>
      </c>
      <c r="U3178" s="157"/>
    </row>
    <row r="3179" spans="1:21" x14ac:dyDescent="0.3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303</v>
      </c>
      <c r="U3179" s="157"/>
    </row>
    <row r="3180" spans="1:21" x14ac:dyDescent="0.3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303</v>
      </c>
      <c r="U3180" s="157"/>
    </row>
    <row r="3181" spans="1:21" x14ac:dyDescent="0.3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303</v>
      </c>
      <c r="U3181" s="157"/>
    </row>
    <row r="3182" spans="1:21" x14ac:dyDescent="0.3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303</v>
      </c>
      <c r="U3182" s="157"/>
    </row>
    <row r="3183" spans="1:21" x14ac:dyDescent="0.3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303</v>
      </c>
      <c r="U3183" s="157"/>
    </row>
    <row r="3184" spans="1:21" x14ac:dyDescent="0.3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303</v>
      </c>
      <c r="U3184" s="157"/>
    </row>
    <row r="3185" spans="1:21" x14ac:dyDescent="0.3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303</v>
      </c>
      <c r="U3185" s="157"/>
    </row>
    <row r="3186" spans="1:21" x14ac:dyDescent="0.3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303</v>
      </c>
      <c r="U3186" s="157"/>
    </row>
    <row r="3187" spans="1:21" x14ac:dyDescent="0.3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303</v>
      </c>
      <c r="U3187" s="157"/>
    </row>
    <row r="3188" spans="1:21" x14ac:dyDescent="0.3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303</v>
      </c>
      <c r="U3188" s="157"/>
    </row>
    <row r="3189" spans="1:21" x14ac:dyDescent="0.3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303</v>
      </c>
      <c r="U3189" s="157"/>
    </row>
    <row r="3190" spans="1:21" x14ac:dyDescent="0.3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303</v>
      </c>
      <c r="U3190" s="157"/>
    </row>
    <row r="3191" spans="1:21" x14ac:dyDescent="0.3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303</v>
      </c>
      <c r="U3191" s="157"/>
    </row>
    <row r="3192" spans="1:21" x14ac:dyDescent="0.3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303</v>
      </c>
      <c r="U3192" s="157"/>
    </row>
    <row r="3193" spans="1:21" x14ac:dyDescent="0.3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303</v>
      </c>
      <c r="U3193" s="157"/>
    </row>
    <row r="3194" spans="1:21" x14ac:dyDescent="0.3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303</v>
      </c>
      <c r="U3194" s="157"/>
    </row>
    <row r="3195" spans="1:21" x14ac:dyDescent="0.3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303</v>
      </c>
      <c r="U3195" s="157"/>
    </row>
    <row r="3196" spans="1:21" x14ac:dyDescent="0.3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303</v>
      </c>
      <c r="U3196" s="157"/>
    </row>
    <row r="3197" spans="1:21" x14ac:dyDescent="0.3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303</v>
      </c>
      <c r="U3197" s="157"/>
    </row>
    <row r="3198" spans="1:21" x14ac:dyDescent="0.3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303</v>
      </c>
      <c r="U3198" s="157"/>
    </row>
    <row r="3199" spans="1:21" x14ac:dyDescent="0.3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303</v>
      </c>
      <c r="U3199" s="157"/>
    </row>
    <row r="3200" spans="1:21" x14ac:dyDescent="0.3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303</v>
      </c>
      <c r="U3200" s="157"/>
    </row>
    <row r="3201" spans="1:21" x14ac:dyDescent="0.3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303</v>
      </c>
      <c r="U3201" s="157"/>
    </row>
    <row r="3202" spans="1:21" x14ac:dyDescent="0.3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303</v>
      </c>
      <c r="U3202" s="157"/>
    </row>
    <row r="3203" spans="1:21" x14ac:dyDescent="0.3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303</v>
      </c>
      <c r="U3203" s="157"/>
    </row>
    <row r="3204" spans="1:21" x14ac:dyDescent="0.3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303</v>
      </c>
      <c r="U3204" s="157"/>
    </row>
    <row r="3205" spans="1:21" x14ac:dyDescent="0.3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303</v>
      </c>
      <c r="U3205" s="157"/>
    </row>
    <row r="3206" spans="1:21" x14ac:dyDescent="0.3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303</v>
      </c>
      <c r="U3206" s="157"/>
    </row>
    <row r="3207" spans="1:21" x14ac:dyDescent="0.3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303</v>
      </c>
      <c r="U3207" s="157"/>
    </row>
    <row r="3208" spans="1:21" x14ac:dyDescent="0.3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303</v>
      </c>
      <c r="U3208" s="157"/>
    </row>
    <row r="3209" spans="1:21" x14ac:dyDescent="0.3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303</v>
      </c>
      <c r="U3209" s="157"/>
    </row>
    <row r="3210" spans="1:21" x14ac:dyDescent="0.3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303</v>
      </c>
      <c r="U3210" s="157"/>
    </row>
    <row r="3211" spans="1:21" x14ac:dyDescent="0.3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303</v>
      </c>
      <c r="U3211" s="157"/>
    </row>
    <row r="3212" spans="1:21" x14ac:dyDescent="0.3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303</v>
      </c>
      <c r="U3212" s="157"/>
    </row>
    <row r="3213" spans="1:21" x14ac:dyDescent="0.3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303</v>
      </c>
      <c r="U3213" s="157"/>
    </row>
    <row r="3214" spans="1:21" x14ac:dyDescent="0.3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303</v>
      </c>
      <c r="U3214" s="157"/>
    </row>
    <row r="3215" spans="1:21" x14ac:dyDescent="0.3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303</v>
      </c>
      <c r="U3215" s="157"/>
    </row>
    <row r="3216" spans="1:21" x14ac:dyDescent="0.3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303</v>
      </c>
      <c r="U3216" s="157"/>
    </row>
    <row r="3217" spans="1:21" x14ac:dyDescent="0.3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303</v>
      </c>
      <c r="U3217" s="157"/>
    </row>
    <row r="3218" spans="1:21" x14ac:dyDescent="0.3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303</v>
      </c>
      <c r="U3218" s="157"/>
    </row>
    <row r="3219" spans="1:21" x14ac:dyDescent="0.3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303</v>
      </c>
      <c r="U3219" s="157"/>
    </row>
    <row r="3220" spans="1:21" x14ac:dyDescent="0.3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303</v>
      </c>
      <c r="U3220" s="157"/>
    </row>
    <row r="3221" spans="1:21" x14ac:dyDescent="0.3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303</v>
      </c>
      <c r="U3221" s="157"/>
    </row>
    <row r="3222" spans="1:21" x14ac:dyDescent="0.3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303</v>
      </c>
      <c r="U3222" s="157"/>
    </row>
    <row r="3223" spans="1:21" x14ac:dyDescent="0.3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303</v>
      </c>
      <c r="U3223" s="157"/>
    </row>
    <row r="3224" spans="1:21" x14ac:dyDescent="0.3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303</v>
      </c>
      <c r="U3224" s="157"/>
    </row>
    <row r="3225" spans="1:21" x14ac:dyDescent="0.3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303</v>
      </c>
      <c r="U3225" s="157"/>
    </row>
    <row r="3226" spans="1:21" x14ac:dyDescent="0.3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303</v>
      </c>
      <c r="U3226" s="157"/>
    </row>
    <row r="3227" spans="1:21" x14ac:dyDescent="0.3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303</v>
      </c>
      <c r="U3227" s="157"/>
    </row>
    <row r="3228" spans="1:21" x14ac:dyDescent="0.3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303</v>
      </c>
      <c r="U3228" s="157"/>
    </row>
    <row r="3229" spans="1:21" x14ac:dyDescent="0.3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303</v>
      </c>
      <c r="U3229" s="157"/>
    </row>
    <row r="3230" spans="1:21" x14ac:dyDescent="0.3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303</v>
      </c>
      <c r="U3230" s="157"/>
    </row>
    <row r="3231" spans="1:21" x14ac:dyDescent="0.3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303</v>
      </c>
      <c r="U3231" s="157"/>
    </row>
    <row r="3232" spans="1:21" x14ac:dyDescent="0.3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303</v>
      </c>
      <c r="U3232" s="157"/>
    </row>
    <row r="3233" spans="1:21" x14ac:dyDescent="0.3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303</v>
      </c>
      <c r="U3233" s="157"/>
    </row>
    <row r="3234" spans="1:21" x14ac:dyDescent="0.3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303</v>
      </c>
      <c r="U3234" s="157"/>
    </row>
    <row r="3235" spans="1:21" x14ac:dyDescent="0.3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303</v>
      </c>
      <c r="U3235" s="157"/>
    </row>
    <row r="3236" spans="1:21" x14ac:dyDescent="0.3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303</v>
      </c>
      <c r="U3236" s="157"/>
    </row>
    <row r="3237" spans="1:21" x14ac:dyDescent="0.3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303</v>
      </c>
      <c r="U3237" s="157"/>
    </row>
    <row r="3238" spans="1:21" x14ac:dyDescent="0.3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303</v>
      </c>
      <c r="U3238" s="157"/>
    </row>
    <row r="3239" spans="1:21" x14ac:dyDescent="0.3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303</v>
      </c>
      <c r="U3239" s="157"/>
    </row>
    <row r="3240" spans="1:21" x14ac:dyDescent="0.3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303</v>
      </c>
      <c r="U3240" s="157"/>
    </row>
    <row r="3241" spans="1:21" x14ac:dyDescent="0.3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303</v>
      </c>
      <c r="U3241" s="157"/>
    </row>
    <row r="3242" spans="1:21" x14ac:dyDescent="0.3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303</v>
      </c>
      <c r="U3242" s="157"/>
    </row>
    <row r="3243" spans="1:21" x14ac:dyDescent="0.3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303</v>
      </c>
      <c r="U3243" s="157"/>
    </row>
    <row r="3244" spans="1:21" x14ac:dyDescent="0.3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303</v>
      </c>
      <c r="U3244" s="157"/>
    </row>
    <row r="3245" spans="1:21" x14ac:dyDescent="0.3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303</v>
      </c>
      <c r="U3245" s="157"/>
    </row>
    <row r="3246" spans="1:21" x14ac:dyDescent="0.3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303</v>
      </c>
      <c r="U3246" s="157"/>
    </row>
    <row r="3247" spans="1:21" x14ac:dyDescent="0.3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303</v>
      </c>
      <c r="U3247" s="157"/>
    </row>
    <row r="3248" spans="1:21" x14ac:dyDescent="0.3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303</v>
      </c>
      <c r="U3248" s="157"/>
    </row>
    <row r="3249" spans="1:21" x14ac:dyDescent="0.3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303</v>
      </c>
      <c r="U3249" s="157"/>
    </row>
    <row r="3250" spans="1:21" x14ac:dyDescent="0.3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303</v>
      </c>
      <c r="U3250" s="157"/>
    </row>
    <row r="3251" spans="1:21" x14ac:dyDescent="0.3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303</v>
      </c>
      <c r="U3251" s="157"/>
    </row>
    <row r="3252" spans="1:21" x14ac:dyDescent="0.3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303</v>
      </c>
      <c r="U3252" s="157"/>
    </row>
    <row r="3253" spans="1:21" x14ac:dyDescent="0.3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303</v>
      </c>
      <c r="U3253" s="157"/>
    </row>
    <row r="3254" spans="1:21" x14ac:dyDescent="0.3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303</v>
      </c>
      <c r="U3254" s="157"/>
    </row>
    <row r="3255" spans="1:21" x14ac:dyDescent="0.3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303</v>
      </c>
      <c r="U3255" s="157"/>
    </row>
    <row r="3256" spans="1:21" x14ac:dyDescent="0.3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303</v>
      </c>
      <c r="U3256" s="157"/>
    </row>
    <row r="3257" spans="1:21" x14ac:dyDescent="0.3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303</v>
      </c>
      <c r="U3257" s="157"/>
    </row>
    <row r="3258" spans="1:21" x14ac:dyDescent="0.3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303</v>
      </c>
      <c r="U3258" s="157"/>
    </row>
    <row r="3259" spans="1:21" x14ac:dyDescent="0.3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303</v>
      </c>
      <c r="U3259" s="157"/>
    </row>
    <row r="3260" spans="1:21" x14ac:dyDescent="0.3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303</v>
      </c>
      <c r="U3260" s="157"/>
    </row>
    <row r="3261" spans="1:21" x14ac:dyDescent="0.3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303</v>
      </c>
      <c r="U3261" s="157"/>
    </row>
    <row r="3262" spans="1:21" x14ac:dyDescent="0.3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303</v>
      </c>
      <c r="U3262" s="157"/>
    </row>
    <row r="3263" spans="1:21" x14ac:dyDescent="0.3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303</v>
      </c>
      <c r="U3263" s="157"/>
    </row>
    <row r="3264" spans="1:21" x14ac:dyDescent="0.3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303</v>
      </c>
      <c r="U3264" s="157"/>
    </row>
    <row r="3265" spans="1:21" x14ac:dyDescent="0.3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303</v>
      </c>
      <c r="U3265" s="157"/>
    </row>
    <row r="3266" spans="1:21" x14ac:dyDescent="0.3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303</v>
      </c>
      <c r="U3266" s="157"/>
    </row>
    <row r="3267" spans="1:21" x14ac:dyDescent="0.3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303</v>
      </c>
      <c r="U3267" s="157"/>
    </row>
    <row r="3268" spans="1:21" x14ac:dyDescent="0.3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303</v>
      </c>
      <c r="U3268" s="157"/>
    </row>
    <row r="3269" spans="1:21" x14ac:dyDescent="0.3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303</v>
      </c>
      <c r="U3269" s="157"/>
    </row>
    <row r="3270" spans="1:21" x14ac:dyDescent="0.3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303</v>
      </c>
      <c r="U3270" s="157"/>
    </row>
    <row r="3271" spans="1:21" x14ac:dyDescent="0.3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303</v>
      </c>
      <c r="U3271" s="157"/>
    </row>
    <row r="3272" spans="1:21" x14ac:dyDescent="0.3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303</v>
      </c>
      <c r="U3272" s="157"/>
    </row>
    <row r="3273" spans="1:21" x14ac:dyDescent="0.3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303</v>
      </c>
      <c r="U3273" s="157"/>
    </row>
    <row r="3274" spans="1:21" x14ac:dyDescent="0.3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303</v>
      </c>
      <c r="U3274" s="157"/>
    </row>
    <row r="3275" spans="1:21" x14ac:dyDescent="0.3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303</v>
      </c>
      <c r="U3275" s="157"/>
    </row>
    <row r="3276" spans="1:21" x14ac:dyDescent="0.3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303</v>
      </c>
      <c r="U3276" s="157"/>
    </row>
    <row r="3277" spans="1:21" x14ac:dyDescent="0.3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303</v>
      </c>
      <c r="U3277" s="157"/>
    </row>
    <row r="3278" spans="1:21" x14ac:dyDescent="0.3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303</v>
      </c>
      <c r="U3278" s="157"/>
    </row>
    <row r="3279" spans="1:21" x14ac:dyDescent="0.3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303</v>
      </c>
      <c r="U3279" s="157"/>
    </row>
    <row r="3280" spans="1:21" x14ac:dyDescent="0.3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303</v>
      </c>
      <c r="U3280" s="157"/>
    </row>
    <row r="3281" spans="1:21" x14ac:dyDescent="0.3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303</v>
      </c>
      <c r="U3281" s="157"/>
    </row>
    <row r="3282" spans="1:21" x14ac:dyDescent="0.3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303</v>
      </c>
      <c r="U3282" s="157"/>
    </row>
    <row r="3283" spans="1:21" x14ac:dyDescent="0.3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303</v>
      </c>
      <c r="U3283" s="157"/>
    </row>
    <row r="3284" spans="1:21" x14ac:dyDescent="0.3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303</v>
      </c>
      <c r="U3284" s="157"/>
    </row>
    <row r="3285" spans="1:21" x14ac:dyDescent="0.3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303</v>
      </c>
      <c r="U3285" s="157"/>
    </row>
    <row r="3286" spans="1:21" x14ac:dyDescent="0.3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303</v>
      </c>
      <c r="U3286" s="157"/>
    </row>
    <row r="3287" spans="1:21" x14ac:dyDescent="0.3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303</v>
      </c>
      <c r="U3287" s="157"/>
    </row>
    <row r="3288" spans="1:21" x14ac:dyDescent="0.3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303</v>
      </c>
      <c r="U3288" s="157"/>
    </row>
    <row r="3289" spans="1:21" x14ac:dyDescent="0.3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303</v>
      </c>
      <c r="U3289" s="157"/>
    </row>
    <row r="3290" spans="1:21" x14ac:dyDescent="0.3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 s="152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 s="1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 s="152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 s="152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 s="152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 s="152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 s="152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 s="152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 s="152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 s="152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 s="152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 s="15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 s="152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 s="152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 s="152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 s="152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 s="152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 s="152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 s="152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 s="152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 s="152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 s="15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 s="152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 s="152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 s="152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 s="152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 s="152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 s="152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 s="152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 s="152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 s="152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 s="15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 s="152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 s="152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 s="152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 s="152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 s="152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 s="152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 s="152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 s="152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 s="152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 s="15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 s="152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 s="152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 s="152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 s="152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 s="152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 s="152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 s="152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 s="152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 s="152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 s="15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 s="152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 s="152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 s="152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 s="152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 s="152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 s="152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 s="152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 s="152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 s="152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 s="15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 s="152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 s="152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 s="152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 s="152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 s="152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 s="152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 s="152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 s="152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 s="152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 s="15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 s="152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 s="152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 s="152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 s="152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 s="152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 s="152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 s="152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 s="152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 s="152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 s="15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 s="152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 s="152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 s="152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 s="152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 s="152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 s="152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 s="152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 s="152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 s="152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 s="15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 s="152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 s="152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 s="152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 s="152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 s="152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 s="152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 s="152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 s="152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 s="152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 s="1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 s="152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 s="152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 s="152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 s="152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 s="152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 s="152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 s="152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 s="152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 s="152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 s="15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 s="152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 s="152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 s="152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 s="152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 s="152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 s="152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 s="152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 s="152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 s="152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 s="15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 s="152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 s="152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 s="152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 s="152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 s="152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 s="152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 s="152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 s="152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 s="152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 s="15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 s="152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 s="152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 s="152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 s="152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 s="152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 s="152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 s="152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 s="152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 s="152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 s="15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 s="152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 s="152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 s="152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 s="152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 s="152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 s="152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 s="152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 s="152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 s="152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 s="15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 s="152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 s="152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 s="152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 s="152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 s="152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 s="152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 s="152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 s="152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 s="152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 s="15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 s="152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 s="152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 s="152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 s="152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 s="152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 s="152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 s="152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 s="152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 s="152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 s="15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 s="152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 s="152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 s="152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 s="152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 s="152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 s="152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 s="152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 s="152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 s="152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 s="15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 s="152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 s="152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 s="152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 s="152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 s="152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 s="152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 s="152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 s="152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 s="152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 s="15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 s="152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 s="152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 s="152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 s="152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 s="152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 s="152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 s="152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 s="152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 s="152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 s="1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 s="152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 s="152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 s="152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 s="152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 s="152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 s="152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 s="152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 s="152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 s="152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 s="15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 s="152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 s="152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 s="152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 s="152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 s="152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 s="152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 s="152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 s="152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 s="152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 s="15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 s="152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 s="152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 s="152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 s="152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 s="152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 s="152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 s="152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 s="152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 s="152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 s="15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 s="152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 s="152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 s="152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 s="152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 s="152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 s="152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 s="152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 s="152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 s="152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 s="15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 s="152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 s="152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 s="152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 s="152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 s="152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 s="152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 s="152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 s="152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 s="152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 s="15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 s="152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 s="152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 s="152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 s="152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 s="152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 s="152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 s="152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 s="152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 s="152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 s="15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 s="152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 s="152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 s="152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 s="152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 s="152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 s="152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 s="152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 s="152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 s="152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 s="15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 s="152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 s="152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 s="152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 s="152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 s="152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 s="152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 s="152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 s="152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 s="152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 s="15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 s="152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 s="152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 s="152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 s="152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 s="152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 s="152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 s="152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 s="152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 s="152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 s="15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 s="152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 s="152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 s="152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 s="152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 s="152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 s="152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 s="152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 s="152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 s="152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 s="1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 s="152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 s="152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 s="152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 s="152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 s="152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 s="152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 s="152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 s="152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 s="152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 s="15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 s="152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 s="152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 s="152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 s="152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 s="152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 s="152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 s="152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 s="152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 s="152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 s="15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 s="152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 s="152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 s="152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 s="152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 s="152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 s="152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 s="152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 s="152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 s="152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 s="15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 s="152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 s="152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 s="152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 s="152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 s="152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 s="152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 s="152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 s="152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 s="152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 s="15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 s="152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 s="152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 s="152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 s="152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 s="152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 s="152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 s="152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 s="152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 s="152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 s="15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 s="152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 s="152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 s="152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 s="152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 s="152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 s="152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 s="152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 s="152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 s="152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 s="15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 s="152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 s="152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 s="152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 s="152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 s="152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 s="152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 s="152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 s="152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 s="152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 s="15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 s="152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 s="152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 s="152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 s="152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 s="152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 s="152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 s="152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 s="152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 s="152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 s="15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 s="152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 s="152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 s="152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 s="152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 s="152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 s="152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 s="152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 s="152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 s="152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 s="15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 s="152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 s="152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 s="152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 s="152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 s="152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 s="152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 s="152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 s="152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 s="152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 s="1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 s="152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 s="152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 s="152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 s="152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 s="152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 s="152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 s="152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 s="152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 s="152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 s="15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 s="152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 s="152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 s="152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 s="152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 s="152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 s="152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 s="152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 s="152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 s="152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 s="15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 s="152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 s="152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 s="152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 s="152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 s="152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 s="152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 s="152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 s="152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 s="152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 s="15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 s="152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 s="152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 s="152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 s="152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 s="152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 s="152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 s="152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 s="152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 s="152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 s="15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 s="152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 s="152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 s="152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 s="152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 s="152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 s="152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 s="152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 s="152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 s="152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 s="15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 s="152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 s="152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 s="152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 s="152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 s="152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 s="152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 s="152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 s="152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 s="152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 s="15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 s="152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 s="152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 s="152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 s="152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 s="152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 s="152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 s="152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 s="152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 s="152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 s="15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 s="152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 s="152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 s="152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 s="152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 s="152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 s="152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 s="152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 s="152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 s="152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 s="15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 s="152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 s="152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 s="152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 s="152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 s="152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 s="152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 s="152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 s="152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 s="152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 s="15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 s="152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 s="152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 s="152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 s="152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 s="152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 s="152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 s="152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 s="152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 s="152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 s="1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 s="152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 s="152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 s="152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 s="152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 s="152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 s="152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 s="152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 s="152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 s="152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 s="15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 s="152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 s="152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 s="152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 s="152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 s="152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 s="152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 s="152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 s="152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 s="152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 s="15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 s="152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 s="152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 s="152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 s="152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 s="152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 s="152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 s="152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 s="152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 s="152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 s="15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 s="152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 s="152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 s="152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 s="152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 s="152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 s="152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 s="152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 s="152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 s="152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 s="15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 s="152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 s="152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 s="152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 s="152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 s="152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 s="152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 s="152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 s="152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 s="152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 s="15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 s="152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 s="152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 s="152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 s="152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 s="152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 s="152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 s="152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 s="152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 s="152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 s="15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 s="152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 s="152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 s="152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 s="152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 s="152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 s="152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 s="152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 s="152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 s="152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 s="15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 s="152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 s="152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 s="152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 s="152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 s="152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 s="152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 s="152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 s="152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 s="152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 s="15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 s="152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 s="152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 s="152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 s="152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 s="152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 s="152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 s="152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 s="152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 s="152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 s="15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 s="152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 s="152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 s="152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 s="152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 s="152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 s="152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 s="152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 s="152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 s="152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 s="1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 s="152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 s="152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 s="152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 s="152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 s="152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 s="152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 s="152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 s="152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 s="152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 s="15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 s="152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 s="152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 s="152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 s="152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 s="152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 s="152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 s="152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 s="152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 s="152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 s="15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 s="152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 s="152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 s="152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 s="152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 s="152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 s="152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 s="152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 s="152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 s="152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 s="15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 s="152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 s="152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 s="152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 s="152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 s="152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 s="152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 s="152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 s="152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 s="152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 s="15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 s="152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 s="152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 s="152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 s="152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 s="152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 s="152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 s="152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 s="152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 s="152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 s="15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 s="152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 s="152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 s="152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 s="152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 s="152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 s="152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 s="152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 s="152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 s="152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 s="15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 s="152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 s="152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 s="152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 s="152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 s="152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 s="152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 s="152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 s="152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 s="152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 s="15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 s="152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 s="152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 s="152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 s="152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 s="152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 s="152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 s="152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 s="152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 s="152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 s="15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 s="152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 s="152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 s="152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 s="152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 s="152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 s="152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 s="152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 s="152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 s="152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 s="15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 s="152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 s="152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 s="152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 s="152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 s="152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 s="152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 s="152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 s="152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 s="152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 s="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 s="152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 s="152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 s="152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 s="152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 s="152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 s="152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 s="152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 s="152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 s="152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 s="15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 s="152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 s="152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 s="152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 s="152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 s="152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 s="152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 s="152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 s="152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 s="152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 s="15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 s="152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 s="152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 s="152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 s="152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 s="152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 s="152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 s="152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 s="152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 s="152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 s="15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 s="152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 s="152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 s="152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 s="152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 s="152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 s="152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 s="152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 s="152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 s="152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 s="15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 s="152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 s="152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 s="152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 s="152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 s="152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 s="152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 s="152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 s="152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 s="152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 s="15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 s="152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 s="152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 s="152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 s="152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 s="152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 s="152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 s="152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 s="152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 s="152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 s="15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 s="152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 s="152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 s="152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 s="152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 s="152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 s="152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 s="152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 s="152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 s="152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 s="15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 s="152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 s="152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 s="152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 s="152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 s="152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 s="152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 s="152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 s="152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 s="152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 s="15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 s="152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 s="152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 s="152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 s="152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 s="152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 s="152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 s="152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 s="152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 s="152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 s="15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 s="152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 s="152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 s="152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 s="152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 s="152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 s="152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 s="152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 s="152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 s="152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 s="1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 s="152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 s="152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 s="152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 s="152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 s="152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 s="152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 s="152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 s="152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 s="152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 s="15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 s="152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 s="152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 s="152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 s="152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 s="152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 s="152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 s="152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 s="152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 s="152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 s="15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 s="152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 s="152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 s="152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 s="152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 s="152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 s="152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 s="152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 s="152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 s="152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 s="15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 s="152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 s="152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 s="152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 s="152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 s="152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 s="152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 s="152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 s="152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 s="152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 s="15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 s="152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 s="152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 s="152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 s="152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 s="152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 s="152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 s="152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 s="152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 s="152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 s="15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 s="152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 s="152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 s="152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 s="152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 s="152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 s="152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 s="152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 s="152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 s="152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 s="15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 s="152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 s="152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 s="152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 s="152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 s="152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 s="152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 s="152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 s="152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 s="152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 s="15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 s="152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 s="152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 s="152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 s="152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 s="152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 s="152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 s="152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 s="152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 s="152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 s="15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 s="152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 s="152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 s="152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 s="152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 s="152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 s="152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 s="152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 s="152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 s="152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 s="15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 s="152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 s="152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 s="152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 s="152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 s="152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 s="152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 s="152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 s="152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 s="152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 s="1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 s="152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 s="152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 s="152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 s="152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 s="152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 s="152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 s="152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 s="152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 s="152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 s="15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 s="152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 s="152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 s="152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 s="152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 s="152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 s="152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 s="152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 s="152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 s="152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 s="15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 s="152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 s="152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 s="152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 s="152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 s="152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 s="152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 s="152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 s="152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 s="152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 s="15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 s="152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 s="152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 s="152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 s="152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 s="152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 s="152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 s="152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 s="152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 s="152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 s="15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 s="152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 s="152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 s="152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 s="152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 s="152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 s="152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 s="152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 s="152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 s="152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 s="15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 s="152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 s="152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 s="152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 s="152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 s="152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 s="152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 s="152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 s="152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 s="152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 s="15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 s="152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 s="152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 s="152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 s="152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 s="152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 s="152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 s="152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 s="152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 s="152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 s="15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 s="152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 s="152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 s="152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 s="152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 s="152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 s="152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 s="152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 s="152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 s="152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 s="15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 s="152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 s="152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 s="152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 s="152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 s="152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 s="152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 s="152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 s="152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 s="152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 s="15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 s="152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 s="152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 s="152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 s="152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 s="152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 s="152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 s="152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 s="152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 s="152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 s="1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 s="152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 s="152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 s="152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 s="152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 s="152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 s="152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 s="152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 s="152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 s="152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 s="15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 s="152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 s="152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 s="152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 s="152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 s="152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 s="152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 s="152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 s="152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 s="152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 s="15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 s="152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 s="152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 s="152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 s="152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 s="152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 s="152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 s="152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 s="152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 s="152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 s="15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 s="152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 s="152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 s="152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 s="152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 s="152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 s="152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 s="152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 s="152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 s="152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 s="15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 s="152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 s="152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 s="152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 s="152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 s="152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 s="152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 s="152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 s="152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 s="152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 s="15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 s="152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 s="152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 s="152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 s="152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 s="152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 s="152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 s="152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 s="152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 s="152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 s="15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 s="152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 s="152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 s="152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 s="152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 s="152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 s="152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 s="152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 s="152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 s="152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 s="15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 s="152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 s="152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 s="152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 s="152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 s="152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 s="152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 s="152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 s="152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 s="152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 s="15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 s="152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 s="152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 s="152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 s="152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 s="152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 s="152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 s="152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 s="152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 s="152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 s="15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 s="152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 s="152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 s="152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 s="152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 s="152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 s="152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 s="152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 s="152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 s="152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 s="1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 s="152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 s="152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 s="152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 s="152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 s="152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 s="152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 s="152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 s="152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 s="152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 s="15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 s="152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 s="152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 s="152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 s="152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 s="152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 s="152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 s="152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 s="152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 s="152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 s="15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 s="152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 s="152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 s="152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 s="152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 s="152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 s="152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 s="152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 s="152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 s="152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 s="15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 s="152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 s="152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 s="152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 s="152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 s="152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 s="152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 s="152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 s="152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 s="152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 s="15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 s="152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 s="152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 s="152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 s="152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 s="152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 s="152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 s="152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 s="152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 s="152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 s="15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 s="152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 s="152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 s="152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 s="152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 s="152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 s="152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 s="152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 s="152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 s="152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 s="15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 s="152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 s="152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 s="152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 s="152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 s="152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 s="152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 s="152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 s="152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 s="152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 s="15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 s="152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 s="152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 s="152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 s="152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 s="152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 s="152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 s="152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 s="152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 s="152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 s="15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 s="152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 s="152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 s="152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 s="152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 s="152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 s="152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 s="152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 s="152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 s="152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 s="15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 s="152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 s="152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 s="152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 s="152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 s="152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 s="152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 s="152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 s="152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 s="152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 s="1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 s="152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 s="152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 s="152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 s="152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 s="152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 s="152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 s="152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 s="152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 s="152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 s="15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 s="152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 s="152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 s="152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 s="152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 s="152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 s="152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 s="152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 s="152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 s="152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 s="15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 s="152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 s="152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 s="152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 s="152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 s="152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 s="152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 s="152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 s="152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 s="152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 s="15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 s="152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 s="152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 s="152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 s="152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 s="152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 s="152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 s="152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 s="152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 s="152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 s="15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 s="152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 s="152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 s="152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 s="152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 s="152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 s="152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 s="152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 s="152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 s="152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 s="15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 s="152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 s="152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 s="152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 s="152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 s="152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 s="152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 s="152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 s="152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 s="152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 s="15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 s="152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 s="152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 s="152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 s="152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 s="152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 s="152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 s="152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 s="152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 s="152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 s="15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 s="152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 s="152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 s="152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 s="152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 s="152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 s="152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 s="152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 s="152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 s="152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 s="15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 s="152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 s="152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 s="152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 s="152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 s="152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 s="152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 s="152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 s="152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 s="152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 s="15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 s="152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 s="152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 s="152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 s="152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 s="152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 s="152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 s="152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 s="152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 s="152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 s="1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 s="152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 s="152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 s="152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 s="152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 s="152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 s="152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 s="152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 s="152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 s="152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 s="15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 s="152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 s="152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 s="152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 s="152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 s="152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 s="152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 s="152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 s="152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 s="152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 s="15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 s="152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 s="152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 s="152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 s="152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 s="152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 s="152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 s="152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 s="152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 s="152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 s="15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 s="152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 s="152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 s="152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 s="152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 s="152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 s="152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 s="152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 s="152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 s="152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 s="15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 s="152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 s="152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 s="152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 s="152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 s="152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 s="152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 s="152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 s="152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 s="152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 s="15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 s="152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 s="152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 s="152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 s="152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 s="152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 s="152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 s="152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 s="152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 s="152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 s="15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 s="152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 s="152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 s="152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 s="152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 s="152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 s="152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 s="152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 s="152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 s="152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 s="15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 s="152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 s="152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 s="152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 s="152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 s="152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 s="152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 s="152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 s="152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 s="152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 s="15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 s="152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 s="152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 s="152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 s="152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 s="152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 s="152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 s="152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 s="152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 s="152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 s="15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 s="152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 s="152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 s="152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 s="152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 s="152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 s="152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 s="152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 s="152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 s="152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 s="1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 s="152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 s="152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 s="152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 s="152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 s="152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 s="152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 s="152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 s="152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 s="152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 s="15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 s="152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 s="152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 s="152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 s="152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 s="152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 s="152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 s="152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 s="152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 s="152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 s="15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 s="152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 s="152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 s="152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 s="152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 s="152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 s="152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 s="152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 s="152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 s="152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 s="15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 s="152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 s="152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 s="152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 s="152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 s="152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 s="152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 s="152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 s="152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 s="152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 s="15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 s="152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 s="152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 s="152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 s="152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 s="152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 s="152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 s="152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 s="152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 s="152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 s="15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 s="152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 s="152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 s="152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 s="152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 s="152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 s="152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 s="152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 s="152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 s="152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 s="15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 s="152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 s="152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 s="152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 s="152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 s="152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 s="152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 s="152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 s="152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 s="152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 s="15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 s="152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 s="152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 s="152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 s="152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 s="152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 s="152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 s="152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 s="152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 s="152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 s="15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 s="152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 s="152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 s="152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 s="152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 s="152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 s="152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 s="152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 s="152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 s="152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 s="15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 s="152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 s="152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 s="152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 s="152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 s="152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 s="152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 s="152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 s="152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 s="152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 s="1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 s="152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 s="152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 s="152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 s="152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 s="152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 s="152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 s="152">
        <v>1</v>
      </c>
      <c r="G5959" t="s">
        <v>395</v>
      </c>
      <c r="H5959" s="152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 s="152">
        <v>1</v>
      </c>
      <c r="G5960" t="s">
        <v>395</v>
      </c>
      <c r="H5960" s="152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 s="152">
        <v>1</v>
      </c>
      <c r="G5961" t="s">
        <v>395</v>
      </c>
      <c r="H5961" s="152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 s="152">
        <v>1</v>
      </c>
      <c r="G5962" t="s">
        <v>395</v>
      </c>
      <c r="H5962" s="15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 s="152">
        <v>1</v>
      </c>
      <c r="G5963" t="s">
        <v>395</v>
      </c>
      <c r="H5963" s="152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 s="152">
        <v>1</v>
      </c>
      <c r="G5964" t="s">
        <v>395</v>
      </c>
      <c r="H5964" s="152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 s="152">
        <v>1</v>
      </c>
      <c r="G5965" t="s">
        <v>395</v>
      </c>
      <c r="H5965" s="152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 s="152">
        <v>1</v>
      </c>
      <c r="G5966" t="s">
        <v>395</v>
      </c>
      <c r="H5966" s="152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 s="152">
        <v>1</v>
      </c>
      <c r="G5967" t="s">
        <v>395</v>
      </c>
      <c r="H5967" s="152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 s="152">
        <v>3</v>
      </c>
      <c r="G5968" t="s">
        <v>420</v>
      </c>
      <c r="H5968" s="152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 s="152">
        <v>3</v>
      </c>
      <c r="G5969" t="s">
        <v>420</v>
      </c>
      <c r="H5969" s="152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 s="152">
        <v>3</v>
      </c>
      <c r="G5970" t="s">
        <v>420</v>
      </c>
      <c r="H5970" s="152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 s="152">
        <v>3</v>
      </c>
      <c r="G5971" t="s">
        <v>420</v>
      </c>
      <c r="H5971" s="152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 s="152">
        <v>3</v>
      </c>
      <c r="G5972" t="s">
        <v>420</v>
      </c>
      <c r="H5972" s="15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 s="152">
        <v>3</v>
      </c>
      <c r="G5973" t="s">
        <v>420</v>
      </c>
      <c r="H5973" s="152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 s="152">
        <v>3</v>
      </c>
      <c r="G5974" t="s">
        <v>420</v>
      </c>
      <c r="H5974" s="152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 s="152">
        <v>3</v>
      </c>
      <c r="G5975" t="s">
        <v>420</v>
      </c>
      <c r="H5975" s="152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 s="152">
        <v>3</v>
      </c>
      <c r="G5976" t="s">
        <v>420</v>
      </c>
      <c r="H5976" s="152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 s="152">
        <v>3</v>
      </c>
      <c r="G5977" t="s">
        <v>420</v>
      </c>
      <c r="H5977" s="152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 s="152">
        <v>3</v>
      </c>
      <c r="G5978" t="s">
        <v>420</v>
      </c>
      <c r="H5978" s="152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 s="152">
        <v>3</v>
      </c>
      <c r="G5979" t="s">
        <v>420</v>
      </c>
      <c r="H5979" s="152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 s="152">
        <v>3</v>
      </c>
      <c r="G5980" t="s">
        <v>420</v>
      </c>
      <c r="H5980" s="152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 s="152">
        <v>3</v>
      </c>
      <c r="G5981" t="s">
        <v>420</v>
      </c>
      <c r="H5981" s="152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 s="152">
        <v>3</v>
      </c>
      <c r="G5982" t="s">
        <v>420</v>
      </c>
      <c r="H5982" s="15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 s="152">
        <v>3</v>
      </c>
      <c r="G5983" t="s">
        <v>420</v>
      </c>
      <c r="H5983" s="152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 s="152">
        <v>5</v>
      </c>
      <c r="G5984" t="s">
        <v>454</v>
      </c>
      <c r="H5984" s="152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 s="152">
        <v>5</v>
      </c>
      <c r="G5985" t="s">
        <v>454</v>
      </c>
      <c r="H5985" s="152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 s="152">
        <v>5</v>
      </c>
      <c r="G5986" t="s">
        <v>454</v>
      </c>
      <c r="H5986" s="152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 s="152">
        <v>6</v>
      </c>
      <c r="G5987" t="s">
        <v>457</v>
      </c>
      <c r="H5987" s="152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 s="152">
        <v>6</v>
      </c>
      <c r="G5988" t="s">
        <v>457</v>
      </c>
      <c r="H5988" s="152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 s="152">
        <v>10</v>
      </c>
      <c r="G5989" t="s">
        <v>465</v>
      </c>
      <c r="H5989" s="152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 s="152">
        <v>10</v>
      </c>
      <c r="G5990" t="s">
        <v>465</v>
      </c>
      <c r="H5990" s="152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 s="152">
        <v>10</v>
      </c>
      <c r="G5991" t="s">
        <v>465</v>
      </c>
      <c r="H5991" s="152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 s="152">
        <v>10</v>
      </c>
      <c r="G5992" t="s">
        <v>465</v>
      </c>
      <c r="H5992" s="15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 s="152">
        <v>60</v>
      </c>
      <c r="G5993" t="s">
        <v>468</v>
      </c>
      <c r="H5993" s="152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 s="152">
        <v>60</v>
      </c>
      <c r="G5994" t="s">
        <v>468</v>
      </c>
      <c r="H5994" s="152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 s="152">
        <v>1</v>
      </c>
      <c r="G5995" t="s">
        <v>395</v>
      </c>
      <c r="H5995" s="152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 s="152">
        <v>1</v>
      </c>
      <c r="G5996" t="s">
        <v>395</v>
      </c>
      <c r="H5996" s="152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 s="152">
        <v>1</v>
      </c>
      <c r="G5997" t="s">
        <v>395</v>
      </c>
      <c r="H5997" s="152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 s="152">
        <v>1</v>
      </c>
      <c r="G5998" t="s">
        <v>395</v>
      </c>
      <c r="H5998" s="152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 s="152">
        <v>1</v>
      </c>
      <c r="G5999" t="s">
        <v>395</v>
      </c>
      <c r="H5999" s="152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 s="152">
        <v>1</v>
      </c>
      <c r="G6000" t="s">
        <v>395</v>
      </c>
      <c r="H6000" s="152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 s="152">
        <v>1</v>
      </c>
      <c r="G6001" t="s">
        <v>395</v>
      </c>
      <c r="H6001" s="152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 s="152">
        <v>1</v>
      </c>
      <c r="G6002" t="s">
        <v>395</v>
      </c>
      <c r="H6002" s="15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 s="152">
        <v>1</v>
      </c>
      <c r="G6003" t="s">
        <v>395</v>
      </c>
      <c r="H6003" s="152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 s="152">
        <v>1</v>
      </c>
      <c r="G6004" t="s">
        <v>395</v>
      </c>
      <c r="H6004" s="152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 s="152">
        <v>1</v>
      </c>
      <c r="G6005" t="s">
        <v>395</v>
      </c>
      <c r="H6005" s="152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 s="152">
        <v>1</v>
      </c>
      <c r="G6006" t="s">
        <v>395</v>
      </c>
      <c r="H6006" s="152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 s="152">
        <v>1</v>
      </c>
      <c r="G6007" t="s">
        <v>395</v>
      </c>
      <c r="H6007" s="152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 s="152">
        <v>1</v>
      </c>
      <c r="G6008" t="s">
        <v>395</v>
      </c>
      <c r="H6008" s="152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 s="152">
        <v>1</v>
      </c>
      <c r="G6009" t="s">
        <v>395</v>
      </c>
      <c r="H6009" s="152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 s="152">
        <v>3</v>
      </c>
      <c r="G6010" t="s">
        <v>420</v>
      </c>
      <c r="H6010" s="152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 s="152">
        <v>3</v>
      </c>
      <c r="G6011" t="s">
        <v>420</v>
      </c>
      <c r="H6011" s="152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 s="152">
        <v>3</v>
      </c>
      <c r="G6012" t="s">
        <v>420</v>
      </c>
      <c r="H6012" s="15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 s="152">
        <v>3</v>
      </c>
      <c r="G6013" t="s">
        <v>420</v>
      </c>
      <c r="H6013" s="152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 s="152">
        <v>3</v>
      </c>
      <c r="G6014" t="s">
        <v>420</v>
      </c>
      <c r="H6014" s="152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 s="152">
        <v>3</v>
      </c>
      <c r="G6015" t="s">
        <v>420</v>
      </c>
      <c r="H6015" s="152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 s="152">
        <v>3</v>
      </c>
      <c r="G6016" t="s">
        <v>420</v>
      </c>
      <c r="H6016" s="152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 s="152">
        <v>3</v>
      </c>
      <c r="G6017" t="s">
        <v>420</v>
      </c>
      <c r="H6017" s="152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 s="152">
        <v>3</v>
      </c>
      <c r="G6018" t="s">
        <v>420</v>
      </c>
      <c r="H6018" s="152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 s="152">
        <v>3</v>
      </c>
      <c r="G6019" t="s">
        <v>420</v>
      </c>
      <c r="H6019" s="152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 s="152">
        <v>3</v>
      </c>
      <c r="G6020" t="s">
        <v>420</v>
      </c>
      <c r="H6020" s="152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 s="152">
        <v>3</v>
      </c>
      <c r="G6021" t="s">
        <v>420</v>
      </c>
      <c r="H6021" s="152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 s="152">
        <v>3</v>
      </c>
      <c r="G6022" t="s">
        <v>420</v>
      </c>
      <c r="H6022" s="15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 s="152">
        <v>3</v>
      </c>
      <c r="G6023" t="s">
        <v>420</v>
      </c>
      <c r="H6023" s="152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 s="152">
        <v>3</v>
      </c>
      <c r="G6024" t="s">
        <v>420</v>
      </c>
      <c r="H6024" s="152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 s="152">
        <v>3</v>
      </c>
      <c r="G6025" t="s">
        <v>420</v>
      </c>
      <c r="H6025" s="152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 s="152">
        <v>3</v>
      </c>
      <c r="G6026" t="s">
        <v>420</v>
      </c>
      <c r="H6026" s="152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 s="152">
        <v>3</v>
      </c>
      <c r="G6027" t="s">
        <v>420</v>
      </c>
      <c r="H6027" s="152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 s="152">
        <v>3</v>
      </c>
      <c r="G6028" t="s">
        <v>420</v>
      </c>
      <c r="H6028" s="152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 s="152">
        <v>3</v>
      </c>
      <c r="G6029" t="s">
        <v>420</v>
      </c>
      <c r="H6029" s="152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 s="152">
        <v>3</v>
      </c>
      <c r="G6030" t="s">
        <v>420</v>
      </c>
      <c r="H6030" s="152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 s="152">
        <v>3</v>
      </c>
      <c r="G6031" t="s">
        <v>420</v>
      </c>
      <c r="H6031" s="152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 s="152">
        <v>3</v>
      </c>
      <c r="G6032" t="s">
        <v>420</v>
      </c>
      <c r="H6032" s="15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 s="152">
        <v>3</v>
      </c>
      <c r="G6033" t="s">
        <v>420</v>
      </c>
      <c r="H6033" s="152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 s="152">
        <v>3</v>
      </c>
      <c r="G6034" t="s">
        <v>420</v>
      </c>
      <c r="H6034" s="152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 s="152">
        <v>3</v>
      </c>
      <c r="G6035" t="s">
        <v>420</v>
      </c>
      <c r="H6035" s="152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 s="152">
        <v>3</v>
      </c>
      <c r="G6036" t="s">
        <v>420</v>
      </c>
      <c r="H6036" s="152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 s="152">
        <v>3</v>
      </c>
      <c r="G6037" t="s">
        <v>420</v>
      </c>
      <c r="H6037" s="152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 s="152">
        <v>3</v>
      </c>
      <c r="G6038" t="s">
        <v>420</v>
      </c>
      <c r="H6038" s="152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 s="152">
        <v>3</v>
      </c>
      <c r="G6039" t="s">
        <v>420</v>
      </c>
      <c r="H6039" s="152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 s="152">
        <v>3</v>
      </c>
      <c r="G6040" t="s">
        <v>420</v>
      </c>
      <c r="H6040" s="152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 s="152">
        <v>5</v>
      </c>
      <c r="G6041" t="s">
        <v>454</v>
      </c>
      <c r="H6041" s="152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 s="152">
        <v>5</v>
      </c>
      <c r="G6042" t="s">
        <v>454</v>
      </c>
      <c r="H6042" s="15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 s="152">
        <v>5</v>
      </c>
      <c r="G6043" t="s">
        <v>454</v>
      </c>
      <c r="H6043" s="152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 s="152">
        <v>5</v>
      </c>
      <c r="G6044" t="s">
        <v>454</v>
      </c>
      <c r="H6044" s="152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 s="152">
        <v>5</v>
      </c>
      <c r="G6045" t="s">
        <v>454</v>
      </c>
      <c r="H6045" s="152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 s="152">
        <v>5</v>
      </c>
      <c r="G6046" t="s">
        <v>454</v>
      </c>
      <c r="H6046" s="152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 s="152">
        <v>5</v>
      </c>
      <c r="G6047" t="s">
        <v>454</v>
      </c>
      <c r="H6047" s="152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 s="152">
        <v>5</v>
      </c>
      <c r="G6048" t="s">
        <v>454</v>
      </c>
      <c r="H6048" s="152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 s="152">
        <v>5</v>
      </c>
      <c r="G6049" t="s">
        <v>454</v>
      </c>
      <c r="H6049" s="152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 s="152">
        <v>5</v>
      </c>
      <c r="G6050" t="s">
        <v>454</v>
      </c>
      <c r="H6050" s="152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 s="152">
        <v>5</v>
      </c>
      <c r="G6051" t="s">
        <v>454</v>
      </c>
      <c r="H6051" s="152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 s="152">
        <v>5</v>
      </c>
      <c r="G6052" t="s">
        <v>454</v>
      </c>
      <c r="H6052" s="1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 s="152">
        <v>5</v>
      </c>
      <c r="G6053" t="s">
        <v>454</v>
      </c>
      <c r="H6053" s="152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 s="152">
        <v>5</v>
      </c>
      <c r="G6054" t="s">
        <v>454</v>
      </c>
      <c r="H6054" s="152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 s="152">
        <v>6</v>
      </c>
      <c r="G6055" t="s">
        <v>457</v>
      </c>
      <c r="H6055" s="152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 s="152">
        <v>6</v>
      </c>
      <c r="G6056" t="s">
        <v>457</v>
      </c>
      <c r="H6056" s="152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 s="152">
        <v>6</v>
      </c>
      <c r="G6057" t="s">
        <v>457</v>
      </c>
      <c r="H6057" s="152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 s="152">
        <v>6</v>
      </c>
      <c r="G6058" t="s">
        <v>457</v>
      </c>
      <c r="H6058" s="152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 s="152">
        <v>6</v>
      </c>
      <c r="G6059" t="s">
        <v>457</v>
      </c>
      <c r="H6059" s="152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 s="152">
        <v>6</v>
      </c>
      <c r="G6060" t="s">
        <v>457</v>
      </c>
      <c r="H6060" s="152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 s="152">
        <v>6</v>
      </c>
      <c r="G6061" t="s">
        <v>457</v>
      </c>
      <c r="H6061" s="152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 s="152">
        <v>6</v>
      </c>
      <c r="G6062" t="s">
        <v>457</v>
      </c>
      <c r="H6062" s="15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 s="152">
        <v>6</v>
      </c>
      <c r="G6063" t="s">
        <v>457</v>
      </c>
      <c r="H6063" s="152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 s="152">
        <v>6</v>
      </c>
      <c r="G6064" t="s">
        <v>457</v>
      </c>
      <c r="H6064" s="152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 s="152">
        <v>6</v>
      </c>
      <c r="G6065" t="s">
        <v>457</v>
      </c>
      <c r="H6065" s="152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 s="152">
        <v>6</v>
      </c>
      <c r="G6066" t="s">
        <v>457</v>
      </c>
      <c r="H6066" s="152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 s="152">
        <v>6</v>
      </c>
      <c r="G6067" t="s">
        <v>457</v>
      </c>
      <c r="H6067" s="152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 s="152">
        <v>6</v>
      </c>
      <c r="G6068" t="s">
        <v>457</v>
      </c>
      <c r="H6068" s="152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 s="152">
        <v>6</v>
      </c>
      <c r="G6069" t="s">
        <v>457</v>
      </c>
      <c r="H6069" s="152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 s="152">
        <v>6</v>
      </c>
      <c r="G6070" t="s">
        <v>457</v>
      </c>
      <c r="H6070" s="152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 s="152">
        <v>6</v>
      </c>
      <c r="G6071" t="s">
        <v>457</v>
      </c>
      <c r="H6071" s="152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 s="152">
        <v>6</v>
      </c>
      <c r="G6072" t="s">
        <v>457</v>
      </c>
      <c r="H6072" s="15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 s="152">
        <v>6</v>
      </c>
      <c r="G6073" t="s">
        <v>457</v>
      </c>
      <c r="H6073" s="152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 s="152">
        <v>6</v>
      </c>
      <c r="G6074" t="s">
        <v>457</v>
      </c>
      <c r="H6074" s="152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 s="152">
        <v>6</v>
      </c>
      <c r="G6075" t="s">
        <v>457</v>
      </c>
      <c r="H6075" s="152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 s="152">
        <v>6</v>
      </c>
      <c r="G6076" t="s">
        <v>457</v>
      </c>
      <c r="H6076" s="152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 s="152">
        <v>6</v>
      </c>
      <c r="G6077" t="s">
        <v>457</v>
      </c>
      <c r="H6077" s="152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 s="152">
        <v>10</v>
      </c>
      <c r="G6078" t="s">
        <v>465</v>
      </c>
      <c r="H6078" s="152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 s="152">
        <v>10</v>
      </c>
      <c r="G6079" t="s">
        <v>465</v>
      </c>
      <c r="H6079" s="152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 s="152">
        <v>10</v>
      </c>
      <c r="G6080" t="s">
        <v>465</v>
      </c>
      <c r="H6080" s="152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 s="152">
        <v>10</v>
      </c>
      <c r="G6081" t="s">
        <v>465</v>
      </c>
      <c r="H6081" s="152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 s="152">
        <v>10</v>
      </c>
      <c r="G6082" t="s">
        <v>465</v>
      </c>
      <c r="H6082" s="15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 s="152">
        <v>10</v>
      </c>
      <c r="G6083" t="s">
        <v>465</v>
      </c>
      <c r="H6083" s="152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 s="152">
        <v>10</v>
      </c>
      <c r="G6084" t="s">
        <v>465</v>
      </c>
      <c r="H6084" s="152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 s="152">
        <v>10</v>
      </c>
      <c r="G6085" t="s">
        <v>465</v>
      </c>
      <c r="H6085" s="152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 s="152">
        <v>10</v>
      </c>
      <c r="G6086" t="s">
        <v>465</v>
      </c>
      <c r="H6086" s="152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 s="152">
        <v>10</v>
      </c>
      <c r="G6087" t="s">
        <v>465</v>
      </c>
      <c r="H6087" s="152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 s="152">
        <v>10</v>
      </c>
      <c r="G6088" t="s">
        <v>465</v>
      </c>
      <c r="H6088" s="152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 s="152">
        <v>60</v>
      </c>
      <c r="G6089" t="s">
        <v>468</v>
      </c>
      <c r="H6089" s="152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 s="152">
        <v>60</v>
      </c>
      <c r="G6090" t="s">
        <v>468</v>
      </c>
      <c r="H6090" s="152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 s="152">
        <v>60</v>
      </c>
      <c r="G6091" t="s">
        <v>468</v>
      </c>
      <c r="H6091" s="152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 s="152">
        <v>60</v>
      </c>
      <c r="G6092" t="s">
        <v>468</v>
      </c>
      <c r="H6092" s="15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 s="152">
        <v>60</v>
      </c>
      <c r="G6093" t="s">
        <v>468</v>
      </c>
      <c r="H6093" s="152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 s="152">
        <v>71</v>
      </c>
      <c r="G6094" t="s">
        <v>468</v>
      </c>
      <c r="H6094" s="152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 s="152">
        <v>72</v>
      </c>
      <c r="G6095" t="s">
        <v>468</v>
      </c>
      <c r="H6095" s="152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 s="152">
        <v>72</v>
      </c>
      <c r="G6096" t="s">
        <v>468</v>
      </c>
      <c r="H6096" s="152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 s="152">
        <v>75</v>
      </c>
      <c r="G6097" t="s">
        <v>468</v>
      </c>
      <c r="H6097" s="152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 s="152">
        <v>75</v>
      </c>
      <c r="G6098" t="s">
        <v>468</v>
      </c>
      <c r="H6098" s="152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 s="152">
        <v>75</v>
      </c>
      <c r="G6099" t="s">
        <v>468</v>
      </c>
      <c r="H6099" s="152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 s="152">
        <v>75</v>
      </c>
      <c r="G6100" t="s">
        <v>468</v>
      </c>
      <c r="H6100" s="152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 s="152">
        <v>77</v>
      </c>
      <c r="G6101" t="s">
        <v>468</v>
      </c>
      <c r="H6101" s="152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 s="152">
        <v>77</v>
      </c>
      <c r="G6102" t="s">
        <v>468</v>
      </c>
      <c r="H6102" s="15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 s="152">
        <v>79</v>
      </c>
      <c r="G6103" t="s">
        <v>468</v>
      </c>
      <c r="H6103" s="152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 s="152">
        <v>79</v>
      </c>
      <c r="G6104" t="s">
        <v>468</v>
      </c>
      <c r="H6104" s="152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 s="152">
        <v>79</v>
      </c>
      <c r="G6105" t="s">
        <v>468</v>
      </c>
      <c r="H6105" s="152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 s="152">
        <v>79</v>
      </c>
      <c r="G6106" t="s">
        <v>468</v>
      </c>
      <c r="H6106" s="152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 s="152">
        <v>79</v>
      </c>
      <c r="G6107" t="s">
        <v>468</v>
      </c>
      <c r="H6107" s="152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 s="152">
        <v>79</v>
      </c>
      <c r="G6108" t="s">
        <v>468</v>
      </c>
      <c r="H6108" s="152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 s="152">
        <v>79</v>
      </c>
      <c r="G6109" t="s">
        <v>468</v>
      </c>
      <c r="H6109" s="152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29">
        <v>4</v>
      </c>
      <c r="B6110" s="330" t="s">
        <v>186</v>
      </c>
      <c r="C6110" s="331">
        <v>2022</v>
      </c>
      <c r="D6110" s="331">
        <v>3</v>
      </c>
      <c r="E6110" s="330" t="s">
        <v>559</v>
      </c>
      <c r="F6110" s="341">
        <v>1</v>
      </c>
      <c r="G6110" s="330" t="s">
        <v>395</v>
      </c>
      <c r="H6110" s="330" t="s">
        <v>396</v>
      </c>
      <c r="I6110" s="330" t="s">
        <v>397</v>
      </c>
      <c r="J6110" s="330" t="s">
        <v>560</v>
      </c>
      <c r="K6110" s="330" t="s">
        <v>398</v>
      </c>
      <c r="L6110" s="330" t="s">
        <v>535</v>
      </c>
      <c r="M6110" s="330" t="s">
        <v>399</v>
      </c>
      <c r="N6110" s="332">
        <v>2176</v>
      </c>
      <c r="O6110" s="333">
        <v>492862.44</v>
      </c>
      <c r="P6110" s="332">
        <v>1654028</v>
      </c>
      <c r="Q6110" t="str">
        <f t="shared" si="98"/>
        <v>1-Residential</v>
      </c>
    </row>
    <row r="6111" spans="1:17" x14ac:dyDescent="0.3">
      <c r="A6111" s="334">
        <v>4</v>
      </c>
      <c r="B6111" s="335" t="s">
        <v>186</v>
      </c>
      <c r="C6111" s="336">
        <v>2022</v>
      </c>
      <c r="D6111" s="336">
        <v>3</v>
      </c>
      <c r="E6111" s="335" t="s">
        <v>559</v>
      </c>
      <c r="F6111" s="342">
        <v>1</v>
      </c>
      <c r="G6111" s="335" t="s">
        <v>395</v>
      </c>
      <c r="H6111" s="335" t="s">
        <v>400</v>
      </c>
      <c r="I6111" s="335" t="s">
        <v>401</v>
      </c>
      <c r="J6111" s="335" t="s">
        <v>560</v>
      </c>
      <c r="K6111" s="335" t="s">
        <v>398</v>
      </c>
      <c r="L6111" s="335" t="s">
        <v>535</v>
      </c>
      <c r="M6111" s="335" t="s">
        <v>399</v>
      </c>
      <c r="N6111" s="337">
        <v>2</v>
      </c>
      <c r="O6111" s="338">
        <v>861.29</v>
      </c>
      <c r="P6111" s="337">
        <v>2984</v>
      </c>
      <c r="Q6111" t="str">
        <f t="shared" si="98"/>
        <v>1-Residential</v>
      </c>
    </row>
    <row r="6112" spans="1:17" x14ac:dyDescent="0.3">
      <c r="A6112" s="329">
        <v>4</v>
      </c>
      <c r="B6112" s="330" t="s">
        <v>186</v>
      </c>
      <c r="C6112" s="331">
        <v>2022</v>
      </c>
      <c r="D6112" s="331">
        <v>3</v>
      </c>
      <c r="E6112" s="330" t="s">
        <v>559</v>
      </c>
      <c r="F6112" s="341">
        <v>1</v>
      </c>
      <c r="G6112" s="330" t="s">
        <v>395</v>
      </c>
      <c r="H6112" s="330" t="s">
        <v>402</v>
      </c>
      <c r="I6112" s="330" t="s">
        <v>403</v>
      </c>
      <c r="J6112" s="330" t="s">
        <v>561</v>
      </c>
      <c r="K6112" s="330" t="s">
        <v>404</v>
      </c>
      <c r="L6112" s="330" t="s">
        <v>535</v>
      </c>
      <c r="M6112" s="330" t="s">
        <v>399</v>
      </c>
      <c r="N6112" s="332">
        <v>27</v>
      </c>
      <c r="O6112" s="333">
        <v>2414.71</v>
      </c>
      <c r="P6112" s="332">
        <v>7953</v>
      </c>
      <c r="Q6112" t="str">
        <f t="shared" si="98"/>
        <v>3-Small C&amp;I</v>
      </c>
    </row>
    <row r="6113" spans="1:17" x14ac:dyDescent="0.3">
      <c r="A6113" s="334">
        <v>4</v>
      </c>
      <c r="B6113" s="335" t="s">
        <v>186</v>
      </c>
      <c r="C6113" s="336">
        <v>2022</v>
      </c>
      <c r="D6113" s="336">
        <v>3</v>
      </c>
      <c r="E6113" s="335" t="s">
        <v>559</v>
      </c>
      <c r="F6113" s="342">
        <v>1</v>
      </c>
      <c r="G6113" s="335" t="s">
        <v>395</v>
      </c>
      <c r="H6113" s="335" t="s">
        <v>405</v>
      </c>
      <c r="I6113" s="335" t="s">
        <v>406</v>
      </c>
      <c r="J6113" s="335" t="s">
        <v>562</v>
      </c>
      <c r="K6113" s="335" t="s">
        <v>407</v>
      </c>
      <c r="L6113" s="335" t="s">
        <v>535</v>
      </c>
      <c r="M6113" s="335" t="s">
        <v>399</v>
      </c>
      <c r="N6113" s="337">
        <v>46</v>
      </c>
      <c r="O6113" s="338">
        <v>8923.65</v>
      </c>
      <c r="P6113" s="337">
        <v>46751</v>
      </c>
      <c r="Q6113" t="str">
        <f t="shared" si="98"/>
        <v>2-Low Income Residential</v>
      </c>
    </row>
    <row r="6114" spans="1:17" x14ac:dyDescent="0.3">
      <c r="A6114" s="329">
        <v>4</v>
      </c>
      <c r="B6114" s="330" t="s">
        <v>186</v>
      </c>
      <c r="C6114" s="331">
        <v>2022</v>
      </c>
      <c r="D6114" s="331">
        <v>3</v>
      </c>
      <c r="E6114" s="330" t="s">
        <v>559</v>
      </c>
      <c r="F6114" s="341">
        <v>1</v>
      </c>
      <c r="G6114" s="330" t="s">
        <v>395</v>
      </c>
      <c r="H6114" s="330" t="s">
        <v>408</v>
      </c>
      <c r="I6114" s="330" t="s">
        <v>409</v>
      </c>
      <c r="J6114" s="330" t="s">
        <v>564</v>
      </c>
      <c r="K6114" s="330" t="s">
        <v>410</v>
      </c>
      <c r="L6114" s="330" t="s">
        <v>535</v>
      </c>
      <c r="M6114" s="330" t="s">
        <v>399</v>
      </c>
      <c r="N6114" s="332">
        <v>3</v>
      </c>
      <c r="O6114" s="333">
        <v>568.26</v>
      </c>
      <c r="P6114" s="332">
        <v>2163</v>
      </c>
      <c r="Q6114" t="str">
        <f t="shared" si="98"/>
        <v>3-Small C&amp;I</v>
      </c>
    </row>
    <row r="6115" spans="1:17" x14ac:dyDescent="0.3">
      <c r="A6115" s="334">
        <v>4</v>
      </c>
      <c r="B6115" s="335" t="s">
        <v>186</v>
      </c>
      <c r="C6115" s="336">
        <v>2022</v>
      </c>
      <c r="D6115" s="336">
        <v>3</v>
      </c>
      <c r="E6115" s="335" t="s">
        <v>559</v>
      </c>
      <c r="F6115" s="342">
        <v>1</v>
      </c>
      <c r="G6115" s="335" t="s">
        <v>395</v>
      </c>
      <c r="H6115" s="335" t="s">
        <v>411</v>
      </c>
      <c r="I6115" s="335" t="s">
        <v>412</v>
      </c>
      <c r="J6115" s="335" t="s">
        <v>560</v>
      </c>
      <c r="K6115" s="335" t="s">
        <v>398</v>
      </c>
      <c r="L6115" s="335" t="s">
        <v>536</v>
      </c>
      <c r="M6115" s="335" t="s">
        <v>413</v>
      </c>
      <c r="N6115" s="337">
        <v>9710</v>
      </c>
      <c r="O6115" s="338">
        <v>1048887.1299999999</v>
      </c>
      <c r="P6115" s="337">
        <v>6967823</v>
      </c>
      <c r="Q6115" t="str">
        <f t="shared" si="98"/>
        <v>1-Residential</v>
      </c>
    </row>
    <row r="6116" spans="1:17" x14ac:dyDescent="0.3">
      <c r="A6116" s="329">
        <v>4</v>
      </c>
      <c r="B6116" s="330" t="s">
        <v>186</v>
      </c>
      <c r="C6116" s="331">
        <v>2022</v>
      </c>
      <c r="D6116" s="331">
        <v>3</v>
      </c>
      <c r="E6116" s="330" t="s">
        <v>559</v>
      </c>
      <c r="F6116" s="341">
        <v>1</v>
      </c>
      <c r="G6116" s="330" t="s">
        <v>395</v>
      </c>
      <c r="H6116" s="330" t="s">
        <v>414</v>
      </c>
      <c r="I6116" s="330" t="s">
        <v>415</v>
      </c>
      <c r="J6116" s="330" t="s">
        <v>562</v>
      </c>
      <c r="K6116" s="330" t="s">
        <v>407</v>
      </c>
      <c r="L6116" s="330" t="s">
        <v>536</v>
      </c>
      <c r="M6116" s="330" t="s">
        <v>413</v>
      </c>
      <c r="N6116" s="332">
        <v>108</v>
      </c>
      <c r="O6116" s="333">
        <v>5133.42</v>
      </c>
      <c r="P6116" s="332">
        <v>98700</v>
      </c>
      <c r="Q6116" t="str">
        <f t="shared" si="98"/>
        <v>2-Low Income Residential</v>
      </c>
    </row>
    <row r="6117" spans="1:17" x14ac:dyDescent="0.3">
      <c r="A6117" s="334">
        <v>4</v>
      </c>
      <c r="B6117" s="335" t="s">
        <v>186</v>
      </c>
      <c r="C6117" s="336">
        <v>2022</v>
      </c>
      <c r="D6117" s="336">
        <v>3</v>
      </c>
      <c r="E6117" s="335" t="s">
        <v>559</v>
      </c>
      <c r="F6117" s="342">
        <v>1</v>
      </c>
      <c r="G6117" s="335" t="s">
        <v>395</v>
      </c>
      <c r="H6117" s="335" t="s">
        <v>416</v>
      </c>
      <c r="I6117" s="335" t="s">
        <v>417</v>
      </c>
      <c r="J6117" s="335" t="s">
        <v>561</v>
      </c>
      <c r="K6117" s="335" t="s">
        <v>404</v>
      </c>
      <c r="L6117" s="335" t="s">
        <v>536</v>
      </c>
      <c r="M6117" s="335" t="s">
        <v>413</v>
      </c>
      <c r="N6117" s="337">
        <v>29</v>
      </c>
      <c r="O6117" s="338">
        <v>1806.42</v>
      </c>
      <c r="P6117" s="337">
        <v>14999</v>
      </c>
      <c r="Q6117" t="str">
        <f t="shared" si="98"/>
        <v>3-Small C&amp;I</v>
      </c>
    </row>
    <row r="6118" spans="1:17" x14ac:dyDescent="0.3">
      <c r="A6118" s="329">
        <v>4</v>
      </c>
      <c r="B6118" s="330" t="s">
        <v>186</v>
      </c>
      <c r="C6118" s="331">
        <v>2022</v>
      </c>
      <c r="D6118" s="331">
        <v>3</v>
      </c>
      <c r="E6118" s="330" t="s">
        <v>559</v>
      </c>
      <c r="F6118" s="341">
        <v>1</v>
      </c>
      <c r="G6118" s="330" t="s">
        <v>395</v>
      </c>
      <c r="H6118" s="330" t="s">
        <v>418</v>
      </c>
      <c r="I6118" s="330" t="s">
        <v>419</v>
      </c>
      <c r="J6118" s="330" t="s">
        <v>564</v>
      </c>
      <c r="K6118" s="330" t="s">
        <v>410</v>
      </c>
      <c r="L6118" s="330" t="s">
        <v>536</v>
      </c>
      <c r="M6118" s="330" t="s">
        <v>413</v>
      </c>
      <c r="N6118" s="332">
        <v>3</v>
      </c>
      <c r="O6118" s="333">
        <v>87.5</v>
      </c>
      <c r="P6118" s="332">
        <v>491</v>
      </c>
      <c r="Q6118" t="str">
        <f t="shared" si="98"/>
        <v>3-Small C&amp;I</v>
      </c>
    </row>
    <row r="6119" spans="1:17" x14ac:dyDescent="0.3">
      <c r="A6119" s="334">
        <v>4</v>
      </c>
      <c r="B6119" s="335" t="s">
        <v>186</v>
      </c>
      <c r="C6119" s="336">
        <v>2022</v>
      </c>
      <c r="D6119" s="336">
        <v>3</v>
      </c>
      <c r="E6119" s="335" t="s">
        <v>559</v>
      </c>
      <c r="F6119" s="342">
        <v>3</v>
      </c>
      <c r="G6119" s="335" t="s">
        <v>420</v>
      </c>
      <c r="H6119" s="335" t="s">
        <v>396</v>
      </c>
      <c r="I6119" s="335" t="s">
        <v>397</v>
      </c>
      <c r="J6119" s="335" t="s">
        <v>560</v>
      </c>
      <c r="K6119" s="335" t="s">
        <v>398</v>
      </c>
      <c r="L6119" s="335" t="s">
        <v>537</v>
      </c>
      <c r="M6119" s="335" t="s">
        <v>421</v>
      </c>
      <c r="N6119" s="337">
        <v>28</v>
      </c>
      <c r="O6119" s="338">
        <v>5456.79</v>
      </c>
      <c r="P6119" s="337">
        <v>18218</v>
      </c>
      <c r="Q6119" t="str">
        <f t="shared" si="98"/>
        <v>1-Residential</v>
      </c>
    </row>
    <row r="6120" spans="1:17" x14ac:dyDescent="0.3">
      <c r="A6120" s="329">
        <v>4</v>
      </c>
      <c r="B6120" s="330" t="s">
        <v>186</v>
      </c>
      <c r="C6120" s="331">
        <v>2022</v>
      </c>
      <c r="D6120" s="331">
        <v>3</v>
      </c>
      <c r="E6120" s="330" t="s">
        <v>559</v>
      </c>
      <c r="F6120" s="341">
        <v>3</v>
      </c>
      <c r="G6120" s="330" t="s">
        <v>420</v>
      </c>
      <c r="H6120" s="330" t="s">
        <v>402</v>
      </c>
      <c r="I6120" s="330" t="s">
        <v>403</v>
      </c>
      <c r="J6120" s="330" t="s">
        <v>561</v>
      </c>
      <c r="K6120" s="330" t="s">
        <v>404</v>
      </c>
      <c r="L6120" s="330" t="s">
        <v>537</v>
      </c>
      <c r="M6120" s="330" t="s">
        <v>421</v>
      </c>
      <c r="N6120" s="332">
        <v>222</v>
      </c>
      <c r="O6120" s="333">
        <v>48236.17</v>
      </c>
      <c r="P6120" s="332">
        <v>185370</v>
      </c>
      <c r="Q6120" t="str">
        <f t="shared" si="98"/>
        <v>3-Small C&amp;I</v>
      </c>
    </row>
    <row r="6121" spans="1:17" x14ac:dyDescent="0.3">
      <c r="A6121" s="334">
        <v>4</v>
      </c>
      <c r="B6121" s="335" t="s">
        <v>186</v>
      </c>
      <c r="C6121" s="336">
        <v>2022</v>
      </c>
      <c r="D6121" s="336">
        <v>3</v>
      </c>
      <c r="E6121" s="335" t="s">
        <v>559</v>
      </c>
      <c r="F6121" s="342">
        <v>3</v>
      </c>
      <c r="G6121" s="335" t="s">
        <v>420</v>
      </c>
      <c r="H6121" s="335" t="s">
        <v>425</v>
      </c>
      <c r="I6121" s="335" t="s">
        <v>426</v>
      </c>
      <c r="J6121" s="335" t="s">
        <v>563</v>
      </c>
      <c r="K6121" s="335" t="s">
        <v>427</v>
      </c>
      <c r="L6121" s="335" t="s">
        <v>537</v>
      </c>
      <c r="M6121" s="335" t="s">
        <v>421</v>
      </c>
      <c r="N6121" s="337">
        <v>2</v>
      </c>
      <c r="O6121" s="338">
        <v>289.8</v>
      </c>
      <c r="P6121" s="337">
        <v>1081</v>
      </c>
      <c r="Q6121" t="str">
        <f t="shared" si="98"/>
        <v>3-Small C&amp;I</v>
      </c>
    </row>
    <row r="6122" spans="1:17" x14ac:dyDescent="0.3">
      <c r="A6122" s="329">
        <v>4</v>
      </c>
      <c r="B6122" s="330" t="s">
        <v>186</v>
      </c>
      <c r="C6122" s="331">
        <v>2022</v>
      </c>
      <c r="D6122" s="331">
        <v>3</v>
      </c>
      <c r="E6122" s="330" t="s">
        <v>559</v>
      </c>
      <c r="F6122" s="341">
        <v>3</v>
      </c>
      <c r="G6122" s="330" t="s">
        <v>420</v>
      </c>
      <c r="H6122" s="330" t="s">
        <v>408</v>
      </c>
      <c r="I6122" s="330" t="s">
        <v>409</v>
      </c>
      <c r="J6122" s="330" t="s">
        <v>564</v>
      </c>
      <c r="K6122" s="330" t="s">
        <v>410</v>
      </c>
      <c r="L6122" s="330" t="s">
        <v>537</v>
      </c>
      <c r="M6122" s="330" t="s">
        <v>421</v>
      </c>
      <c r="N6122" s="332">
        <v>26</v>
      </c>
      <c r="O6122" s="333">
        <v>2563.46</v>
      </c>
      <c r="P6122" s="332">
        <v>9281</v>
      </c>
      <c r="Q6122" t="str">
        <f t="shared" si="98"/>
        <v>3-Small C&amp;I</v>
      </c>
    </row>
    <row r="6123" spans="1:17" x14ac:dyDescent="0.3">
      <c r="A6123" s="334">
        <v>4</v>
      </c>
      <c r="B6123" s="335" t="s">
        <v>186</v>
      </c>
      <c r="C6123" s="336">
        <v>2022</v>
      </c>
      <c r="D6123" s="336">
        <v>3</v>
      </c>
      <c r="E6123" s="335" t="s">
        <v>559</v>
      </c>
      <c r="F6123" s="342">
        <v>3</v>
      </c>
      <c r="G6123" s="335" t="s">
        <v>420</v>
      </c>
      <c r="H6123" s="335" t="s">
        <v>430</v>
      </c>
      <c r="I6123" s="335" t="s">
        <v>431</v>
      </c>
      <c r="J6123" s="335" t="s">
        <v>567</v>
      </c>
      <c r="K6123" s="335" t="s">
        <v>432</v>
      </c>
      <c r="L6123" s="335" t="s">
        <v>537</v>
      </c>
      <c r="M6123" s="335" t="s">
        <v>421</v>
      </c>
      <c r="N6123" s="337">
        <v>4</v>
      </c>
      <c r="O6123" s="338">
        <v>9629.7199999999993</v>
      </c>
      <c r="P6123" s="337">
        <v>28285</v>
      </c>
      <c r="Q6123" t="str">
        <f t="shared" si="98"/>
        <v>4-Medium C&amp;I</v>
      </c>
    </row>
    <row r="6124" spans="1:17" x14ac:dyDescent="0.3">
      <c r="A6124" s="329">
        <v>4</v>
      </c>
      <c r="B6124" s="330" t="s">
        <v>186</v>
      </c>
      <c r="C6124" s="331">
        <v>2022</v>
      </c>
      <c r="D6124" s="331">
        <v>3</v>
      </c>
      <c r="E6124" s="330" t="s">
        <v>559</v>
      </c>
      <c r="F6124" s="341">
        <v>3</v>
      </c>
      <c r="G6124" s="330" t="s">
        <v>420</v>
      </c>
      <c r="H6124" s="330" t="s">
        <v>433</v>
      </c>
      <c r="I6124" s="330" t="s">
        <v>434</v>
      </c>
      <c r="J6124" s="330" t="s">
        <v>565</v>
      </c>
      <c r="K6124" s="330" t="s">
        <v>435</v>
      </c>
      <c r="L6124" s="330" t="s">
        <v>536</v>
      </c>
      <c r="M6124" s="330" t="s">
        <v>413</v>
      </c>
      <c r="N6124" s="332">
        <v>1</v>
      </c>
      <c r="O6124" s="333">
        <v>8.9600000000000009</v>
      </c>
      <c r="P6124" s="332">
        <v>21</v>
      </c>
      <c r="Q6124" t="str">
        <f t="shared" si="98"/>
        <v>Street</v>
      </c>
    </row>
    <row r="6125" spans="1:17" x14ac:dyDescent="0.3">
      <c r="A6125" s="334">
        <v>4</v>
      </c>
      <c r="B6125" s="335" t="s">
        <v>186</v>
      </c>
      <c r="C6125" s="336">
        <v>2022</v>
      </c>
      <c r="D6125" s="336">
        <v>3</v>
      </c>
      <c r="E6125" s="335" t="s">
        <v>559</v>
      </c>
      <c r="F6125" s="342">
        <v>3</v>
      </c>
      <c r="G6125" s="335" t="s">
        <v>420</v>
      </c>
      <c r="H6125" s="335" t="s">
        <v>436</v>
      </c>
      <c r="I6125" s="335" t="s">
        <v>437</v>
      </c>
      <c r="J6125" s="335" t="s">
        <v>570</v>
      </c>
      <c r="K6125" s="335" t="s">
        <v>438</v>
      </c>
      <c r="L6125" s="335" t="s">
        <v>538</v>
      </c>
      <c r="M6125" s="335" t="s">
        <v>439</v>
      </c>
      <c r="N6125" s="337">
        <v>8</v>
      </c>
      <c r="O6125" s="338">
        <v>211.81</v>
      </c>
      <c r="P6125" s="337">
        <v>1289</v>
      </c>
      <c r="Q6125" t="str">
        <f t="shared" si="98"/>
        <v>3-Small C&amp;I</v>
      </c>
    </row>
    <row r="6126" spans="1:17" x14ac:dyDescent="0.3">
      <c r="A6126" s="329">
        <v>4</v>
      </c>
      <c r="B6126" s="330" t="s">
        <v>186</v>
      </c>
      <c r="C6126" s="331">
        <v>2022</v>
      </c>
      <c r="D6126" s="331">
        <v>3</v>
      </c>
      <c r="E6126" s="330" t="s">
        <v>559</v>
      </c>
      <c r="F6126" s="341">
        <v>3</v>
      </c>
      <c r="G6126" s="330" t="s">
        <v>420</v>
      </c>
      <c r="H6126" s="330" t="s">
        <v>440</v>
      </c>
      <c r="I6126" s="330" t="s">
        <v>441</v>
      </c>
      <c r="J6126" s="330" t="s">
        <v>571</v>
      </c>
      <c r="K6126" s="330" t="s">
        <v>442</v>
      </c>
      <c r="L6126" s="330" t="s">
        <v>537</v>
      </c>
      <c r="M6126" s="330" t="s">
        <v>421</v>
      </c>
      <c r="N6126" s="332">
        <v>1</v>
      </c>
      <c r="O6126" s="333">
        <v>11038.54</v>
      </c>
      <c r="P6126" s="332">
        <v>41400</v>
      </c>
      <c r="Q6126" t="str">
        <f t="shared" si="98"/>
        <v>5-Large C&amp;I</v>
      </c>
    </row>
    <row r="6127" spans="1:17" x14ac:dyDescent="0.3">
      <c r="A6127" s="334">
        <v>4</v>
      </c>
      <c r="B6127" s="335" t="s">
        <v>186</v>
      </c>
      <c r="C6127" s="336">
        <v>2022</v>
      </c>
      <c r="D6127" s="336">
        <v>3</v>
      </c>
      <c r="E6127" s="335" t="s">
        <v>559</v>
      </c>
      <c r="F6127" s="342">
        <v>3</v>
      </c>
      <c r="G6127" s="335" t="s">
        <v>420</v>
      </c>
      <c r="H6127" s="335" t="s">
        <v>443</v>
      </c>
      <c r="I6127" s="335" t="s">
        <v>444</v>
      </c>
      <c r="J6127" s="335" t="s">
        <v>571</v>
      </c>
      <c r="K6127" s="335" t="s">
        <v>442</v>
      </c>
      <c r="L6127" s="335" t="s">
        <v>538</v>
      </c>
      <c r="M6127" s="335" t="s">
        <v>439</v>
      </c>
      <c r="N6127" s="337">
        <v>8</v>
      </c>
      <c r="O6127" s="338">
        <v>141042.32</v>
      </c>
      <c r="P6127" s="337">
        <v>1922372</v>
      </c>
      <c r="Q6127" t="str">
        <f t="shared" si="98"/>
        <v>5-Large C&amp;I</v>
      </c>
    </row>
    <row r="6128" spans="1:17" x14ac:dyDescent="0.3">
      <c r="A6128" s="329">
        <v>4</v>
      </c>
      <c r="B6128" s="330" t="s">
        <v>186</v>
      </c>
      <c r="C6128" s="331">
        <v>2022</v>
      </c>
      <c r="D6128" s="331">
        <v>3</v>
      </c>
      <c r="E6128" s="330" t="s">
        <v>559</v>
      </c>
      <c r="F6128" s="341">
        <v>3</v>
      </c>
      <c r="G6128" s="330" t="s">
        <v>420</v>
      </c>
      <c r="H6128" s="330" t="s">
        <v>411</v>
      </c>
      <c r="I6128" s="330" t="s">
        <v>412</v>
      </c>
      <c r="J6128" s="330" t="s">
        <v>560</v>
      </c>
      <c r="K6128" s="330" t="s">
        <v>398</v>
      </c>
      <c r="L6128" s="330" t="s">
        <v>538</v>
      </c>
      <c r="M6128" s="330" t="s">
        <v>439</v>
      </c>
      <c r="N6128" s="332">
        <v>29</v>
      </c>
      <c r="O6128" s="333">
        <v>5958.8</v>
      </c>
      <c r="P6128" s="332">
        <v>40656</v>
      </c>
      <c r="Q6128" t="str">
        <f t="shared" si="98"/>
        <v>1-Residential</v>
      </c>
    </row>
    <row r="6129" spans="1:17" x14ac:dyDescent="0.3">
      <c r="A6129" s="334">
        <v>4</v>
      </c>
      <c r="B6129" s="335" t="s">
        <v>186</v>
      </c>
      <c r="C6129" s="336">
        <v>2022</v>
      </c>
      <c r="D6129" s="336">
        <v>3</v>
      </c>
      <c r="E6129" s="335" t="s">
        <v>559</v>
      </c>
      <c r="F6129" s="342">
        <v>3</v>
      </c>
      <c r="G6129" s="335" t="s">
        <v>420</v>
      </c>
      <c r="H6129" s="335" t="s">
        <v>416</v>
      </c>
      <c r="I6129" s="335" t="s">
        <v>417</v>
      </c>
      <c r="J6129" s="335" t="s">
        <v>561</v>
      </c>
      <c r="K6129" s="335" t="s">
        <v>404</v>
      </c>
      <c r="L6129" s="335" t="s">
        <v>538</v>
      </c>
      <c r="M6129" s="335" t="s">
        <v>439</v>
      </c>
      <c r="N6129" s="337">
        <v>1223</v>
      </c>
      <c r="O6129" s="338">
        <v>197962.46</v>
      </c>
      <c r="P6129" s="337">
        <v>1605855</v>
      </c>
      <c r="Q6129" t="str">
        <f t="shared" si="98"/>
        <v>3-Small C&amp;I</v>
      </c>
    </row>
    <row r="6130" spans="1:17" x14ac:dyDescent="0.3">
      <c r="A6130" s="329">
        <v>4</v>
      </c>
      <c r="B6130" s="330" t="s">
        <v>186</v>
      </c>
      <c r="C6130" s="331">
        <v>2022</v>
      </c>
      <c r="D6130" s="331">
        <v>3</v>
      </c>
      <c r="E6130" s="330" t="s">
        <v>559</v>
      </c>
      <c r="F6130" s="341">
        <v>3</v>
      </c>
      <c r="G6130" s="330" t="s">
        <v>420</v>
      </c>
      <c r="H6130" s="330" t="s">
        <v>445</v>
      </c>
      <c r="I6130" s="330" t="s">
        <v>446</v>
      </c>
      <c r="J6130" s="330" t="s">
        <v>566</v>
      </c>
      <c r="K6130" s="330" t="s">
        <v>424</v>
      </c>
      <c r="L6130" s="330" t="s">
        <v>538</v>
      </c>
      <c r="M6130" s="330" t="s">
        <v>439</v>
      </c>
      <c r="N6130" s="332">
        <v>7</v>
      </c>
      <c r="O6130" s="333">
        <v>244.66</v>
      </c>
      <c r="P6130" s="332">
        <v>1664</v>
      </c>
      <c r="Q6130" t="str">
        <f t="shared" si="98"/>
        <v>3-Small C&amp;I</v>
      </c>
    </row>
    <row r="6131" spans="1:17" x14ac:dyDescent="0.3">
      <c r="A6131" s="334">
        <v>4</v>
      </c>
      <c r="B6131" s="335" t="s">
        <v>186</v>
      </c>
      <c r="C6131" s="336">
        <v>2022</v>
      </c>
      <c r="D6131" s="336">
        <v>3</v>
      </c>
      <c r="E6131" s="335" t="s">
        <v>559</v>
      </c>
      <c r="F6131" s="342">
        <v>3</v>
      </c>
      <c r="G6131" s="335" t="s">
        <v>420</v>
      </c>
      <c r="H6131" s="335" t="s">
        <v>447</v>
      </c>
      <c r="I6131" s="335" t="s">
        <v>448</v>
      </c>
      <c r="J6131" s="335" t="s">
        <v>563</v>
      </c>
      <c r="K6131" s="335" t="s">
        <v>427</v>
      </c>
      <c r="L6131" s="335" t="s">
        <v>538</v>
      </c>
      <c r="M6131" s="335" t="s">
        <v>439</v>
      </c>
      <c r="N6131" s="337">
        <v>10</v>
      </c>
      <c r="O6131" s="338">
        <v>356.9</v>
      </c>
      <c r="P6131" s="337">
        <v>2330</v>
      </c>
      <c r="Q6131" t="str">
        <f t="shared" si="98"/>
        <v>3-Small C&amp;I</v>
      </c>
    </row>
    <row r="6132" spans="1:17" x14ac:dyDescent="0.3">
      <c r="A6132" s="329">
        <v>4</v>
      </c>
      <c r="B6132" s="330" t="s">
        <v>186</v>
      </c>
      <c r="C6132" s="331">
        <v>2022</v>
      </c>
      <c r="D6132" s="331">
        <v>3</v>
      </c>
      <c r="E6132" s="330" t="s">
        <v>559</v>
      </c>
      <c r="F6132" s="341">
        <v>3</v>
      </c>
      <c r="G6132" s="330" t="s">
        <v>420</v>
      </c>
      <c r="H6132" s="330" t="s">
        <v>418</v>
      </c>
      <c r="I6132" s="330" t="s">
        <v>419</v>
      </c>
      <c r="J6132" s="330" t="s">
        <v>564</v>
      </c>
      <c r="K6132" s="330" t="s">
        <v>410</v>
      </c>
      <c r="L6132" s="330" t="s">
        <v>538</v>
      </c>
      <c r="M6132" s="330" t="s">
        <v>439</v>
      </c>
      <c r="N6132" s="332">
        <v>54</v>
      </c>
      <c r="O6132" s="333">
        <v>4049.85</v>
      </c>
      <c r="P6132" s="332">
        <v>29703</v>
      </c>
      <c r="Q6132" t="str">
        <f t="shared" si="98"/>
        <v>3-Small C&amp;I</v>
      </c>
    </row>
    <row r="6133" spans="1:17" x14ac:dyDescent="0.3">
      <c r="A6133" s="334">
        <v>4</v>
      </c>
      <c r="B6133" s="335" t="s">
        <v>186</v>
      </c>
      <c r="C6133" s="336">
        <v>2022</v>
      </c>
      <c r="D6133" s="336">
        <v>3</v>
      </c>
      <c r="E6133" s="335" t="s">
        <v>559</v>
      </c>
      <c r="F6133" s="342">
        <v>3</v>
      </c>
      <c r="G6133" s="335" t="s">
        <v>420</v>
      </c>
      <c r="H6133" s="335" t="s">
        <v>449</v>
      </c>
      <c r="I6133" s="335" t="s">
        <v>450</v>
      </c>
      <c r="J6133" s="335" t="s">
        <v>567</v>
      </c>
      <c r="K6133" s="335" t="s">
        <v>432</v>
      </c>
      <c r="L6133" s="335" t="s">
        <v>538</v>
      </c>
      <c r="M6133" s="335" t="s">
        <v>439</v>
      </c>
      <c r="N6133" s="337">
        <v>65</v>
      </c>
      <c r="O6133" s="338">
        <v>123167.21</v>
      </c>
      <c r="P6133" s="337">
        <v>1176807</v>
      </c>
      <c r="Q6133" t="str">
        <f t="shared" si="98"/>
        <v>4-Medium C&amp;I</v>
      </c>
    </row>
    <row r="6134" spans="1:17" x14ac:dyDescent="0.3">
      <c r="A6134" s="329">
        <v>4</v>
      </c>
      <c r="B6134" s="330" t="s">
        <v>186</v>
      </c>
      <c r="C6134" s="331">
        <v>2022</v>
      </c>
      <c r="D6134" s="331">
        <v>3</v>
      </c>
      <c r="E6134" s="330" t="s">
        <v>559</v>
      </c>
      <c r="F6134" s="341">
        <v>3</v>
      </c>
      <c r="G6134" s="330" t="s">
        <v>420</v>
      </c>
      <c r="H6134" s="330" t="s">
        <v>451</v>
      </c>
      <c r="I6134" s="330" t="s">
        <v>452</v>
      </c>
      <c r="J6134" s="330" t="s">
        <v>569</v>
      </c>
      <c r="K6134" s="330" t="s">
        <v>453</v>
      </c>
      <c r="L6134" s="330" t="s">
        <v>538</v>
      </c>
      <c r="M6134" s="330" t="s">
        <v>439</v>
      </c>
      <c r="N6134" s="332">
        <v>1</v>
      </c>
      <c r="O6134" s="333">
        <v>89.09</v>
      </c>
      <c r="P6134" s="332">
        <v>0</v>
      </c>
      <c r="Q6134" t="str">
        <f t="shared" si="98"/>
        <v>4-Medium C&amp;I</v>
      </c>
    </row>
    <row r="6135" spans="1:17" x14ac:dyDescent="0.3">
      <c r="A6135" s="334">
        <v>4</v>
      </c>
      <c r="B6135" s="335" t="s">
        <v>186</v>
      </c>
      <c r="C6135" s="336">
        <v>2022</v>
      </c>
      <c r="D6135" s="336">
        <v>3</v>
      </c>
      <c r="E6135" s="335" t="s">
        <v>559</v>
      </c>
      <c r="F6135" s="342">
        <v>5</v>
      </c>
      <c r="G6135" s="335" t="s">
        <v>454</v>
      </c>
      <c r="H6135" s="335" t="s">
        <v>430</v>
      </c>
      <c r="I6135" s="335" t="s">
        <v>431</v>
      </c>
      <c r="J6135" s="335" t="s">
        <v>567</v>
      </c>
      <c r="K6135" s="335" t="s">
        <v>432</v>
      </c>
      <c r="L6135" s="335" t="s">
        <v>539</v>
      </c>
      <c r="M6135" s="335" t="s">
        <v>455</v>
      </c>
      <c r="N6135" s="337">
        <v>1</v>
      </c>
      <c r="O6135" s="338">
        <v>783.35</v>
      </c>
      <c r="P6135" s="337">
        <v>2080</v>
      </c>
      <c r="Q6135" t="str">
        <f t="shared" si="98"/>
        <v>4-Medium C&amp;I</v>
      </c>
    </row>
    <row r="6136" spans="1:17" x14ac:dyDescent="0.3">
      <c r="A6136" s="329">
        <v>4</v>
      </c>
      <c r="B6136" s="330" t="s">
        <v>186</v>
      </c>
      <c r="C6136" s="331">
        <v>2022</v>
      </c>
      <c r="D6136" s="331">
        <v>3</v>
      </c>
      <c r="E6136" s="330" t="s">
        <v>559</v>
      </c>
      <c r="F6136" s="341">
        <v>5</v>
      </c>
      <c r="G6136" s="330" t="s">
        <v>454</v>
      </c>
      <c r="H6136" s="330" t="s">
        <v>443</v>
      </c>
      <c r="I6136" s="330" t="s">
        <v>444</v>
      </c>
      <c r="J6136" s="330" t="s">
        <v>571</v>
      </c>
      <c r="K6136" s="330" t="s">
        <v>442</v>
      </c>
      <c r="L6136" s="330" t="s">
        <v>540</v>
      </c>
      <c r="M6136" s="330" t="s">
        <v>456</v>
      </c>
      <c r="N6136" s="332">
        <v>1</v>
      </c>
      <c r="O6136" s="333">
        <v>5324.91</v>
      </c>
      <c r="P6136" s="332">
        <v>56320</v>
      </c>
      <c r="Q6136" t="str">
        <f t="shared" si="98"/>
        <v>5-Large C&amp;I</v>
      </c>
    </row>
    <row r="6137" spans="1:17" x14ac:dyDescent="0.3">
      <c r="A6137" s="334">
        <v>4</v>
      </c>
      <c r="B6137" s="335" t="s">
        <v>186</v>
      </c>
      <c r="C6137" s="336">
        <v>2022</v>
      </c>
      <c r="D6137" s="336">
        <v>3</v>
      </c>
      <c r="E6137" s="335" t="s">
        <v>559</v>
      </c>
      <c r="F6137" s="342">
        <v>5</v>
      </c>
      <c r="G6137" s="335" t="s">
        <v>454</v>
      </c>
      <c r="H6137" s="335" t="s">
        <v>416</v>
      </c>
      <c r="I6137" s="335" t="s">
        <v>417</v>
      </c>
      <c r="J6137" s="335" t="s">
        <v>561</v>
      </c>
      <c r="K6137" s="335" t="s">
        <v>404</v>
      </c>
      <c r="L6137" s="335" t="s">
        <v>540</v>
      </c>
      <c r="M6137" s="335" t="s">
        <v>456</v>
      </c>
      <c r="N6137" s="337">
        <v>2</v>
      </c>
      <c r="O6137" s="338">
        <v>242.02</v>
      </c>
      <c r="P6137" s="337">
        <v>1884</v>
      </c>
      <c r="Q6137" t="str">
        <f t="shared" si="98"/>
        <v>3-Small C&amp;I</v>
      </c>
    </row>
    <row r="6138" spans="1:17" x14ac:dyDescent="0.3">
      <c r="A6138" s="329">
        <v>4</v>
      </c>
      <c r="B6138" s="330" t="s">
        <v>186</v>
      </c>
      <c r="C6138" s="331">
        <v>2022</v>
      </c>
      <c r="D6138" s="331">
        <v>3</v>
      </c>
      <c r="E6138" s="330" t="s">
        <v>559</v>
      </c>
      <c r="F6138" s="341">
        <v>6</v>
      </c>
      <c r="G6138" s="330" t="s">
        <v>457</v>
      </c>
      <c r="H6138" s="330" t="s">
        <v>458</v>
      </c>
      <c r="I6138" s="330" t="s">
        <v>459</v>
      </c>
      <c r="J6138" s="330" t="s">
        <v>572</v>
      </c>
      <c r="K6138" s="330" t="s">
        <v>460</v>
      </c>
      <c r="L6138" s="330" t="s">
        <v>541</v>
      </c>
      <c r="M6138" s="330" t="s">
        <v>461</v>
      </c>
      <c r="N6138" s="332">
        <v>1</v>
      </c>
      <c r="O6138" s="333">
        <v>6002.25</v>
      </c>
      <c r="P6138" s="332">
        <v>15418</v>
      </c>
      <c r="Q6138" t="str">
        <f t="shared" si="98"/>
        <v>Street</v>
      </c>
    </row>
    <row r="6139" spans="1:17" x14ac:dyDescent="0.3">
      <c r="A6139" s="334">
        <v>4</v>
      </c>
      <c r="B6139" s="335" t="s">
        <v>186</v>
      </c>
      <c r="C6139" s="336">
        <v>2022</v>
      </c>
      <c r="D6139" s="336">
        <v>3</v>
      </c>
      <c r="E6139" s="335" t="s">
        <v>559</v>
      </c>
      <c r="F6139" s="342">
        <v>6</v>
      </c>
      <c r="G6139" s="335" t="s">
        <v>457</v>
      </c>
      <c r="H6139" s="335" t="s">
        <v>462</v>
      </c>
      <c r="I6139" s="335" t="s">
        <v>463</v>
      </c>
      <c r="J6139" s="335" t="s">
        <v>576</v>
      </c>
      <c r="K6139" s="335" t="s">
        <v>464</v>
      </c>
      <c r="L6139" s="335" t="s">
        <v>541</v>
      </c>
      <c r="M6139" s="335" t="s">
        <v>461</v>
      </c>
      <c r="N6139" s="337">
        <v>2</v>
      </c>
      <c r="O6139" s="338">
        <v>1236.3599999999999</v>
      </c>
      <c r="P6139" s="337">
        <v>6483</v>
      </c>
      <c r="Q6139" t="str">
        <f t="shared" si="98"/>
        <v>Street</v>
      </c>
    </row>
    <row r="6140" spans="1:17" x14ac:dyDescent="0.3">
      <c r="A6140" s="329">
        <v>4</v>
      </c>
      <c r="B6140" s="330" t="s">
        <v>186</v>
      </c>
      <c r="C6140" s="331">
        <v>2022</v>
      </c>
      <c r="D6140" s="331">
        <v>3</v>
      </c>
      <c r="E6140" s="330" t="s">
        <v>559</v>
      </c>
      <c r="F6140" s="341">
        <v>10</v>
      </c>
      <c r="G6140" s="330" t="s">
        <v>465</v>
      </c>
      <c r="H6140" s="330" t="s">
        <v>396</v>
      </c>
      <c r="I6140" s="330" t="s">
        <v>397</v>
      </c>
      <c r="J6140" s="330" t="s">
        <v>560</v>
      </c>
      <c r="K6140" s="330" t="s">
        <v>398</v>
      </c>
      <c r="L6140" s="330" t="s">
        <v>542</v>
      </c>
      <c r="M6140" s="330" t="s">
        <v>466</v>
      </c>
      <c r="N6140" s="332">
        <v>32</v>
      </c>
      <c r="O6140" s="333">
        <v>9419.7000000000007</v>
      </c>
      <c r="P6140" s="332">
        <v>31555</v>
      </c>
      <c r="Q6140" t="str">
        <f t="shared" si="98"/>
        <v>1-Residential</v>
      </c>
    </row>
    <row r="6141" spans="1:17" x14ac:dyDescent="0.3">
      <c r="A6141" s="334">
        <v>4</v>
      </c>
      <c r="B6141" s="335" t="s">
        <v>186</v>
      </c>
      <c r="C6141" s="336">
        <v>2022</v>
      </c>
      <c r="D6141" s="336">
        <v>3</v>
      </c>
      <c r="E6141" s="335" t="s">
        <v>559</v>
      </c>
      <c r="F6141" s="342">
        <v>10</v>
      </c>
      <c r="G6141" s="335" t="s">
        <v>465</v>
      </c>
      <c r="H6141" s="335" t="s">
        <v>405</v>
      </c>
      <c r="I6141" s="335" t="s">
        <v>406</v>
      </c>
      <c r="J6141" s="335" t="s">
        <v>562</v>
      </c>
      <c r="K6141" s="335" t="s">
        <v>407</v>
      </c>
      <c r="L6141" s="335" t="s">
        <v>542</v>
      </c>
      <c r="M6141" s="335" t="s">
        <v>466</v>
      </c>
      <c r="N6141" s="337">
        <v>1</v>
      </c>
      <c r="O6141" s="338">
        <v>69.22</v>
      </c>
      <c r="P6141" s="337">
        <v>344</v>
      </c>
      <c r="Q6141" t="str">
        <f t="shared" si="98"/>
        <v>2-Low Income Residential</v>
      </c>
    </row>
    <row r="6142" spans="1:17" x14ac:dyDescent="0.3">
      <c r="A6142" s="329">
        <v>4</v>
      </c>
      <c r="B6142" s="330" t="s">
        <v>186</v>
      </c>
      <c r="C6142" s="331">
        <v>2022</v>
      </c>
      <c r="D6142" s="331">
        <v>3</v>
      </c>
      <c r="E6142" s="330" t="s">
        <v>559</v>
      </c>
      <c r="F6142" s="341">
        <v>10</v>
      </c>
      <c r="G6142" s="330" t="s">
        <v>465</v>
      </c>
      <c r="H6142" s="330" t="s">
        <v>411</v>
      </c>
      <c r="I6142" s="330" t="s">
        <v>412</v>
      </c>
      <c r="J6142" s="330" t="s">
        <v>560</v>
      </c>
      <c r="K6142" s="330" t="s">
        <v>398</v>
      </c>
      <c r="L6142" s="330" t="s">
        <v>543</v>
      </c>
      <c r="M6142" s="330" t="s">
        <v>467</v>
      </c>
      <c r="N6142" s="332">
        <v>133</v>
      </c>
      <c r="O6142" s="333">
        <v>17577.91</v>
      </c>
      <c r="P6142" s="332">
        <v>116870</v>
      </c>
      <c r="Q6142" t="str">
        <f t="shared" si="98"/>
        <v>1-Residential</v>
      </c>
    </row>
    <row r="6143" spans="1:17" x14ac:dyDescent="0.3">
      <c r="A6143" s="334">
        <v>4</v>
      </c>
      <c r="B6143" s="335" t="s">
        <v>186</v>
      </c>
      <c r="C6143" s="336">
        <v>2022</v>
      </c>
      <c r="D6143" s="336">
        <v>3</v>
      </c>
      <c r="E6143" s="335" t="s">
        <v>559</v>
      </c>
      <c r="F6143" s="342">
        <v>10</v>
      </c>
      <c r="G6143" s="335" t="s">
        <v>465</v>
      </c>
      <c r="H6143" s="335" t="s">
        <v>414</v>
      </c>
      <c r="I6143" s="335" t="s">
        <v>415</v>
      </c>
      <c r="J6143" s="335" t="s">
        <v>562</v>
      </c>
      <c r="K6143" s="335" t="s">
        <v>407</v>
      </c>
      <c r="L6143" s="335" t="s">
        <v>543</v>
      </c>
      <c r="M6143" s="335" t="s">
        <v>467</v>
      </c>
      <c r="N6143" s="337">
        <v>3</v>
      </c>
      <c r="O6143" s="338">
        <v>146.72</v>
      </c>
      <c r="P6143" s="337">
        <v>2696</v>
      </c>
      <c r="Q6143" t="str">
        <f t="shared" si="98"/>
        <v>2-Low Income Residential</v>
      </c>
    </row>
    <row r="6144" spans="1:17" x14ac:dyDescent="0.3">
      <c r="A6144" s="329">
        <v>4</v>
      </c>
      <c r="B6144" s="330" t="s">
        <v>186</v>
      </c>
      <c r="C6144" s="331">
        <v>2022</v>
      </c>
      <c r="D6144" s="331">
        <v>3</v>
      </c>
      <c r="E6144" s="330" t="s">
        <v>559</v>
      </c>
      <c r="F6144" s="341">
        <v>60</v>
      </c>
      <c r="G6144" s="330" t="s">
        <v>468</v>
      </c>
      <c r="H6144" s="330" t="s">
        <v>458</v>
      </c>
      <c r="I6144" s="330" t="s">
        <v>459</v>
      </c>
      <c r="J6144" s="330" t="s">
        <v>572</v>
      </c>
      <c r="K6144" s="330" t="s">
        <v>460</v>
      </c>
      <c r="L6144" s="330" t="s">
        <v>544</v>
      </c>
      <c r="M6144" s="330" t="s">
        <v>469</v>
      </c>
      <c r="N6144" s="332">
        <v>1</v>
      </c>
      <c r="O6144" s="333">
        <v>11.33</v>
      </c>
      <c r="P6144" s="332">
        <v>29</v>
      </c>
      <c r="Q6144" t="str">
        <f t="shared" si="98"/>
        <v>Street</v>
      </c>
    </row>
    <row r="6145" spans="1:17" x14ac:dyDescent="0.3">
      <c r="A6145" s="334">
        <v>4</v>
      </c>
      <c r="B6145" s="335" t="s">
        <v>186</v>
      </c>
      <c r="C6145" s="336">
        <v>2022</v>
      </c>
      <c r="D6145" s="336">
        <v>3</v>
      </c>
      <c r="E6145" s="335" t="s">
        <v>559</v>
      </c>
      <c r="F6145" s="342">
        <v>60</v>
      </c>
      <c r="G6145" s="335" t="s">
        <v>468</v>
      </c>
      <c r="H6145" s="335" t="s">
        <v>462</v>
      </c>
      <c r="I6145" s="335" t="s">
        <v>463</v>
      </c>
      <c r="J6145" s="335" t="s">
        <v>576</v>
      </c>
      <c r="K6145" s="335" t="s">
        <v>464</v>
      </c>
      <c r="L6145" s="335" t="s">
        <v>544</v>
      </c>
      <c r="M6145" s="335" t="s">
        <v>469</v>
      </c>
      <c r="N6145" s="337">
        <v>2</v>
      </c>
      <c r="O6145" s="338">
        <v>27.38</v>
      </c>
      <c r="P6145" s="337">
        <v>132</v>
      </c>
      <c r="Q6145" t="str">
        <f t="shared" si="98"/>
        <v>Street</v>
      </c>
    </row>
    <row r="6146" spans="1:17" x14ac:dyDescent="0.3">
      <c r="A6146" s="329">
        <v>5</v>
      </c>
      <c r="B6146" s="330" t="s">
        <v>180</v>
      </c>
      <c r="C6146" s="331">
        <v>2022</v>
      </c>
      <c r="D6146" s="331">
        <v>3</v>
      </c>
      <c r="E6146" s="330" t="s">
        <v>559</v>
      </c>
      <c r="F6146" s="341">
        <v>1</v>
      </c>
      <c r="G6146" s="330" t="s">
        <v>395</v>
      </c>
      <c r="H6146" s="330" t="s">
        <v>396</v>
      </c>
      <c r="I6146" s="330" t="s">
        <v>397</v>
      </c>
      <c r="J6146" s="330" t="s">
        <v>560</v>
      </c>
      <c r="K6146" s="330" t="s">
        <v>398</v>
      </c>
      <c r="L6146" s="330" t="s">
        <v>535</v>
      </c>
      <c r="M6146" s="330" t="s">
        <v>399</v>
      </c>
      <c r="N6146" s="332">
        <v>484818</v>
      </c>
      <c r="O6146" s="333">
        <v>76116470.900000006</v>
      </c>
      <c r="P6146" s="332">
        <v>256208432</v>
      </c>
      <c r="Q6146" t="str">
        <f t="shared" si="98"/>
        <v>1-Residential</v>
      </c>
    </row>
    <row r="6147" spans="1:17" x14ac:dyDescent="0.3">
      <c r="A6147" s="334">
        <v>5</v>
      </c>
      <c r="B6147" s="335" t="s">
        <v>180</v>
      </c>
      <c r="C6147" s="336">
        <v>2022</v>
      </c>
      <c r="D6147" s="336">
        <v>3</v>
      </c>
      <c r="E6147" s="335" t="s">
        <v>559</v>
      </c>
      <c r="F6147" s="342">
        <v>1</v>
      </c>
      <c r="G6147" s="335" t="s">
        <v>395</v>
      </c>
      <c r="H6147" s="335" t="s">
        <v>400</v>
      </c>
      <c r="I6147" s="335" t="s">
        <v>401</v>
      </c>
      <c r="J6147" s="335" t="s">
        <v>560</v>
      </c>
      <c r="K6147" s="335" t="s">
        <v>398</v>
      </c>
      <c r="L6147" s="335" t="s">
        <v>535</v>
      </c>
      <c r="M6147" s="335" t="s">
        <v>399</v>
      </c>
      <c r="N6147" s="337">
        <v>344</v>
      </c>
      <c r="O6147" s="338">
        <v>57463.47</v>
      </c>
      <c r="P6147" s="337">
        <v>186870</v>
      </c>
      <c r="Q6147" t="str">
        <f t="shared" si="98"/>
        <v>1-Residential</v>
      </c>
    </row>
    <row r="6148" spans="1:17" x14ac:dyDescent="0.3">
      <c r="A6148" s="329">
        <v>5</v>
      </c>
      <c r="B6148" s="330" t="s">
        <v>180</v>
      </c>
      <c r="C6148" s="331">
        <v>2022</v>
      </c>
      <c r="D6148" s="331">
        <v>3</v>
      </c>
      <c r="E6148" s="330" t="s">
        <v>559</v>
      </c>
      <c r="F6148" s="341">
        <v>1</v>
      </c>
      <c r="G6148" s="330" t="s">
        <v>395</v>
      </c>
      <c r="H6148" s="330" t="s">
        <v>402</v>
      </c>
      <c r="I6148" s="330" t="s">
        <v>403</v>
      </c>
      <c r="J6148" s="330" t="s">
        <v>561</v>
      </c>
      <c r="K6148" s="330" t="s">
        <v>404</v>
      </c>
      <c r="L6148" s="330" t="s">
        <v>535</v>
      </c>
      <c r="M6148" s="330" t="s">
        <v>399</v>
      </c>
      <c r="N6148" s="332">
        <v>1330</v>
      </c>
      <c r="O6148" s="339">
        <v>-9325.09</v>
      </c>
      <c r="P6148" s="332">
        <v>727126</v>
      </c>
      <c r="Q6148" t="str">
        <f t="shared" si="98"/>
        <v>3-Small C&amp;I</v>
      </c>
    </row>
    <row r="6149" spans="1:17" x14ac:dyDescent="0.3">
      <c r="A6149" s="334">
        <v>5</v>
      </c>
      <c r="B6149" s="335" t="s">
        <v>180</v>
      </c>
      <c r="C6149" s="336">
        <v>2022</v>
      </c>
      <c r="D6149" s="336">
        <v>3</v>
      </c>
      <c r="E6149" s="335" t="s">
        <v>559</v>
      </c>
      <c r="F6149" s="342">
        <v>1</v>
      </c>
      <c r="G6149" s="335" t="s">
        <v>395</v>
      </c>
      <c r="H6149" s="335" t="s">
        <v>405</v>
      </c>
      <c r="I6149" s="335" t="s">
        <v>406</v>
      </c>
      <c r="J6149" s="335" t="s">
        <v>562</v>
      </c>
      <c r="K6149" s="335" t="s">
        <v>407</v>
      </c>
      <c r="L6149" s="335" t="s">
        <v>535</v>
      </c>
      <c r="M6149" s="335" t="s">
        <v>399</v>
      </c>
      <c r="N6149" s="337">
        <v>56338</v>
      </c>
      <c r="O6149" s="338">
        <v>6640702.5899999999</v>
      </c>
      <c r="P6149" s="337">
        <v>34525673</v>
      </c>
      <c r="Q6149" t="str">
        <f t="shared" si="98"/>
        <v>2-Low Income Residential</v>
      </c>
    </row>
    <row r="6150" spans="1:17" x14ac:dyDescent="0.3">
      <c r="A6150" s="329">
        <v>5</v>
      </c>
      <c r="B6150" s="330" t="s">
        <v>180</v>
      </c>
      <c r="C6150" s="331">
        <v>2022</v>
      </c>
      <c r="D6150" s="331">
        <v>3</v>
      </c>
      <c r="E6150" s="330" t="s">
        <v>559</v>
      </c>
      <c r="F6150" s="341">
        <v>1</v>
      </c>
      <c r="G6150" s="330" t="s">
        <v>395</v>
      </c>
      <c r="H6150" s="330" t="s">
        <v>470</v>
      </c>
      <c r="I6150" s="330" t="s">
        <v>471</v>
      </c>
      <c r="J6150" s="330" t="s">
        <v>562</v>
      </c>
      <c r="K6150" s="330" t="s">
        <v>407</v>
      </c>
      <c r="L6150" s="330" t="s">
        <v>535</v>
      </c>
      <c r="M6150" s="330" t="s">
        <v>399</v>
      </c>
      <c r="N6150" s="332">
        <v>156</v>
      </c>
      <c r="O6150" s="333">
        <v>23873.17</v>
      </c>
      <c r="P6150" s="332">
        <v>120726</v>
      </c>
      <c r="Q6150" t="str">
        <f t="shared" si="98"/>
        <v>2-Low Income Residential</v>
      </c>
    </row>
    <row r="6151" spans="1:17" x14ac:dyDescent="0.3">
      <c r="A6151" s="334">
        <v>5</v>
      </c>
      <c r="B6151" s="335" t="s">
        <v>180</v>
      </c>
      <c r="C6151" s="336">
        <v>2022</v>
      </c>
      <c r="D6151" s="336">
        <v>3</v>
      </c>
      <c r="E6151" s="335" t="s">
        <v>559</v>
      </c>
      <c r="F6151" s="342">
        <v>1</v>
      </c>
      <c r="G6151" s="335" t="s">
        <v>395</v>
      </c>
      <c r="H6151" s="335" t="s">
        <v>408</v>
      </c>
      <c r="I6151" s="335" t="s">
        <v>409</v>
      </c>
      <c r="J6151" s="335" t="s">
        <v>563</v>
      </c>
      <c r="K6151" s="335" t="s">
        <v>427</v>
      </c>
      <c r="L6151" s="335" t="s">
        <v>535</v>
      </c>
      <c r="M6151" s="335" t="s">
        <v>399</v>
      </c>
      <c r="N6151" s="337">
        <v>1066</v>
      </c>
      <c r="O6151" s="338">
        <v>104952.46</v>
      </c>
      <c r="P6151" s="337">
        <v>392984</v>
      </c>
      <c r="Q6151" t="str">
        <f t="shared" si="98"/>
        <v>3-Small C&amp;I</v>
      </c>
    </row>
    <row r="6152" spans="1:17" x14ac:dyDescent="0.3">
      <c r="A6152" s="329">
        <v>5</v>
      </c>
      <c r="B6152" s="330" t="s">
        <v>180</v>
      </c>
      <c r="C6152" s="331">
        <v>2022</v>
      </c>
      <c r="D6152" s="331">
        <v>3</v>
      </c>
      <c r="E6152" s="330" t="s">
        <v>559</v>
      </c>
      <c r="F6152" s="341">
        <v>1</v>
      </c>
      <c r="G6152" s="330" t="s">
        <v>395</v>
      </c>
      <c r="H6152" s="330" t="s">
        <v>428</v>
      </c>
      <c r="I6152" s="330" t="s">
        <v>429</v>
      </c>
      <c r="J6152" s="330" t="s">
        <v>561</v>
      </c>
      <c r="K6152" s="330" t="s">
        <v>404</v>
      </c>
      <c r="L6152" s="330" t="s">
        <v>535</v>
      </c>
      <c r="M6152" s="330" t="s">
        <v>399</v>
      </c>
      <c r="N6152" s="332">
        <v>15</v>
      </c>
      <c r="O6152" s="339">
        <v>-17346.650000000001</v>
      </c>
      <c r="P6152" s="332">
        <v>8392</v>
      </c>
      <c r="Q6152" t="str">
        <f t="shared" si="98"/>
        <v>3-Small C&amp;I</v>
      </c>
    </row>
    <row r="6153" spans="1:17" x14ac:dyDescent="0.3">
      <c r="A6153" s="334">
        <v>5</v>
      </c>
      <c r="B6153" s="335" t="s">
        <v>180</v>
      </c>
      <c r="C6153" s="336">
        <v>2022</v>
      </c>
      <c r="D6153" s="336">
        <v>3</v>
      </c>
      <c r="E6153" s="335" t="s">
        <v>559</v>
      </c>
      <c r="F6153" s="342">
        <v>1</v>
      </c>
      <c r="G6153" s="335" t="s">
        <v>395</v>
      </c>
      <c r="H6153" s="335" t="s">
        <v>472</v>
      </c>
      <c r="I6153" s="335" t="s">
        <v>473</v>
      </c>
      <c r="J6153" s="335" t="s">
        <v>564</v>
      </c>
      <c r="K6153" s="335" t="s">
        <v>410</v>
      </c>
      <c r="L6153" s="335" t="s">
        <v>535</v>
      </c>
      <c r="M6153" s="335" t="s">
        <v>399</v>
      </c>
      <c r="N6153" s="337">
        <v>3</v>
      </c>
      <c r="O6153" s="338">
        <v>142.11000000000001</v>
      </c>
      <c r="P6153" s="337">
        <v>382</v>
      </c>
      <c r="Q6153" t="str">
        <f t="shared" si="98"/>
        <v>3-Small C&amp;I</v>
      </c>
    </row>
    <row r="6154" spans="1:17" x14ac:dyDescent="0.3">
      <c r="A6154" s="329">
        <v>5</v>
      </c>
      <c r="B6154" s="330" t="s">
        <v>180</v>
      </c>
      <c r="C6154" s="331">
        <v>2022</v>
      </c>
      <c r="D6154" s="331">
        <v>3</v>
      </c>
      <c r="E6154" s="330" t="s">
        <v>559</v>
      </c>
      <c r="F6154" s="341">
        <v>1</v>
      </c>
      <c r="G6154" s="330" t="s">
        <v>395</v>
      </c>
      <c r="H6154" s="330" t="s">
        <v>476</v>
      </c>
      <c r="I6154" s="330" t="s">
        <v>477</v>
      </c>
      <c r="J6154" s="330" t="s">
        <v>565</v>
      </c>
      <c r="K6154" s="330" t="s">
        <v>435</v>
      </c>
      <c r="L6154" s="330" t="s">
        <v>535</v>
      </c>
      <c r="M6154" s="330" t="s">
        <v>399</v>
      </c>
      <c r="N6154" s="332">
        <v>194</v>
      </c>
      <c r="O6154" s="333">
        <v>8308.82</v>
      </c>
      <c r="P6154" s="332">
        <v>19087</v>
      </c>
      <c r="Q6154" t="str">
        <f t="shared" si="98"/>
        <v>Street</v>
      </c>
    </row>
    <row r="6155" spans="1:17" x14ac:dyDescent="0.3">
      <c r="A6155" s="334">
        <v>5</v>
      </c>
      <c r="B6155" s="335" t="s">
        <v>180</v>
      </c>
      <c r="C6155" s="336">
        <v>2022</v>
      </c>
      <c r="D6155" s="336">
        <v>3</v>
      </c>
      <c r="E6155" s="335" t="s">
        <v>559</v>
      </c>
      <c r="F6155" s="342">
        <v>1</v>
      </c>
      <c r="G6155" s="335" t="s">
        <v>395</v>
      </c>
      <c r="H6155" s="335" t="s">
        <v>478</v>
      </c>
      <c r="I6155" s="335" t="s">
        <v>479</v>
      </c>
      <c r="J6155" s="335" t="s">
        <v>565</v>
      </c>
      <c r="K6155" s="335" t="s">
        <v>435</v>
      </c>
      <c r="L6155" s="335" t="s">
        <v>535</v>
      </c>
      <c r="M6155" s="335" t="s">
        <v>399</v>
      </c>
      <c r="N6155" s="337">
        <v>586</v>
      </c>
      <c r="O6155" s="338">
        <v>19956.919999999998</v>
      </c>
      <c r="P6155" s="337">
        <v>44855</v>
      </c>
      <c r="Q6155" t="str">
        <f t="shared" si="98"/>
        <v>Street</v>
      </c>
    </row>
    <row r="6156" spans="1:17" x14ac:dyDescent="0.3">
      <c r="A6156" s="329">
        <v>5</v>
      </c>
      <c r="B6156" s="330" t="s">
        <v>180</v>
      </c>
      <c r="C6156" s="331">
        <v>2022</v>
      </c>
      <c r="D6156" s="331">
        <v>3</v>
      </c>
      <c r="E6156" s="330" t="s">
        <v>559</v>
      </c>
      <c r="F6156" s="341">
        <v>1</v>
      </c>
      <c r="G6156" s="330" t="s">
        <v>395</v>
      </c>
      <c r="H6156" s="330" t="s">
        <v>433</v>
      </c>
      <c r="I6156" s="330" t="s">
        <v>434</v>
      </c>
      <c r="J6156" s="330" t="s">
        <v>565</v>
      </c>
      <c r="K6156" s="330" t="s">
        <v>435</v>
      </c>
      <c r="L6156" s="330" t="s">
        <v>536</v>
      </c>
      <c r="M6156" s="330" t="s">
        <v>413</v>
      </c>
      <c r="N6156" s="332">
        <v>631</v>
      </c>
      <c r="O6156" s="333">
        <v>22262.12</v>
      </c>
      <c r="P6156" s="332">
        <v>65589</v>
      </c>
      <c r="Q6156" t="str">
        <f t="shared" si="98"/>
        <v>Street</v>
      </c>
    </row>
    <row r="6157" spans="1:17" x14ac:dyDescent="0.3">
      <c r="A6157" s="334">
        <v>5</v>
      </c>
      <c r="B6157" s="335" t="s">
        <v>180</v>
      </c>
      <c r="C6157" s="336">
        <v>2022</v>
      </c>
      <c r="D6157" s="336">
        <v>3</v>
      </c>
      <c r="E6157" s="335" t="s">
        <v>559</v>
      </c>
      <c r="F6157" s="342">
        <v>1</v>
      </c>
      <c r="G6157" s="335" t="s">
        <v>395</v>
      </c>
      <c r="H6157" s="335" t="s">
        <v>411</v>
      </c>
      <c r="I6157" s="335" t="s">
        <v>412</v>
      </c>
      <c r="J6157" s="335" t="s">
        <v>560</v>
      </c>
      <c r="K6157" s="335" t="s">
        <v>398</v>
      </c>
      <c r="L6157" s="335" t="s">
        <v>536</v>
      </c>
      <c r="M6157" s="335" t="s">
        <v>413</v>
      </c>
      <c r="N6157" s="337">
        <v>486952</v>
      </c>
      <c r="O6157" s="338">
        <v>41061391</v>
      </c>
      <c r="P6157" s="337">
        <v>277463599</v>
      </c>
      <c r="Q6157" t="str">
        <f t="shared" si="98"/>
        <v>1-Residential</v>
      </c>
    </row>
    <row r="6158" spans="1:17" x14ac:dyDescent="0.3">
      <c r="A6158" s="329">
        <v>5</v>
      </c>
      <c r="B6158" s="330" t="s">
        <v>180</v>
      </c>
      <c r="C6158" s="331">
        <v>2022</v>
      </c>
      <c r="D6158" s="331">
        <v>3</v>
      </c>
      <c r="E6158" s="330" t="s">
        <v>559</v>
      </c>
      <c r="F6158" s="341">
        <v>1</v>
      </c>
      <c r="G6158" s="330" t="s">
        <v>395</v>
      </c>
      <c r="H6158" s="330" t="s">
        <v>414</v>
      </c>
      <c r="I6158" s="330" t="s">
        <v>415</v>
      </c>
      <c r="J6158" s="330" t="s">
        <v>562</v>
      </c>
      <c r="K6158" s="330" t="s">
        <v>407</v>
      </c>
      <c r="L6158" s="330" t="s">
        <v>536</v>
      </c>
      <c r="M6158" s="330" t="s">
        <v>413</v>
      </c>
      <c r="N6158" s="332">
        <v>64711</v>
      </c>
      <c r="O6158" s="333">
        <v>1812657.28</v>
      </c>
      <c r="P6158" s="332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4">
        <v>5</v>
      </c>
      <c r="B6159" s="335" t="s">
        <v>180</v>
      </c>
      <c r="C6159" s="336">
        <v>2022</v>
      </c>
      <c r="D6159" s="336">
        <v>3</v>
      </c>
      <c r="E6159" s="335" t="s">
        <v>559</v>
      </c>
      <c r="F6159" s="342">
        <v>1</v>
      </c>
      <c r="G6159" s="335" t="s">
        <v>395</v>
      </c>
      <c r="H6159" s="335" t="s">
        <v>416</v>
      </c>
      <c r="I6159" s="335" t="s">
        <v>417</v>
      </c>
      <c r="J6159" s="335" t="s">
        <v>561</v>
      </c>
      <c r="K6159" s="335" t="s">
        <v>404</v>
      </c>
      <c r="L6159" s="335" t="s">
        <v>536</v>
      </c>
      <c r="M6159" s="335" t="s">
        <v>413</v>
      </c>
      <c r="N6159" s="337">
        <v>976</v>
      </c>
      <c r="O6159" s="340">
        <v>-6110.22</v>
      </c>
      <c r="P6159" s="337">
        <v>584614</v>
      </c>
      <c r="Q6159" t="str">
        <f t="shared" si="99"/>
        <v>3-Small C&amp;I</v>
      </c>
    </row>
    <row r="6160" spans="1:17" x14ac:dyDescent="0.3">
      <c r="A6160" s="329">
        <v>5</v>
      </c>
      <c r="B6160" s="330" t="s">
        <v>180</v>
      </c>
      <c r="C6160" s="331">
        <v>2022</v>
      </c>
      <c r="D6160" s="331">
        <v>3</v>
      </c>
      <c r="E6160" s="330" t="s">
        <v>559</v>
      </c>
      <c r="F6160" s="341">
        <v>1</v>
      </c>
      <c r="G6160" s="330" t="s">
        <v>395</v>
      </c>
      <c r="H6160" s="330" t="s">
        <v>418</v>
      </c>
      <c r="I6160" s="330" t="s">
        <v>419</v>
      </c>
      <c r="J6160" s="330" t="s">
        <v>564</v>
      </c>
      <c r="K6160" s="330" t="s">
        <v>410</v>
      </c>
      <c r="L6160" s="330" t="s">
        <v>536</v>
      </c>
      <c r="M6160" s="330" t="s">
        <v>413</v>
      </c>
      <c r="N6160" s="332">
        <v>890</v>
      </c>
      <c r="O6160" s="333">
        <v>45637.7</v>
      </c>
      <c r="P6160" s="332">
        <v>333628</v>
      </c>
      <c r="Q6160" t="str">
        <f t="shared" si="99"/>
        <v>3-Small C&amp;I</v>
      </c>
    </row>
    <row r="6161" spans="1:17" x14ac:dyDescent="0.3">
      <c r="A6161" s="334">
        <v>5</v>
      </c>
      <c r="B6161" s="335" t="s">
        <v>180</v>
      </c>
      <c r="C6161" s="336">
        <v>2022</v>
      </c>
      <c r="D6161" s="336">
        <v>3</v>
      </c>
      <c r="E6161" s="335" t="s">
        <v>559</v>
      </c>
      <c r="F6161" s="342">
        <v>3</v>
      </c>
      <c r="G6161" s="335" t="s">
        <v>420</v>
      </c>
      <c r="H6161" s="335" t="s">
        <v>396</v>
      </c>
      <c r="I6161" s="335" t="s">
        <v>397</v>
      </c>
      <c r="J6161" s="335" t="s">
        <v>560</v>
      </c>
      <c r="K6161" s="335" t="s">
        <v>398</v>
      </c>
      <c r="L6161" s="335" t="s">
        <v>537</v>
      </c>
      <c r="M6161" s="335" t="s">
        <v>421</v>
      </c>
      <c r="N6161" s="337">
        <v>1151</v>
      </c>
      <c r="O6161" s="338">
        <v>424676.64</v>
      </c>
      <c r="P6161" s="337">
        <v>1460936</v>
      </c>
      <c r="Q6161" t="str">
        <f t="shared" si="99"/>
        <v>1-Residential</v>
      </c>
    </row>
    <row r="6162" spans="1:17" x14ac:dyDescent="0.3">
      <c r="A6162" s="329">
        <v>5</v>
      </c>
      <c r="B6162" s="330" t="s">
        <v>180</v>
      </c>
      <c r="C6162" s="331">
        <v>2022</v>
      </c>
      <c r="D6162" s="331">
        <v>3</v>
      </c>
      <c r="E6162" s="330" t="s">
        <v>559</v>
      </c>
      <c r="F6162" s="341">
        <v>3</v>
      </c>
      <c r="G6162" s="330" t="s">
        <v>420</v>
      </c>
      <c r="H6162" s="330" t="s">
        <v>400</v>
      </c>
      <c r="I6162" s="330" t="s">
        <v>401</v>
      </c>
      <c r="J6162" s="330" t="s">
        <v>560</v>
      </c>
      <c r="K6162" s="330" t="s">
        <v>398</v>
      </c>
      <c r="L6162" s="330" t="s">
        <v>537</v>
      </c>
      <c r="M6162" s="330" t="s">
        <v>421</v>
      </c>
      <c r="N6162" s="332">
        <v>2</v>
      </c>
      <c r="O6162" s="333">
        <v>90.32</v>
      </c>
      <c r="P6162" s="332">
        <v>208</v>
      </c>
      <c r="Q6162" t="str">
        <f t="shared" si="99"/>
        <v>1-Residential</v>
      </c>
    </row>
    <row r="6163" spans="1:17" x14ac:dyDescent="0.3">
      <c r="A6163" s="334">
        <v>5</v>
      </c>
      <c r="B6163" s="335" t="s">
        <v>180</v>
      </c>
      <c r="C6163" s="336">
        <v>2022</v>
      </c>
      <c r="D6163" s="336">
        <v>3</v>
      </c>
      <c r="E6163" s="335" t="s">
        <v>559</v>
      </c>
      <c r="F6163" s="342">
        <v>3</v>
      </c>
      <c r="G6163" s="335" t="s">
        <v>420</v>
      </c>
      <c r="H6163" s="335" t="s">
        <v>402</v>
      </c>
      <c r="I6163" s="335" t="s">
        <v>403</v>
      </c>
      <c r="J6163" s="335" t="s">
        <v>561</v>
      </c>
      <c r="K6163" s="335" t="s">
        <v>404</v>
      </c>
      <c r="L6163" s="335" t="s">
        <v>537</v>
      </c>
      <c r="M6163" s="335" t="s">
        <v>421</v>
      </c>
      <c r="N6163" s="337">
        <v>42009</v>
      </c>
      <c r="O6163" s="338">
        <v>5247225.54</v>
      </c>
      <c r="P6163" s="337">
        <v>55155153</v>
      </c>
      <c r="Q6163" t="str">
        <f t="shared" si="99"/>
        <v>3-Small C&amp;I</v>
      </c>
    </row>
    <row r="6164" spans="1:17" x14ac:dyDescent="0.3">
      <c r="A6164" s="329">
        <v>5</v>
      </c>
      <c r="B6164" s="330" t="s">
        <v>180</v>
      </c>
      <c r="C6164" s="331">
        <v>2022</v>
      </c>
      <c r="D6164" s="331">
        <v>3</v>
      </c>
      <c r="E6164" s="330" t="s">
        <v>559</v>
      </c>
      <c r="F6164" s="341">
        <v>3</v>
      </c>
      <c r="G6164" s="330" t="s">
        <v>420</v>
      </c>
      <c r="H6164" s="330" t="s">
        <v>405</v>
      </c>
      <c r="I6164" s="330" t="s">
        <v>406</v>
      </c>
      <c r="J6164" s="330" t="s">
        <v>562</v>
      </c>
      <c r="K6164" s="330" t="s">
        <v>407</v>
      </c>
      <c r="L6164" s="330" t="s">
        <v>537</v>
      </c>
      <c r="M6164" s="330" t="s">
        <v>421</v>
      </c>
      <c r="N6164" s="332">
        <v>1</v>
      </c>
      <c r="O6164" s="333">
        <v>55.63</v>
      </c>
      <c r="P6164" s="332">
        <v>276</v>
      </c>
      <c r="Q6164" t="str">
        <f t="shared" si="99"/>
        <v>2-Low Income Residential</v>
      </c>
    </row>
    <row r="6165" spans="1:17" x14ac:dyDescent="0.3">
      <c r="A6165" s="334">
        <v>5</v>
      </c>
      <c r="B6165" s="335" t="s">
        <v>180</v>
      </c>
      <c r="C6165" s="336">
        <v>2022</v>
      </c>
      <c r="D6165" s="336">
        <v>3</v>
      </c>
      <c r="E6165" s="335" t="s">
        <v>559</v>
      </c>
      <c r="F6165" s="342">
        <v>3</v>
      </c>
      <c r="G6165" s="335" t="s">
        <v>420</v>
      </c>
      <c r="H6165" s="335" t="s">
        <v>422</v>
      </c>
      <c r="I6165" s="335" t="s">
        <v>423</v>
      </c>
      <c r="J6165" s="335" t="s">
        <v>566</v>
      </c>
      <c r="K6165" s="335" t="s">
        <v>424</v>
      </c>
      <c r="L6165" s="335" t="s">
        <v>537</v>
      </c>
      <c r="M6165" s="335" t="s">
        <v>421</v>
      </c>
      <c r="N6165" s="337">
        <v>358</v>
      </c>
      <c r="O6165" s="338">
        <v>25518.61</v>
      </c>
      <c r="P6165" s="337">
        <v>94774</v>
      </c>
      <c r="Q6165" t="str">
        <f t="shared" si="99"/>
        <v>3-Small C&amp;I</v>
      </c>
    </row>
    <row r="6166" spans="1:17" x14ac:dyDescent="0.3">
      <c r="A6166" s="329">
        <v>5</v>
      </c>
      <c r="B6166" s="330" t="s">
        <v>180</v>
      </c>
      <c r="C6166" s="331">
        <v>2022</v>
      </c>
      <c r="D6166" s="331">
        <v>3</v>
      </c>
      <c r="E6166" s="330" t="s">
        <v>559</v>
      </c>
      <c r="F6166" s="341">
        <v>3</v>
      </c>
      <c r="G6166" s="330" t="s">
        <v>420</v>
      </c>
      <c r="H6166" s="330" t="s">
        <v>425</v>
      </c>
      <c r="I6166" s="330" t="s">
        <v>426</v>
      </c>
      <c r="J6166" s="330" t="s">
        <v>563</v>
      </c>
      <c r="K6166" s="330" t="s">
        <v>427</v>
      </c>
      <c r="L6166" s="330" t="s">
        <v>537</v>
      </c>
      <c r="M6166" s="330" t="s">
        <v>421</v>
      </c>
      <c r="N6166" s="332">
        <v>326</v>
      </c>
      <c r="O6166" s="339">
        <v>-368979.42</v>
      </c>
      <c r="P6166" s="332">
        <v>173733</v>
      </c>
      <c r="Q6166" t="str">
        <f t="shared" si="99"/>
        <v>3-Small C&amp;I</v>
      </c>
    </row>
    <row r="6167" spans="1:17" x14ac:dyDescent="0.3">
      <c r="A6167" s="334">
        <v>5</v>
      </c>
      <c r="B6167" s="335" t="s">
        <v>180</v>
      </c>
      <c r="C6167" s="336">
        <v>2022</v>
      </c>
      <c r="D6167" s="336">
        <v>3</v>
      </c>
      <c r="E6167" s="335" t="s">
        <v>559</v>
      </c>
      <c r="F6167" s="342">
        <v>3</v>
      </c>
      <c r="G6167" s="335" t="s">
        <v>420</v>
      </c>
      <c r="H6167" s="335" t="s">
        <v>408</v>
      </c>
      <c r="I6167" s="335" t="s">
        <v>409</v>
      </c>
      <c r="J6167" s="335" t="s">
        <v>563</v>
      </c>
      <c r="K6167" s="335" t="s">
        <v>427</v>
      </c>
      <c r="L6167" s="335" t="s">
        <v>537</v>
      </c>
      <c r="M6167" s="335" t="s">
        <v>421</v>
      </c>
      <c r="N6167" s="337">
        <v>20203</v>
      </c>
      <c r="O6167" s="338">
        <v>2029862.67</v>
      </c>
      <c r="P6167" s="337">
        <v>8773114</v>
      </c>
      <c r="Q6167" t="str">
        <f t="shared" si="99"/>
        <v>3-Small C&amp;I</v>
      </c>
    </row>
    <row r="6168" spans="1:17" x14ac:dyDescent="0.3">
      <c r="A6168" s="329">
        <v>5</v>
      </c>
      <c r="B6168" s="330" t="s">
        <v>180</v>
      </c>
      <c r="C6168" s="331">
        <v>2022</v>
      </c>
      <c r="D6168" s="331">
        <v>3</v>
      </c>
      <c r="E6168" s="330" t="s">
        <v>559</v>
      </c>
      <c r="F6168" s="341">
        <v>3</v>
      </c>
      <c r="G6168" s="330" t="s">
        <v>420</v>
      </c>
      <c r="H6168" s="330" t="s">
        <v>428</v>
      </c>
      <c r="I6168" s="330" t="s">
        <v>429</v>
      </c>
      <c r="J6168" s="330" t="s">
        <v>561</v>
      </c>
      <c r="K6168" s="330" t="s">
        <v>404</v>
      </c>
      <c r="L6168" s="330" t="s">
        <v>537</v>
      </c>
      <c r="M6168" s="330" t="s">
        <v>421</v>
      </c>
      <c r="N6168" s="332">
        <v>187</v>
      </c>
      <c r="O6168" s="333">
        <v>8125.43</v>
      </c>
      <c r="P6168" s="332">
        <v>216350</v>
      </c>
      <c r="Q6168" t="str">
        <f t="shared" si="99"/>
        <v>3-Small C&amp;I</v>
      </c>
    </row>
    <row r="6169" spans="1:17" x14ac:dyDescent="0.3">
      <c r="A6169" s="334">
        <v>5</v>
      </c>
      <c r="B6169" s="335" t="s">
        <v>180</v>
      </c>
      <c r="C6169" s="336">
        <v>2022</v>
      </c>
      <c r="D6169" s="336">
        <v>3</v>
      </c>
      <c r="E6169" s="335" t="s">
        <v>559</v>
      </c>
      <c r="F6169" s="342">
        <v>3</v>
      </c>
      <c r="G6169" s="335" t="s">
        <v>420</v>
      </c>
      <c r="H6169" s="335" t="s">
        <v>480</v>
      </c>
      <c r="I6169" s="335" t="s">
        <v>481</v>
      </c>
      <c r="J6169" s="335" t="s">
        <v>567</v>
      </c>
      <c r="K6169" s="335" t="s">
        <v>432</v>
      </c>
      <c r="L6169" s="335" t="s">
        <v>537</v>
      </c>
      <c r="M6169" s="335" t="s">
        <v>421</v>
      </c>
      <c r="N6169" s="337">
        <v>121</v>
      </c>
      <c r="O6169" s="338">
        <v>497411.51</v>
      </c>
      <c r="P6169" s="337">
        <v>1905670</v>
      </c>
      <c r="Q6169" t="str">
        <f t="shared" si="99"/>
        <v>4-Medium C&amp;I</v>
      </c>
    </row>
    <row r="6170" spans="1:17" x14ac:dyDescent="0.3">
      <c r="A6170" s="329">
        <v>5</v>
      </c>
      <c r="B6170" s="330" t="s">
        <v>180</v>
      </c>
      <c r="C6170" s="331">
        <v>2022</v>
      </c>
      <c r="D6170" s="331">
        <v>3</v>
      </c>
      <c r="E6170" s="330" t="s">
        <v>559</v>
      </c>
      <c r="F6170" s="341">
        <v>3</v>
      </c>
      <c r="G6170" s="330" t="s">
        <v>420</v>
      </c>
      <c r="H6170" s="330" t="s">
        <v>648</v>
      </c>
      <c r="I6170" s="330" t="s">
        <v>649</v>
      </c>
      <c r="J6170" s="330" t="s">
        <v>563</v>
      </c>
      <c r="K6170" s="330" t="s">
        <v>427</v>
      </c>
      <c r="L6170" s="330" t="s">
        <v>537</v>
      </c>
      <c r="M6170" s="330" t="s">
        <v>421</v>
      </c>
      <c r="N6170" s="332">
        <v>1</v>
      </c>
      <c r="O6170" s="333">
        <v>10.66</v>
      </c>
      <c r="P6170" s="332">
        <v>0</v>
      </c>
      <c r="Q6170" t="str">
        <f t="shared" si="99"/>
        <v>3-Small C&amp;I</v>
      </c>
    </row>
    <row r="6171" spans="1:17" x14ac:dyDescent="0.3">
      <c r="A6171" s="334">
        <v>5</v>
      </c>
      <c r="B6171" s="335" t="s">
        <v>180</v>
      </c>
      <c r="C6171" s="336">
        <v>2022</v>
      </c>
      <c r="D6171" s="336">
        <v>3</v>
      </c>
      <c r="E6171" s="335" t="s">
        <v>559</v>
      </c>
      <c r="F6171" s="342">
        <v>3</v>
      </c>
      <c r="G6171" s="335" t="s">
        <v>420</v>
      </c>
      <c r="H6171" s="335" t="s">
        <v>472</v>
      </c>
      <c r="I6171" s="335" t="s">
        <v>473</v>
      </c>
      <c r="J6171" s="335" t="s">
        <v>564</v>
      </c>
      <c r="K6171" s="335" t="s">
        <v>410</v>
      </c>
      <c r="L6171" s="335" t="s">
        <v>537</v>
      </c>
      <c r="M6171" s="335" t="s">
        <v>421</v>
      </c>
      <c r="N6171" s="337">
        <v>96</v>
      </c>
      <c r="O6171" s="338">
        <v>9111.81</v>
      </c>
      <c r="P6171" s="337">
        <v>31849</v>
      </c>
      <c r="Q6171" t="str">
        <f t="shared" si="99"/>
        <v>3-Small C&amp;I</v>
      </c>
    </row>
    <row r="6172" spans="1:17" x14ac:dyDescent="0.3">
      <c r="A6172" s="329">
        <v>5</v>
      </c>
      <c r="B6172" s="330" t="s">
        <v>180</v>
      </c>
      <c r="C6172" s="331">
        <v>2022</v>
      </c>
      <c r="D6172" s="331">
        <v>3</v>
      </c>
      <c r="E6172" s="330" t="s">
        <v>559</v>
      </c>
      <c r="F6172" s="341">
        <v>3</v>
      </c>
      <c r="G6172" s="330" t="s">
        <v>420</v>
      </c>
      <c r="H6172" s="330" t="s">
        <v>482</v>
      </c>
      <c r="I6172" s="330" t="s">
        <v>483</v>
      </c>
      <c r="J6172" s="330" t="s">
        <v>568</v>
      </c>
      <c r="K6172" s="330" t="s">
        <v>484</v>
      </c>
      <c r="L6172" s="330" t="s">
        <v>537</v>
      </c>
      <c r="M6172" s="330" t="s">
        <v>421</v>
      </c>
      <c r="N6172" s="332">
        <v>2</v>
      </c>
      <c r="O6172" s="333">
        <v>3179.5</v>
      </c>
      <c r="P6172" s="332">
        <v>12200</v>
      </c>
      <c r="Q6172" t="str">
        <f t="shared" si="99"/>
        <v>4-Medium C&amp;I</v>
      </c>
    </row>
    <row r="6173" spans="1:17" x14ac:dyDescent="0.3">
      <c r="A6173" s="334">
        <v>5</v>
      </c>
      <c r="B6173" s="335" t="s">
        <v>180</v>
      </c>
      <c r="C6173" s="336">
        <v>2022</v>
      </c>
      <c r="D6173" s="336">
        <v>3</v>
      </c>
      <c r="E6173" s="335" t="s">
        <v>559</v>
      </c>
      <c r="F6173" s="342">
        <v>3</v>
      </c>
      <c r="G6173" s="335" t="s">
        <v>420</v>
      </c>
      <c r="H6173" s="335" t="s">
        <v>430</v>
      </c>
      <c r="I6173" s="335" t="s">
        <v>431</v>
      </c>
      <c r="J6173" s="335" t="s">
        <v>567</v>
      </c>
      <c r="K6173" s="335" t="s">
        <v>432</v>
      </c>
      <c r="L6173" s="335" t="s">
        <v>537</v>
      </c>
      <c r="M6173" s="335" t="s">
        <v>421</v>
      </c>
      <c r="N6173" s="337">
        <v>1832</v>
      </c>
      <c r="O6173" s="338">
        <v>8220363.3700000001</v>
      </c>
      <c r="P6173" s="337">
        <v>28570463</v>
      </c>
      <c r="Q6173" t="str">
        <f t="shared" si="99"/>
        <v>4-Medium C&amp;I</v>
      </c>
    </row>
    <row r="6174" spans="1:17" x14ac:dyDescent="0.3">
      <c r="A6174" s="329">
        <v>5</v>
      </c>
      <c r="B6174" s="330" t="s">
        <v>180</v>
      </c>
      <c r="C6174" s="331">
        <v>2022</v>
      </c>
      <c r="D6174" s="331">
        <v>3</v>
      </c>
      <c r="E6174" s="330" t="s">
        <v>559</v>
      </c>
      <c r="F6174" s="341">
        <v>3</v>
      </c>
      <c r="G6174" s="330" t="s">
        <v>420</v>
      </c>
      <c r="H6174" s="330" t="s">
        <v>485</v>
      </c>
      <c r="I6174" s="330" t="s">
        <v>486</v>
      </c>
      <c r="J6174" s="330" t="s">
        <v>569</v>
      </c>
      <c r="K6174" s="330" t="s">
        <v>453</v>
      </c>
      <c r="L6174" s="330" t="s">
        <v>537</v>
      </c>
      <c r="M6174" s="330" t="s">
        <v>421</v>
      </c>
      <c r="N6174" s="332">
        <v>47</v>
      </c>
      <c r="O6174" s="333">
        <v>289762.23</v>
      </c>
      <c r="P6174" s="332">
        <v>985649</v>
      </c>
      <c r="Q6174" t="str">
        <f t="shared" si="99"/>
        <v>4-Medium C&amp;I</v>
      </c>
    </row>
    <row r="6175" spans="1:17" x14ac:dyDescent="0.3">
      <c r="A6175" s="334">
        <v>5</v>
      </c>
      <c r="B6175" s="335" t="s">
        <v>180</v>
      </c>
      <c r="C6175" s="336">
        <v>2022</v>
      </c>
      <c r="D6175" s="336">
        <v>3</v>
      </c>
      <c r="E6175" s="335" t="s">
        <v>559</v>
      </c>
      <c r="F6175" s="342">
        <v>3</v>
      </c>
      <c r="G6175" s="335" t="s">
        <v>420</v>
      </c>
      <c r="H6175" s="335" t="s">
        <v>487</v>
      </c>
      <c r="I6175" s="335" t="s">
        <v>488</v>
      </c>
      <c r="J6175" s="335" t="s">
        <v>568</v>
      </c>
      <c r="K6175" s="335" t="s">
        <v>484</v>
      </c>
      <c r="L6175" s="335" t="s">
        <v>537</v>
      </c>
      <c r="M6175" s="335" t="s">
        <v>421</v>
      </c>
      <c r="N6175" s="337">
        <v>67</v>
      </c>
      <c r="O6175" s="338">
        <v>222281.46</v>
      </c>
      <c r="P6175" s="337">
        <v>793759</v>
      </c>
      <c r="Q6175" t="str">
        <f t="shared" si="99"/>
        <v>4-Medium C&amp;I</v>
      </c>
    </row>
    <row r="6176" spans="1:17" x14ac:dyDescent="0.3">
      <c r="A6176" s="329">
        <v>5</v>
      </c>
      <c r="B6176" s="330" t="s">
        <v>180</v>
      </c>
      <c r="C6176" s="331">
        <v>2022</v>
      </c>
      <c r="D6176" s="331">
        <v>3</v>
      </c>
      <c r="E6176" s="330" t="s">
        <v>559</v>
      </c>
      <c r="F6176" s="341">
        <v>3</v>
      </c>
      <c r="G6176" s="330" t="s">
        <v>420</v>
      </c>
      <c r="H6176" s="330" t="s">
        <v>476</v>
      </c>
      <c r="I6176" s="330" t="s">
        <v>477</v>
      </c>
      <c r="J6176" s="330" t="s">
        <v>565</v>
      </c>
      <c r="K6176" s="330" t="s">
        <v>435</v>
      </c>
      <c r="L6176" s="330" t="s">
        <v>537</v>
      </c>
      <c r="M6176" s="330" t="s">
        <v>421</v>
      </c>
      <c r="N6176" s="332">
        <v>877</v>
      </c>
      <c r="O6176" s="333">
        <v>102823.67</v>
      </c>
      <c r="P6176" s="332">
        <v>268600</v>
      </c>
      <c r="Q6176" t="str">
        <f t="shared" si="99"/>
        <v>Street</v>
      </c>
    </row>
    <row r="6177" spans="1:17" x14ac:dyDescent="0.3">
      <c r="A6177" s="334">
        <v>5</v>
      </c>
      <c r="B6177" s="335" t="s">
        <v>180</v>
      </c>
      <c r="C6177" s="336">
        <v>2022</v>
      </c>
      <c r="D6177" s="336">
        <v>3</v>
      </c>
      <c r="E6177" s="335" t="s">
        <v>559</v>
      </c>
      <c r="F6177" s="342">
        <v>3</v>
      </c>
      <c r="G6177" s="335" t="s">
        <v>420</v>
      </c>
      <c r="H6177" s="335" t="s">
        <v>478</v>
      </c>
      <c r="I6177" s="335" t="s">
        <v>479</v>
      </c>
      <c r="J6177" s="335" t="s">
        <v>565</v>
      </c>
      <c r="K6177" s="335" t="s">
        <v>435</v>
      </c>
      <c r="L6177" s="335" t="s">
        <v>537</v>
      </c>
      <c r="M6177" s="335" t="s">
        <v>421</v>
      </c>
      <c r="N6177" s="337">
        <v>1548</v>
      </c>
      <c r="O6177" s="338">
        <v>153788.97</v>
      </c>
      <c r="P6177" s="337">
        <v>410389</v>
      </c>
      <c r="Q6177" t="str">
        <f t="shared" si="99"/>
        <v>Street</v>
      </c>
    </row>
    <row r="6178" spans="1:17" x14ac:dyDescent="0.3">
      <c r="A6178" s="329">
        <v>5</v>
      </c>
      <c r="B6178" s="330" t="s">
        <v>180</v>
      </c>
      <c r="C6178" s="331">
        <v>2022</v>
      </c>
      <c r="D6178" s="331">
        <v>3</v>
      </c>
      <c r="E6178" s="330" t="s">
        <v>559</v>
      </c>
      <c r="F6178" s="341">
        <v>3</v>
      </c>
      <c r="G6178" s="330" t="s">
        <v>420</v>
      </c>
      <c r="H6178" s="330" t="s">
        <v>433</v>
      </c>
      <c r="I6178" s="330" t="s">
        <v>434</v>
      </c>
      <c r="J6178" s="330" t="s">
        <v>565</v>
      </c>
      <c r="K6178" s="330" t="s">
        <v>435</v>
      </c>
      <c r="L6178" s="330" t="s">
        <v>538</v>
      </c>
      <c r="M6178" s="330" t="s">
        <v>439</v>
      </c>
      <c r="N6178" s="332">
        <v>3396</v>
      </c>
      <c r="O6178" s="333">
        <v>283765.58</v>
      </c>
      <c r="P6178" s="332">
        <v>1123375</v>
      </c>
      <c r="Q6178" t="str">
        <f t="shared" si="99"/>
        <v>Street</v>
      </c>
    </row>
    <row r="6179" spans="1:17" x14ac:dyDescent="0.3">
      <c r="A6179" s="334">
        <v>5</v>
      </c>
      <c r="B6179" s="335" t="s">
        <v>180</v>
      </c>
      <c r="C6179" s="336">
        <v>2022</v>
      </c>
      <c r="D6179" s="336">
        <v>3</v>
      </c>
      <c r="E6179" s="335" t="s">
        <v>559</v>
      </c>
      <c r="F6179" s="342">
        <v>3</v>
      </c>
      <c r="G6179" s="335" t="s">
        <v>420</v>
      </c>
      <c r="H6179" s="335" t="s">
        <v>436</v>
      </c>
      <c r="I6179" s="335" t="s">
        <v>437</v>
      </c>
      <c r="J6179" s="335" t="s">
        <v>570</v>
      </c>
      <c r="K6179" s="335" t="s">
        <v>438</v>
      </c>
      <c r="L6179" s="335" t="s">
        <v>538</v>
      </c>
      <c r="M6179" s="335" t="s">
        <v>439</v>
      </c>
      <c r="N6179" s="337">
        <v>6</v>
      </c>
      <c r="O6179" s="338">
        <v>640.45000000000005</v>
      </c>
      <c r="P6179" s="337">
        <v>5330</v>
      </c>
      <c r="Q6179" t="str">
        <f t="shared" si="99"/>
        <v>3-Small C&amp;I</v>
      </c>
    </row>
    <row r="6180" spans="1:17" x14ac:dyDescent="0.3">
      <c r="A6180" s="329">
        <v>5</v>
      </c>
      <c r="B6180" s="330" t="s">
        <v>180</v>
      </c>
      <c r="C6180" s="331">
        <v>2022</v>
      </c>
      <c r="D6180" s="331">
        <v>3</v>
      </c>
      <c r="E6180" s="330" t="s">
        <v>559</v>
      </c>
      <c r="F6180" s="341">
        <v>3</v>
      </c>
      <c r="G6180" s="330" t="s">
        <v>420</v>
      </c>
      <c r="H6180" s="330" t="s">
        <v>489</v>
      </c>
      <c r="I6180" s="330" t="s">
        <v>490</v>
      </c>
      <c r="J6180" s="330" t="s">
        <v>571</v>
      </c>
      <c r="K6180" s="330" t="s">
        <v>442</v>
      </c>
      <c r="L6180" s="330" t="s">
        <v>537</v>
      </c>
      <c r="M6180" s="330" t="s">
        <v>421</v>
      </c>
      <c r="N6180" s="332">
        <v>3</v>
      </c>
      <c r="O6180" s="333">
        <v>26208.18</v>
      </c>
      <c r="P6180" s="332">
        <v>107740</v>
      </c>
      <c r="Q6180" t="str">
        <f t="shared" si="99"/>
        <v>5-Large C&amp;I</v>
      </c>
    </row>
    <row r="6181" spans="1:17" x14ac:dyDescent="0.3">
      <c r="A6181" s="334">
        <v>5</v>
      </c>
      <c r="B6181" s="335" t="s">
        <v>180</v>
      </c>
      <c r="C6181" s="336">
        <v>2022</v>
      </c>
      <c r="D6181" s="336">
        <v>3</v>
      </c>
      <c r="E6181" s="335" t="s">
        <v>559</v>
      </c>
      <c r="F6181" s="342">
        <v>3</v>
      </c>
      <c r="G6181" s="335" t="s">
        <v>420</v>
      </c>
      <c r="H6181" s="335" t="s">
        <v>440</v>
      </c>
      <c r="I6181" s="335" t="s">
        <v>441</v>
      </c>
      <c r="J6181" s="335" t="s">
        <v>571</v>
      </c>
      <c r="K6181" s="335" t="s">
        <v>442</v>
      </c>
      <c r="L6181" s="335" t="s">
        <v>537</v>
      </c>
      <c r="M6181" s="335" t="s">
        <v>421</v>
      </c>
      <c r="N6181" s="337">
        <v>169</v>
      </c>
      <c r="O6181" s="338">
        <v>4147654.95</v>
      </c>
      <c r="P6181" s="337">
        <v>16742354</v>
      </c>
      <c r="Q6181" t="str">
        <f t="shared" si="99"/>
        <v>5-Large C&amp;I</v>
      </c>
    </row>
    <row r="6182" spans="1:17" x14ac:dyDescent="0.3">
      <c r="A6182" s="329">
        <v>5</v>
      </c>
      <c r="B6182" s="330" t="s">
        <v>180</v>
      </c>
      <c r="C6182" s="331">
        <v>2022</v>
      </c>
      <c r="D6182" s="331">
        <v>3</v>
      </c>
      <c r="E6182" s="330" t="s">
        <v>559</v>
      </c>
      <c r="F6182" s="341">
        <v>3</v>
      </c>
      <c r="G6182" s="330" t="s">
        <v>420</v>
      </c>
      <c r="H6182" s="330" t="s">
        <v>443</v>
      </c>
      <c r="I6182" s="330" t="s">
        <v>444</v>
      </c>
      <c r="J6182" s="330" t="s">
        <v>571</v>
      </c>
      <c r="K6182" s="330" t="s">
        <v>442</v>
      </c>
      <c r="L6182" s="330" t="s">
        <v>538</v>
      </c>
      <c r="M6182" s="330" t="s">
        <v>439</v>
      </c>
      <c r="N6182" s="332">
        <v>1921</v>
      </c>
      <c r="O6182" s="333">
        <v>21716354.079999998</v>
      </c>
      <c r="P6182" s="332">
        <v>310722300</v>
      </c>
      <c r="Q6182" t="str">
        <f t="shared" si="99"/>
        <v>5-Large C&amp;I</v>
      </c>
    </row>
    <row r="6183" spans="1:17" x14ac:dyDescent="0.3">
      <c r="A6183" s="334">
        <v>5</v>
      </c>
      <c r="B6183" s="335" t="s">
        <v>180</v>
      </c>
      <c r="C6183" s="336">
        <v>2022</v>
      </c>
      <c r="D6183" s="336">
        <v>3</v>
      </c>
      <c r="E6183" s="335" t="s">
        <v>559</v>
      </c>
      <c r="F6183" s="342">
        <v>3</v>
      </c>
      <c r="G6183" s="335" t="s">
        <v>420</v>
      </c>
      <c r="H6183" s="335" t="s">
        <v>411</v>
      </c>
      <c r="I6183" s="335" t="s">
        <v>412</v>
      </c>
      <c r="J6183" s="335" t="s">
        <v>560</v>
      </c>
      <c r="K6183" s="335" t="s">
        <v>398</v>
      </c>
      <c r="L6183" s="335" t="s">
        <v>538</v>
      </c>
      <c r="M6183" s="335" t="s">
        <v>439</v>
      </c>
      <c r="N6183" s="337">
        <v>1269</v>
      </c>
      <c r="O6183" s="338">
        <v>422633.91</v>
      </c>
      <c r="P6183" s="337">
        <v>3019993</v>
      </c>
      <c r="Q6183" t="str">
        <f t="shared" si="99"/>
        <v>1-Residential</v>
      </c>
    </row>
    <row r="6184" spans="1:17" x14ac:dyDescent="0.3">
      <c r="A6184" s="329">
        <v>5</v>
      </c>
      <c r="B6184" s="330" t="s">
        <v>180</v>
      </c>
      <c r="C6184" s="331">
        <v>2022</v>
      </c>
      <c r="D6184" s="331">
        <v>3</v>
      </c>
      <c r="E6184" s="330" t="s">
        <v>559</v>
      </c>
      <c r="F6184" s="341">
        <v>3</v>
      </c>
      <c r="G6184" s="330" t="s">
        <v>420</v>
      </c>
      <c r="H6184" s="330" t="s">
        <v>416</v>
      </c>
      <c r="I6184" s="330" t="s">
        <v>417</v>
      </c>
      <c r="J6184" s="330" t="s">
        <v>561</v>
      </c>
      <c r="K6184" s="330" t="s">
        <v>404</v>
      </c>
      <c r="L6184" s="330" t="s">
        <v>538</v>
      </c>
      <c r="M6184" s="330" t="s">
        <v>439</v>
      </c>
      <c r="N6184" s="332">
        <v>60868</v>
      </c>
      <c r="O6184" s="333">
        <v>6086997.5099999998</v>
      </c>
      <c r="P6184" s="332">
        <v>96845920</v>
      </c>
      <c r="Q6184" t="str">
        <f t="shared" si="99"/>
        <v>3-Small C&amp;I</v>
      </c>
    </row>
    <row r="6185" spans="1:17" x14ac:dyDescent="0.3">
      <c r="A6185" s="334">
        <v>5</v>
      </c>
      <c r="B6185" s="335" t="s">
        <v>180</v>
      </c>
      <c r="C6185" s="336">
        <v>2022</v>
      </c>
      <c r="D6185" s="336">
        <v>3</v>
      </c>
      <c r="E6185" s="335" t="s">
        <v>559</v>
      </c>
      <c r="F6185" s="342">
        <v>3</v>
      </c>
      <c r="G6185" s="335" t="s">
        <v>420</v>
      </c>
      <c r="H6185" s="335" t="s">
        <v>445</v>
      </c>
      <c r="I6185" s="335" t="s">
        <v>446</v>
      </c>
      <c r="J6185" s="335" t="s">
        <v>566</v>
      </c>
      <c r="K6185" s="335" t="s">
        <v>424</v>
      </c>
      <c r="L6185" s="335" t="s">
        <v>538</v>
      </c>
      <c r="M6185" s="335" t="s">
        <v>439</v>
      </c>
      <c r="N6185" s="337">
        <v>1225</v>
      </c>
      <c r="O6185" s="338">
        <v>52452.81</v>
      </c>
      <c r="P6185" s="337">
        <v>393659</v>
      </c>
      <c r="Q6185" t="str">
        <f t="shared" si="99"/>
        <v>3-Small C&amp;I</v>
      </c>
    </row>
    <row r="6186" spans="1:17" x14ac:dyDescent="0.3">
      <c r="A6186" s="329">
        <v>5</v>
      </c>
      <c r="B6186" s="330" t="s">
        <v>180</v>
      </c>
      <c r="C6186" s="331">
        <v>2022</v>
      </c>
      <c r="D6186" s="331">
        <v>3</v>
      </c>
      <c r="E6186" s="330" t="s">
        <v>559</v>
      </c>
      <c r="F6186" s="341">
        <v>3</v>
      </c>
      <c r="G6186" s="330" t="s">
        <v>420</v>
      </c>
      <c r="H6186" s="330" t="s">
        <v>447</v>
      </c>
      <c r="I6186" s="330" t="s">
        <v>448</v>
      </c>
      <c r="J6186" s="330" t="s">
        <v>563</v>
      </c>
      <c r="K6186" s="330" t="s">
        <v>427</v>
      </c>
      <c r="L6186" s="330" t="s">
        <v>538</v>
      </c>
      <c r="M6186" s="330" t="s">
        <v>439</v>
      </c>
      <c r="N6186" s="332">
        <v>470</v>
      </c>
      <c r="O6186" s="333">
        <v>149586.71</v>
      </c>
      <c r="P6186" s="332">
        <v>1824835</v>
      </c>
      <c r="Q6186" t="str">
        <f t="shared" si="99"/>
        <v>3-Small C&amp;I</v>
      </c>
    </row>
    <row r="6187" spans="1:17" x14ac:dyDescent="0.3">
      <c r="A6187" s="334">
        <v>5</v>
      </c>
      <c r="B6187" s="335" t="s">
        <v>180</v>
      </c>
      <c r="C6187" s="336">
        <v>2022</v>
      </c>
      <c r="D6187" s="336">
        <v>3</v>
      </c>
      <c r="E6187" s="335" t="s">
        <v>559</v>
      </c>
      <c r="F6187" s="342">
        <v>3</v>
      </c>
      <c r="G6187" s="335" t="s">
        <v>420</v>
      </c>
      <c r="H6187" s="335" t="s">
        <v>418</v>
      </c>
      <c r="I6187" s="335" t="s">
        <v>419</v>
      </c>
      <c r="J6187" s="335" t="s">
        <v>564</v>
      </c>
      <c r="K6187" s="335" t="s">
        <v>410</v>
      </c>
      <c r="L6187" s="335" t="s">
        <v>538</v>
      </c>
      <c r="M6187" s="335" t="s">
        <v>439</v>
      </c>
      <c r="N6187" s="337">
        <v>20234</v>
      </c>
      <c r="O6187" s="338">
        <v>1285850.3600000001</v>
      </c>
      <c r="P6187" s="337">
        <v>12024538</v>
      </c>
      <c r="Q6187" t="str">
        <f t="shared" si="99"/>
        <v>3-Small C&amp;I</v>
      </c>
    </row>
    <row r="6188" spans="1:17" x14ac:dyDescent="0.3">
      <c r="A6188" s="329">
        <v>5</v>
      </c>
      <c r="B6188" s="330" t="s">
        <v>180</v>
      </c>
      <c r="C6188" s="331">
        <v>2022</v>
      </c>
      <c r="D6188" s="331">
        <v>3</v>
      </c>
      <c r="E6188" s="330" t="s">
        <v>559</v>
      </c>
      <c r="F6188" s="341">
        <v>3</v>
      </c>
      <c r="G6188" s="330" t="s">
        <v>420</v>
      </c>
      <c r="H6188" s="330" t="s">
        <v>449</v>
      </c>
      <c r="I6188" s="330" t="s">
        <v>450</v>
      </c>
      <c r="J6188" s="330" t="s">
        <v>567</v>
      </c>
      <c r="K6188" s="330" t="s">
        <v>432</v>
      </c>
      <c r="L6188" s="330" t="s">
        <v>538</v>
      </c>
      <c r="M6188" s="330" t="s">
        <v>439</v>
      </c>
      <c r="N6188" s="332">
        <v>7448</v>
      </c>
      <c r="O6188" s="333">
        <v>14235931.390000001</v>
      </c>
      <c r="P6188" s="332">
        <v>151862155</v>
      </c>
      <c r="Q6188" t="str">
        <f t="shared" si="99"/>
        <v>4-Medium C&amp;I</v>
      </c>
    </row>
    <row r="6189" spans="1:17" x14ac:dyDescent="0.3">
      <c r="A6189" s="334">
        <v>5</v>
      </c>
      <c r="B6189" s="335" t="s">
        <v>180</v>
      </c>
      <c r="C6189" s="336">
        <v>2022</v>
      </c>
      <c r="D6189" s="336">
        <v>3</v>
      </c>
      <c r="E6189" s="335" t="s">
        <v>559</v>
      </c>
      <c r="F6189" s="342">
        <v>3</v>
      </c>
      <c r="G6189" s="335" t="s">
        <v>420</v>
      </c>
      <c r="H6189" s="335" t="s">
        <v>451</v>
      </c>
      <c r="I6189" s="335" t="s">
        <v>452</v>
      </c>
      <c r="J6189" s="335" t="s">
        <v>567</v>
      </c>
      <c r="K6189" s="335" t="s">
        <v>432</v>
      </c>
      <c r="L6189" s="335" t="s">
        <v>538</v>
      </c>
      <c r="M6189" s="335" t="s">
        <v>439</v>
      </c>
      <c r="N6189" s="337">
        <v>339</v>
      </c>
      <c r="O6189" s="338">
        <v>738767.97</v>
      </c>
      <c r="P6189" s="337">
        <v>8144736</v>
      </c>
      <c r="Q6189" t="str">
        <f t="shared" si="99"/>
        <v>4-Medium C&amp;I</v>
      </c>
    </row>
    <row r="6190" spans="1:17" x14ac:dyDescent="0.3">
      <c r="A6190" s="329">
        <v>5</v>
      </c>
      <c r="B6190" s="330" t="s">
        <v>180</v>
      </c>
      <c r="C6190" s="331">
        <v>2022</v>
      </c>
      <c r="D6190" s="331">
        <v>3</v>
      </c>
      <c r="E6190" s="330" t="s">
        <v>559</v>
      </c>
      <c r="F6190" s="341">
        <v>3</v>
      </c>
      <c r="G6190" s="330" t="s">
        <v>420</v>
      </c>
      <c r="H6190" s="330" t="s">
        <v>491</v>
      </c>
      <c r="I6190" s="330" t="s">
        <v>492</v>
      </c>
      <c r="J6190" s="330" t="s">
        <v>567</v>
      </c>
      <c r="K6190" s="330" t="s">
        <v>432</v>
      </c>
      <c r="L6190" s="330" t="s">
        <v>538</v>
      </c>
      <c r="M6190" s="330" t="s">
        <v>439</v>
      </c>
      <c r="N6190" s="332">
        <v>206</v>
      </c>
      <c r="O6190" s="333">
        <v>398295.62</v>
      </c>
      <c r="P6190" s="332">
        <v>4416446</v>
      </c>
      <c r="Q6190" t="str">
        <f t="shared" si="99"/>
        <v>4-Medium C&amp;I</v>
      </c>
    </row>
    <row r="6191" spans="1:17" x14ac:dyDescent="0.3">
      <c r="A6191" s="334">
        <v>5</v>
      </c>
      <c r="B6191" s="335" t="s">
        <v>180</v>
      </c>
      <c r="C6191" s="336">
        <v>2022</v>
      </c>
      <c r="D6191" s="336">
        <v>3</v>
      </c>
      <c r="E6191" s="335" t="s">
        <v>559</v>
      </c>
      <c r="F6191" s="342">
        <v>5</v>
      </c>
      <c r="G6191" s="335" t="s">
        <v>454</v>
      </c>
      <c r="H6191" s="335" t="s">
        <v>402</v>
      </c>
      <c r="I6191" s="335" t="s">
        <v>403</v>
      </c>
      <c r="J6191" s="335" t="s">
        <v>561</v>
      </c>
      <c r="K6191" s="335" t="s">
        <v>404</v>
      </c>
      <c r="L6191" s="335" t="s">
        <v>539</v>
      </c>
      <c r="M6191" s="335" t="s">
        <v>455</v>
      </c>
      <c r="N6191" s="337">
        <v>940</v>
      </c>
      <c r="O6191" s="338">
        <v>299249.14</v>
      </c>
      <c r="P6191" s="337">
        <v>1916577</v>
      </c>
      <c r="Q6191" t="str">
        <f t="shared" si="99"/>
        <v>3-Small C&amp;I</v>
      </c>
    </row>
    <row r="6192" spans="1:17" x14ac:dyDescent="0.3">
      <c r="A6192" s="329">
        <v>5</v>
      </c>
      <c r="B6192" s="330" t="s">
        <v>180</v>
      </c>
      <c r="C6192" s="331">
        <v>2022</v>
      </c>
      <c r="D6192" s="331">
        <v>3</v>
      </c>
      <c r="E6192" s="330" t="s">
        <v>559</v>
      </c>
      <c r="F6192" s="341">
        <v>5</v>
      </c>
      <c r="G6192" s="330" t="s">
        <v>454</v>
      </c>
      <c r="H6192" s="330" t="s">
        <v>422</v>
      </c>
      <c r="I6192" s="330" t="s">
        <v>423</v>
      </c>
      <c r="J6192" s="330" t="s">
        <v>566</v>
      </c>
      <c r="K6192" s="330" t="s">
        <v>424</v>
      </c>
      <c r="L6192" s="330" t="s">
        <v>539</v>
      </c>
      <c r="M6192" s="330" t="s">
        <v>455</v>
      </c>
      <c r="N6192" s="332">
        <v>1</v>
      </c>
      <c r="O6192" s="333">
        <v>78.39</v>
      </c>
      <c r="P6192" s="332">
        <v>292</v>
      </c>
      <c r="Q6192" t="str">
        <f t="shared" si="99"/>
        <v>3-Small C&amp;I</v>
      </c>
    </row>
    <row r="6193" spans="1:17" x14ac:dyDescent="0.3">
      <c r="A6193" s="334">
        <v>5</v>
      </c>
      <c r="B6193" s="335" t="s">
        <v>180</v>
      </c>
      <c r="C6193" s="336">
        <v>2022</v>
      </c>
      <c r="D6193" s="336">
        <v>3</v>
      </c>
      <c r="E6193" s="335" t="s">
        <v>559</v>
      </c>
      <c r="F6193" s="342">
        <v>5</v>
      </c>
      <c r="G6193" s="335" t="s">
        <v>454</v>
      </c>
      <c r="H6193" s="335" t="s">
        <v>428</v>
      </c>
      <c r="I6193" s="335" t="s">
        <v>429</v>
      </c>
      <c r="J6193" s="335" t="s">
        <v>561</v>
      </c>
      <c r="K6193" s="335" t="s">
        <v>404</v>
      </c>
      <c r="L6193" s="335" t="s">
        <v>539</v>
      </c>
      <c r="M6193" s="335" t="s">
        <v>455</v>
      </c>
      <c r="N6193" s="337">
        <v>2</v>
      </c>
      <c r="O6193" s="338">
        <v>143.80000000000001</v>
      </c>
      <c r="P6193" s="337">
        <v>529</v>
      </c>
      <c r="Q6193" t="str">
        <f t="shared" si="99"/>
        <v>3-Small C&amp;I</v>
      </c>
    </row>
    <row r="6194" spans="1:17" x14ac:dyDescent="0.3">
      <c r="A6194" s="329">
        <v>5</v>
      </c>
      <c r="B6194" s="330" t="s">
        <v>180</v>
      </c>
      <c r="C6194" s="331">
        <v>2022</v>
      </c>
      <c r="D6194" s="331">
        <v>3</v>
      </c>
      <c r="E6194" s="330" t="s">
        <v>559</v>
      </c>
      <c r="F6194" s="341">
        <v>5</v>
      </c>
      <c r="G6194" s="330" t="s">
        <v>454</v>
      </c>
      <c r="H6194" s="330" t="s">
        <v>480</v>
      </c>
      <c r="I6194" s="330" t="s">
        <v>481</v>
      </c>
      <c r="J6194" s="330" t="s">
        <v>567</v>
      </c>
      <c r="K6194" s="330" t="s">
        <v>432</v>
      </c>
      <c r="L6194" s="330" t="s">
        <v>539</v>
      </c>
      <c r="M6194" s="330" t="s">
        <v>455</v>
      </c>
      <c r="N6194" s="332">
        <v>8</v>
      </c>
      <c r="O6194" s="333">
        <v>36850.97</v>
      </c>
      <c r="P6194" s="332">
        <v>119560</v>
      </c>
      <c r="Q6194" t="str">
        <f t="shared" si="99"/>
        <v>4-Medium C&amp;I</v>
      </c>
    </row>
    <row r="6195" spans="1:17" x14ac:dyDescent="0.3">
      <c r="A6195" s="334">
        <v>5</v>
      </c>
      <c r="B6195" s="335" t="s">
        <v>180</v>
      </c>
      <c r="C6195" s="336">
        <v>2022</v>
      </c>
      <c r="D6195" s="336">
        <v>3</v>
      </c>
      <c r="E6195" s="335" t="s">
        <v>559</v>
      </c>
      <c r="F6195" s="342">
        <v>5</v>
      </c>
      <c r="G6195" s="335" t="s">
        <v>454</v>
      </c>
      <c r="H6195" s="335" t="s">
        <v>430</v>
      </c>
      <c r="I6195" s="335" t="s">
        <v>431</v>
      </c>
      <c r="J6195" s="335" t="s">
        <v>567</v>
      </c>
      <c r="K6195" s="335" t="s">
        <v>432</v>
      </c>
      <c r="L6195" s="335" t="s">
        <v>539</v>
      </c>
      <c r="M6195" s="335" t="s">
        <v>455</v>
      </c>
      <c r="N6195" s="337">
        <v>169</v>
      </c>
      <c r="O6195" s="338">
        <v>1059078</v>
      </c>
      <c r="P6195" s="337">
        <v>3585627</v>
      </c>
      <c r="Q6195" t="str">
        <f t="shared" si="99"/>
        <v>4-Medium C&amp;I</v>
      </c>
    </row>
    <row r="6196" spans="1:17" x14ac:dyDescent="0.3">
      <c r="A6196" s="329">
        <v>5</v>
      </c>
      <c r="B6196" s="330" t="s">
        <v>180</v>
      </c>
      <c r="C6196" s="331">
        <v>2022</v>
      </c>
      <c r="D6196" s="331">
        <v>3</v>
      </c>
      <c r="E6196" s="330" t="s">
        <v>559</v>
      </c>
      <c r="F6196" s="341">
        <v>5</v>
      </c>
      <c r="G6196" s="330" t="s">
        <v>454</v>
      </c>
      <c r="H6196" s="330" t="s">
        <v>476</v>
      </c>
      <c r="I6196" s="330" t="s">
        <v>477</v>
      </c>
      <c r="J6196" s="330" t="s">
        <v>565</v>
      </c>
      <c r="K6196" s="330" t="s">
        <v>435</v>
      </c>
      <c r="L6196" s="330" t="s">
        <v>539</v>
      </c>
      <c r="M6196" s="330" t="s">
        <v>455</v>
      </c>
      <c r="N6196" s="332">
        <v>28</v>
      </c>
      <c r="O6196" s="333">
        <v>3585.05</v>
      </c>
      <c r="P6196" s="332">
        <v>9780</v>
      </c>
      <c r="Q6196" t="str">
        <f t="shared" si="99"/>
        <v>Street</v>
      </c>
    </row>
    <row r="6197" spans="1:17" x14ac:dyDescent="0.3">
      <c r="A6197" s="334">
        <v>5</v>
      </c>
      <c r="B6197" s="335" t="s">
        <v>180</v>
      </c>
      <c r="C6197" s="336">
        <v>2022</v>
      </c>
      <c r="D6197" s="336">
        <v>3</v>
      </c>
      <c r="E6197" s="335" t="s">
        <v>559</v>
      </c>
      <c r="F6197" s="342">
        <v>5</v>
      </c>
      <c r="G6197" s="335" t="s">
        <v>454</v>
      </c>
      <c r="H6197" s="335" t="s">
        <v>478</v>
      </c>
      <c r="I6197" s="335" t="s">
        <v>479</v>
      </c>
      <c r="J6197" s="335" t="s">
        <v>565</v>
      </c>
      <c r="K6197" s="335" t="s">
        <v>435</v>
      </c>
      <c r="L6197" s="335" t="s">
        <v>539</v>
      </c>
      <c r="M6197" s="335" t="s">
        <v>455</v>
      </c>
      <c r="N6197" s="337">
        <v>36</v>
      </c>
      <c r="O6197" s="338">
        <v>5413.85</v>
      </c>
      <c r="P6197" s="337">
        <v>14844</v>
      </c>
      <c r="Q6197" t="str">
        <f t="shared" si="99"/>
        <v>Street</v>
      </c>
    </row>
    <row r="6198" spans="1:17" x14ac:dyDescent="0.3">
      <c r="A6198" s="329">
        <v>5</v>
      </c>
      <c r="B6198" s="330" t="s">
        <v>180</v>
      </c>
      <c r="C6198" s="331">
        <v>2022</v>
      </c>
      <c r="D6198" s="331">
        <v>3</v>
      </c>
      <c r="E6198" s="330" t="s">
        <v>559</v>
      </c>
      <c r="F6198" s="341">
        <v>5</v>
      </c>
      <c r="G6198" s="330" t="s">
        <v>454</v>
      </c>
      <c r="H6198" s="330" t="s">
        <v>433</v>
      </c>
      <c r="I6198" s="330" t="s">
        <v>434</v>
      </c>
      <c r="J6198" s="330" t="s">
        <v>565</v>
      </c>
      <c r="K6198" s="330" t="s">
        <v>435</v>
      </c>
      <c r="L6198" s="330" t="s">
        <v>540</v>
      </c>
      <c r="M6198" s="330" t="s">
        <v>456</v>
      </c>
      <c r="N6198" s="332">
        <v>111</v>
      </c>
      <c r="O6198" s="333">
        <v>15156.84</v>
      </c>
      <c r="P6198" s="332">
        <v>61977</v>
      </c>
      <c r="Q6198" t="str">
        <f t="shared" si="99"/>
        <v>Street</v>
      </c>
    </row>
    <row r="6199" spans="1:17" x14ac:dyDescent="0.3">
      <c r="A6199" s="334">
        <v>5</v>
      </c>
      <c r="B6199" s="335" t="s">
        <v>180</v>
      </c>
      <c r="C6199" s="336">
        <v>2022</v>
      </c>
      <c r="D6199" s="336">
        <v>3</v>
      </c>
      <c r="E6199" s="335" t="s">
        <v>559</v>
      </c>
      <c r="F6199" s="342">
        <v>5</v>
      </c>
      <c r="G6199" s="335" t="s">
        <v>454</v>
      </c>
      <c r="H6199" s="335" t="s">
        <v>489</v>
      </c>
      <c r="I6199" s="335" t="s">
        <v>490</v>
      </c>
      <c r="J6199" s="335" t="s">
        <v>571</v>
      </c>
      <c r="K6199" s="335" t="s">
        <v>442</v>
      </c>
      <c r="L6199" s="335" t="s">
        <v>539</v>
      </c>
      <c r="M6199" s="335" t="s">
        <v>455</v>
      </c>
      <c r="N6199" s="337">
        <v>4</v>
      </c>
      <c r="O6199" s="338">
        <v>373227.02</v>
      </c>
      <c r="P6199" s="337">
        <v>1626450</v>
      </c>
      <c r="Q6199" t="str">
        <f t="shared" si="99"/>
        <v>5-Large C&amp;I</v>
      </c>
    </row>
    <row r="6200" spans="1:17" x14ac:dyDescent="0.3">
      <c r="A6200" s="329">
        <v>5</v>
      </c>
      <c r="B6200" s="330" t="s">
        <v>180</v>
      </c>
      <c r="C6200" s="331">
        <v>2022</v>
      </c>
      <c r="D6200" s="331">
        <v>3</v>
      </c>
      <c r="E6200" s="330" t="s">
        <v>559</v>
      </c>
      <c r="F6200" s="341">
        <v>5</v>
      </c>
      <c r="G6200" s="330" t="s">
        <v>454</v>
      </c>
      <c r="H6200" s="330" t="s">
        <v>440</v>
      </c>
      <c r="I6200" s="330" t="s">
        <v>441</v>
      </c>
      <c r="J6200" s="330" t="s">
        <v>571</v>
      </c>
      <c r="K6200" s="330" t="s">
        <v>442</v>
      </c>
      <c r="L6200" s="330" t="s">
        <v>539</v>
      </c>
      <c r="M6200" s="330" t="s">
        <v>455</v>
      </c>
      <c r="N6200" s="332">
        <v>64</v>
      </c>
      <c r="O6200" s="333">
        <v>1446112.73</v>
      </c>
      <c r="P6200" s="332">
        <v>5575624</v>
      </c>
      <c r="Q6200" t="str">
        <f t="shared" si="99"/>
        <v>5-Large C&amp;I</v>
      </c>
    </row>
    <row r="6201" spans="1:17" x14ac:dyDescent="0.3">
      <c r="A6201" s="334">
        <v>5</v>
      </c>
      <c r="B6201" s="335" t="s">
        <v>180</v>
      </c>
      <c r="C6201" s="336">
        <v>2022</v>
      </c>
      <c r="D6201" s="336">
        <v>3</v>
      </c>
      <c r="E6201" s="335" t="s">
        <v>559</v>
      </c>
      <c r="F6201" s="342">
        <v>5</v>
      </c>
      <c r="G6201" s="335" t="s">
        <v>454</v>
      </c>
      <c r="H6201" s="335" t="s">
        <v>443</v>
      </c>
      <c r="I6201" s="335" t="s">
        <v>444</v>
      </c>
      <c r="J6201" s="335" t="s">
        <v>571</v>
      </c>
      <c r="K6201" s="335" t="s">
        <v>442</v>
      </c>
      <c r="L6201" s="335" t="s">
        <v>540</v>
      </c>
      <c r="M6201" s="335" t="s">
        <v>456</v>
      </c>
      <c r="N6201" s="337">
        <v>606</v>
      </c>
      <c r="O6201" s="338">
        <v>11636397.550000001</v>
      </c>
      <c r="P6201" s="337">
        <v>171086844</v>
      </c>
      <c r="Q6201" t="str">
        <f t="shared" si="99"/>
        <v>5-Large C&amp;I</v>
      </c>
    </row>
    <row r="6202" spans="1:17" x14ac:dyDescent="0.3">
      <c r="A6202" s="329">
        <v>5</v>
      </c>
      <c r="B6202" s="330" t="s">
        <v>180</v>
      </c>
      <c r="C6202" s="331">
        <v>2022</v>
      </c>
      <c r="D6202" s="331">
        <v>3</v>
      </c>
      <c r="E6202" s="330" t="s">
        <v>559</v>
      </c>
      <c r="F6202" s="341">
        <v>5</v>
      </c>
      <c r="G6202" s="330" t="s">
        <v>454</v>
      </c>
      <c r="H6202" s="330" t="s">
        <v>416</v>
      </c>
      <c r="I6202" s="330" t="s">
        <v>417</v>
      </c>
      <c r="J6202" s="330" t="s">
        <v>561</v>
      </c>
      <c r="K6202" s="330" t="s">
        <v>404</v>
      </c>
      <c r="L6202" s="330" t="s">
        <v>540</v>
      </c>
      <c r="M6202" s="330" t="s">
        <v>456</v>
      </c>
      <c r="N6202" s="332">
        <v>1342</v>
      </c>
      <c r="O6202" s="333">
        <v>517060.73</v>
      </c>
      <c r="P6202" s="332">
        <v>4535320</v>
      </c>
      <c r="Q6202" t="str">
        <f t="shared" si="99"/>
        <v>3-Small C&amp;I</v>
      </c>
    </row>
    <row r="6203" spans="1:17" x14ac:dyDescent="0.3">
      <c r="A6203" s="334">
        <v>5</v>
      </c>
      <c r="B6203" s="335" t="s">
        <v>180</v>
      </c>
      <c r="C6203" s="336">
        <v>2022</v>
      </c>
      <c r="D6203" s="336">
        <v>3</v>
      </c>
      <c r="E6203" s="335" t="s">
        <v>559</v>
      </c>
      <c r="F6203" s="342">
        <v>5</v>
      </c>
      <c r="G6203" s="335" t="s">
        <v>454</v>
      </c>
      <c r="H6203" s="335" t="s">
        <v>445</v>
      </c>
      <c r="I6203" s="335" t="s">
        <v>446</v>
      </c>
      <c r="J6203" s="335" t="s">
        <v>566</v>
      </c>
      <c r="K6203" s="335" t="s">
        <v>424</v>
      </c>
      <c r="L6203" s="335" t="s">
        <v>540</v>
      </c>
      <c r="M6203" s="335" t="s">
        <v>456</v>
      </c>
      <c r="N6203" s="337">
        <v>1</v>
      </c>
      <c r="O6203" s="338">
        <v>40.57</v>
      </c>
      <c r="P6203" s="337">
        <v>300</v>
      </c>
      <c r="Q6203" t="str">
        <f t="shared" si="99"/>
        <v>3-Small C&amp;I</v>
      </c>
    </row>
    <row r="6204" spans="1:17" x14ac:dyDescent="0.3">
      <c r="A6204" s="329">
        <v>5</v>
      </c>
      <c r="B6204" s="330" t="s">
        <v>180</v>
      </c>
      <c r="C6204" s="331">
        <v>2022</v>
      </c>
      <c r="D6204" s="331">
        <v>3</v>
      </c>
      <c r="E6204" s="330" t="s">
        <v>559</v>
      </c>
      <c r="F6204" s="341">
        <v>5</v>
      </c>
      <c r="G6204" s="330" t="s">
        <v>454</v>
      </c>
      <c r="H6204" s="330" t="s">
        <v>449</v>
      </c>
      <c r="I6204" s="330" t="s">
        <v>450</v>
      </c>
      <c r="J6204" s="330" t="s">
        <v>567</v>
      </c>
      <c r="K6204" s="330" t="s">
        <v>432</v>
      </c>
      <c r="L6204" s="330" t="s">
        <v>540</v>
      </c>
      <c r="M6204" s="330" t="s">
        <v>456</v>
      </c>
      <c r="N6204" s="332">
        <v>470</v>
      </c>
      <c r="O6204" s="333">
        <v>1270949.49</v>
      </c>
      <c r="P6204" s="332">
        <v>12582993</v>
      </c>
      <c r="Q6204" t="str">
        <f t="shared" si="99"/>
        <v>4-Medium C&amp;I</v>
      </c>
    </row>
    <row r="6205" spans="1:17" x14ac:dyDescent="0.3">
      <c r="A6205" s="334">
        <v>5</v>
      </c>
      <c r="B6205" s="335" t="s">
        <v>180</v>
      </c>
      <c r="C6205" s="336">
        <v>2022</v>
      </c>
      <c r="D6205" s="336">
        <v>3</v>
      </c>
      <c r="E6205" s="335" t="s">
        <v>559</v>
      </c>
      <c r="F6205" s="342">
        <v>6</v>
      </c>
      <c r="G6205" s="335" t="s">
        <v>457</v>
      </c>
      <c r="H6205" s="335" t="s">
        <v>402</v>
      </c>
      <c r="I6205" s="335" t="s">
        <v>403</v>
      </c>
      <c r="J6205" s="335" t="s">
        <v>561</v>
      </c>
      <c r="K6205" s="335" t="s">
        <v>404</v>
      </c>
      <c r="L6205" s="335" t="s">
        <v>547</v>
      </c>
      <c r="M6205" s="335" t="s">
        <v>192</v>
      </c>
      <c r="N6205" s="337">
        <v>6</v>
      </c>
      <c r="O6205" s="338">
        <v>935.32</v>
      </c>
      <c r="P6205" s="337">
        <v>3605</v>
      </c>
      <c r="Q6205" t="str">
        <f t="shared" si="99"/>
        <v>3-Small C&amp;I</v>
      </c>
    </row>
    <row r="6206" spans="1:17" x14ac:dyDescent="0.3">
      <c r="A6206" s="329">
        <v>5</v>
      </c>
      <c r="B6206" s="330" t="s">
        <v>180</v>
      </c>
      <c r="C6206" s="331">
        <v>2022</v>
      </c>
      <c r="D6206" s="331">
        <v>3</v>
      </c>
      <c r="E6206" s="330" t="s">
        <v>559</v>
      </c>
      <c r="F6206" s="341">
        <v>6</v>
      </c>
      <c r="G6206" s="330" t="s">
        <v>457</v>
      </c>
      <c r="H6206" s="330" t="s">
        <v>493</v>
      </c>
      <c r="I6206" s="330" t="s">
        <v>494</v>
      </c>
      <c r="J6206" s="330" t="s">
        <v>572</v>
      </c>
      <c r="K6206" s="330" t="s">
        <v>460</v>
      </c>
      <c r="L6206" s="330" t="s">
        <v>547</v>
      </c>
      <c r="M6206" s="330" t="s">
        <v>192</v>
      </c>
      <c r="N6206" s="332">
        <v>71</v>
      </c>
      <c r="O6206" s="333">
        <v>55682.53</v>
      </c>
      <c r="P6206" s="332">
        <v>118496</v>
      </c>
      <c r="Q6206" t="str">
        <f t="shared" si="99"/>
        <v>Street</v>
      </c>
    </row>
    <row r="6207" spans="1:17" x14ac:dyDescent="0.3">
      <c r="A6207" s="334">
        <v>5</v>
      </c>
      <c r="B6207" s="335" t="s">
        <v>180</v>
      </c>
      <c r="C6207" s="336">
        <v>2022</v>
      </c>
      <c r="D6207" s="336">
        <v>3</v>
      </c>
      <c r="E6207" s="335" t="s">
        <v>559</v>
      </c>
      <c r="F6207" s="342">
        <v>6</v>
      </c>
      <c r="G6207" s="335" t="s">
        <v>457</v>
      </c>
      <c r="H6207" s="335" t="s">
        <v>495</v>
      </c>
      <c r="I6207" s="335" t="s">
        <v>496</v>
      </c>
      <c r="J6207" s="335" t="s">
        <v>572</v>
      </c>
      <c r="K6207" s="335" t="s">
        <v>460</v>
      </c>
      <c r="L6207" s="335" t="s">
        <v>547</v>
      </c>
      <c r="M6207" s="335" t="s">
        <v>192</v>
      </c>
      <c r="N6207" s="337">
        <v>109</v>
      </c>
      <c r="O6207" s="338">
        <v>60556.26</v>
      </c>
      <c r="P6207" s="337">
        <v>95102</v>
      </c>
      <c r="Q6207" t="str">
        <f t="shared" si="99"/>
        <v>Street</v>
      </c>
    </row>
    <row r="6208" spans="1:17" x14ac:dyDescent="0.3">
      <c r="A6208" s="329">
        <v>5</v>
      </c>
      <c r="B6208" s="330" t="s">
        <v>180</v>
      </c>
      <c r="C6208" s="331">
        <v>2022</v>
      </c>
      <c r="D6208" s="331">
        <v>3</v>
      </c>
      <c r="E6208" s="330" t="s">
        <v>559</v>
      </c>
      <c r="F6208" s="341">
        <v>6</v>
      </c>
      <c r="G6208" s="330" t="s">
        <v>457</v>
      </c>
      <c r="H6208" s="330" t="s">
        <v>476</v>
      </c>
      <c r="I6208" s="330" t="s">
        <v>477</v>
      </c>
      <c r="J6208" s="330" t="s">
        <v>565</v>
      </c>
      <c r="K6208" s="330" t="s">
        <v>435</v>
      </c>
      <c r="L6208" s="330" t="s">
        <v>547</v>
      </c>
      <c r="M6208" s="330" t="s">
        <v>192</v>
      </c>
      <c r="N6208" s="332">
        <v>325</v>
      </c>
      <c r="O6208" s="333">
        <v>32741.35</v>
      </c>
      <c r="P6208" s="332">
        <v>82383</v>
      </c>
      <c r="Q6208" t="str">
        <f t="shared" si="99"/>
        <v>Street</v>
      </c>
    </row>
    <row r="6209" spans="1:17" x14ac:dyDescent="0.3">
      <c r="A6209" s="334">
        <v>5</v>
      </c>
      <c r="B6209" s="335" t="s">
        <v>180</v>
      </c>
      <c r="C6209" s="336">
        <v>2022</v>
      </c>
      <c r="D6209" s="336">
        <v>3</v>
      </c>
      <c r="E6209" s="335" t="s">
        <v>559</v>
      </c>
      <c r="F6209" s="342">
        <v>6</v>
      </c>
      <c r="G6209" s="335" t="s">
        <v>457</v>
      </c>
      <c r="H6209" s="335" t="s">
        <v>478</v>
      </c>
      <c r="I6209" s="335" t="s">
        <v>479</v>
      </c>
      <c r="J6209" s="335" t="s">
        <v>565</v>
      </c>
      <c r="K6209" s="335" t="s">
        <v>435</v>
      </c>
      <c r="L6209" s="335" t="s">
        <v>547</v>
      </c>
      <c r="M6209" s="335" t="s">
        <v>192</v>
      </c>
      <c r="N6209" s="337">
        <v>595</v>
      </c>
      <c r="O6209" s="338">
        <v>49063.55</v>
      </c>
      <c r="P6209" s="337">
        <v>128688</v>
      </c>
      <c r="Q6209" t="str">
        <f t="shared" si="99"/>
        <v>Street</v>
      </c>
    </row>
    <row r="6210" spans="1:17" x14ac:dyDescent="0.3">
      <c r="A6210" s="329">
        <v>5</v>
      </c>
      <c r="B6210" s="330" t="s">
        <v>180</v>
      </c>
      <c r="C6210" s="331">
        <v>2022</v>
      </c>
      <c r="D6210" s="331">
        <v>3</v>
      </c>
      <c r="E6210" s="330" t="s">
        <v>559</v>
      </c>
      <c r="F6210" s="341">
        <v>6</v>
      </c>
      <c r="G6210" s="330" t="s">
        <v>457</v>
      </c>
      <c r="H6210" s="330" t="s">
        <v>664</v>
      </c>
      <c r="I6210" s="330" t="s">
        <v>665</v>
      </c>
      <c r="J6210" s="330" t="s">
        <v>575</v>
      </c>
      <c r="K6210" s="330" t="s">
        <v>512</v>
      </c>
      <c r="L6210" s="330" t="s">
        <v>547</v>
      </c>
      <c r="M6210" s="330" t="s">
        <v>192</v>
      </c>
      <c r="N6210" s="332">
        <v>1</v>
      </c>
      <c r="O6210" s="333">
        <v>91.14</v>
      </c>
      <c r="P6210" s="332">
        <v>322</v>
      </c>
      <c r="Q6210" t="str">
        <f t="shared" si="99"/>
        <v>Street</v>
      </c>
    </row>
    <row r="6211" spans="1:17" x14ac:dyDescent="0.3">
      <c r="A6211" s="334">
        <v>5</v>
      </c>
      <c r="B6211" s="335" t="s">
        <v>180</v>
      </c>
      <c r="C6211" s="336">
        <v>2022</v>
      </c>
      <c r="D6211" s="336">
        <v>3</v>
      </c>
      <c r="E6211" s="335" t="s">
        <v>559</v>
      </c>
      <c r="F6211" s="342">
        <v>6</v>
      </c>
      <c r="G6211" s="335" t="s">
        <v>457</v>
      </c>
      <c r="H6211" s="335" t="s">
        <v>497</v>
      </c>
      <c r="I6211" s="335" t="s">
        <v>498</v>
      </c>
      <c r="J6211" s="335" t="s">
        <v>573</v>
      </c>
      <c r="K6211" s="335" t="s">
        <v>499</v>
      </c>
      <c r="L6211" s="335" t="s">
        <v>547</v>
      </c>
      <c r="M6211" s="335" t="s">
        <v>192</v>
      </c>
      <c r="N6211" s="337">
        <v>2</v>
      </c>
      <c r="O6211" s="338">
        <v>776.34</v>
      </c>
      <c r="P6211" s="337">
        <v>1350</v>
      </c>
      <c r="Q6211" t="str">
        <f t="shared" si="99"/>
        <v>Street</v>
      </c>
    </row>
    <row r="6212" spans="1:17" x14ac:dyDescent="0.3">
      <c r="A6212" s="329">
        <v>5</v>
      </c>
      <c r="B6212" s="330" t="s">
        <v>180</v>
      </c>
      <c r="C6212" s="331">
        <v>2022</v>
      </c>
      <c r="D6212" s="331">
        <v>3</v>
      </c>
      <c r="E6212" s="330" t="s">
        <v>559</v>
      </c>
      <c r="F6212" s="341">
        <v>6</v>
      </c>
      <c r="G6212" s="330" t="s">
        <v>457</v>
      </c>
      <c r="H6212" s="330" t="s">
        <v>500</v>
      </c>
      <c r="I6212" s="330" t="s">
        <v>501</v>
      </c>
      <c r="J6212" s="330" t="s">
        <v>573</v>
      </c>
      <c r="K6212" s="330" t="s">
        <v>499</v>
      </c>
      <c r="L6212" s="330" t="s">
        <v>547</v>
      </c>
      <c r="M6212" s="330" t="s">
        <v>192</v>
      </c>
      <c r="N6212" s="332">
        <v>2</v>
      </c>
      <c r="O6212" s="333">
        <v>19166.099999999999</v>
      </c>
      <c r="P6212" s="332">
        <v>43711</v>
      </c>
      <c r="Q6212" t="str">
        <f t="shared" si="99"/>
        <v>Street</v>
      </c>
    </row>
    <row r="6213" spans="1:17" x14ac:dyDescent="0.3">
      <c r="A6213" s="334">
        <v>5</v>
      </c>
      <c r="B6213" s="335" t="s">
        <v>180</v>
      </c>
      <c r="C6213" s="336">
        <v>2022</v>
      </c>
      <c r="D6213" s="336">
        <v>3</v>
      </c>
      <c r="E6213" s="335" t="s">
        <v>559</v>
      </c>
      <c r="F6213" s="342">
        <v>6</v>
      </c>
      <c r="G6213" s="335" t="s">
        <v>457</v>
      </c>
      <c r="H6213" s="335" t="s">
        <v>502</v>
      </c>
      <c r="I6213" s="335" t="s">
        <v>503</v>
      </c>
      <c r="J6213" s="335" t="s">
        <v>574</v>
      </c>
      <c r="K6213" s="335" t="s">
        <v>474</v>
      </c>
      <c r="L6213" s="335" t="s">
        <v>547</v>
      </c>
      <c r="M6213" s="335" t="s">
        <v>192</v>
      </c>
      <c r="N6213" s="337">
        <v>98</v>
      </c>
      <c r="O6213" s="338">
        <v>48874.84</v>
      </c>
      <c r="P6213" s="337">
        <v>216245</v>
      </c>
      <c r="Q6213" t="str">
        <f t="shared" si="99"/>
        <v>Street</v>
      </c>
    </row>
    <row r="6214" spans="1:17" x14ac:dyDescent="0.3">
      <c r="A6214" s="329">
        <v>5</v>
      </c>
      <c r="B6214" s="330" t="s">
        <v>180</v>
      </c>
      <c r="C6214" s="331">
        <v>2022</v>
      </c>
      <c r="D6214" s="331">
        <v>3</v>
      </c>
      <c r="E6214" s="330" t="s">
        <v>559</v>
      </c>
      <c r="F6214" s="341">
        <v>6</v>
      </c>
      <c r="G6214" s="330" t="s">
        <v>457</v>
      </c>
      <c r="H6214" s="330" t="s">
        <v>504</v>
      </c>
      <c r="I6214" s="330" t="s">
        <v>505</v>
      </c>
      <c r="J6214" s="330" t="s">
        <v>574</v>
      </c>
      <c r="K6214" s="330" t="s">
        <v>474</v>
      </c>
      <c r="L6214" s="330" t="s">
        <v>547</v>
      </c>
      <c r="M6214" s="330" t="s">
        <v>192</v>
      </c>
      <c r="N6214" s="332">
        <v>13</v>
      </c>
      <c r="O6214" s="333">
        <v>5189.9799999999996</v>
      </c>
      <c r="P6214" s="332">
        <v>22228</v>
      </c>
      <c r="Q6214" t="str">
        <f t="shared" si="99"/>
        <v>Street</v>
      </c>
    </row>
    <row r="6215" spans="1:17" x14ac:dyDescent="0.3">
      <c r="A6215" s="334">
        <v>5</v>
      </c>
      <c r="B6215" s="335" t="s">
        <v>180</v>
      </c>
      <c r="C6215" s="336">
        <v>2022</v>
      </c>
      <c r="D6215" s="336">
        <v>3</v>
      </c>
      <c r="E6215" s="335" t="s">
        <v>559</v>
      </c>
      <c r="F6215" s="342">
        <v>6</v>
      </c>
      <c r="G6215" s="335" t="s">
        <v>457</v>
      </c>
      <c r="H6215" s="335" t="s">
        <v>506</v>
      </c>
      <c r="I6215" s="335" t="s">
        <v>507</v>
      </c>
      <c r="J6215" s="335" t="s">
        <v>570</v>
      </c>
      <c r="K6215" s="335" t="s">
        <v>438</v>
      </c>
      <c r="L6215" s="335" t="s">
        <v>547</v>
      </c>
      <c r="M6215" s="335" t="s">
        <v>192</v>
      </c>
      <c r="N6215" s="337">
        <v>2</v>
      </c>
      <c r="O6215" s="338">
        <v>76.42</v>
      </c>
      <c r="P6215" s="337">
        <v>256</v>
      </c>
      <c r="Q6215" t="str">
        <f t="shared" si="99"/>
        <v>3-Small C&amp;I</v>
      </c>
    </row>
    <row r="6216" spans="1:17" x14ac:dyDescent="0.3">
      <c r="A6216" s="329">
        <v>5</v>
      </c>
      <c r="B6216" s="330" t="s">
        <v>180</v>
      </c>
      <c r="C6216" s="331">
        <v>2022</v>
      </c>
      <c r="D6216" s="331">
        <v>3</v>
      </c>
      <c r="E6216" s="330" t="s">
        <v>559</v>
      </c>
      <c r="F6216" s="341">
        <v>6</v>
      </c>
      <c r="G6216" s="330" t="s">
        <v>457</v>
      </c>
      <c r="H6216" s="330" t="s">
        <v>508</v>
      </c>
      <c r="I6216" s="330" t="s">
        <v>509</v>
      </c>
      <c r="J6216" s="330" t="s">
        <v>570</v>
      </c>
      <c r="K6216" s="330" t="s">
        <v>438</v>
      </c>
      <c r="L6216" s="330" t="s">
        <v>547</v>
      </c>
      <c r="M6216" s="330" t="s">
        <v>192</v>
      </c>
      <c r="N6216" s="332">
        <v>4</v>
      </c>
      <c r="O6216" s="333">
        <v>180.02</v>
      </c>
      <c r="P6216" s="332">
        <v>609</v>
      </c>
      <c r="Q6216" t="str">
        <f t="shared" si="99"/>
        <v>3-Small C&amp;I</v>
      </c>
    </row>
    <row r="6217" spans="1:17" x14ac:dyDescent="0.3">
      <c r="A6217" s="334">
        <v>5</v>
      </c>
      <c r="B6217" s="335" t="s">
        <v>180</v>
      </c>
      <c r="C6217" s="336">
        <v>2022</v>
      </c>
      <c r="D6217" s="336">
        <v>3</v>
      </c>
      <c r="E6217" s="335" t="s">
        <v>559</v>
      </c>
      <c r="F6217" s="342">
        <v>6</v>
      </c>
      <c r="G6217" s="335" t="s">
        <v>457</v>
      </c>
      <c r="H6217" s="335" t="s">
        <v>458</v>
      </c>
      <c r="I6217" s="335" t="s">
        <v>459</v>
      </c>
      <c r="J6217" s="335" t="s">
        <v>572</v>
      </c>
      <c r="K6217" s="335" t="s">
        <v>460</v>
      </c>
      <c r="L6217" s="335" t="s">
        <v>541</v>
      </c>
      <c r="M6217" s="335" t="s">
        <v>461</v>
      </c>
      <c r="N6217" s="337">
        <v>521</v>
      </c>
      <c r="O6217" s="338">
        <v>490481.84</v>
      </c>
      <c r="P6217" s="337">
        <v>930927</v>
      </c>
      <c r="Q6217" t="str">
        <f t="shared" si="99"/>
        <v>Street</v>
      </c>
    </row>
    <row r="6218" spans="1:17" x14ac:dyDescent="0.3">
      <c r="A6218" s="329">
        <v>5</v>
      </c>
      <c r="B6218" s="330" t="s">
        <v>180</v>
      </c>
      <c r="C6218" s="331">
        <v>2022</v>
      </c>
      <c r="D6218" s="331">
        <v>3</v>
      </c>
      <c r="E6218" s="330" t="s">
        <v>559</v>
      </c>
      <c r="F6218" s="341">
        <v>6</v>
      </c>
      <c r="G6218" s="330" t="s">
        <v>457</v>
      </c>
      <c r="H6218" s="330" t="s">
        <v>433</v>
      </c>
      <c r="I6218" s="330" t="s">
        <v>434</v>
      </c>
      <c r="J6218" s="330" t="s">
        <v>565</v>
      </c>
      <c r="K6218" s="330" t="s">
        <v>435</v>
      </c>
      <c r="L6218" s="330" t="s">
        <v>541</v>
      </c>
      <c r="M6218" s="330" t="s">
        <v>461</v>
      </c>
      <c r="N6218" s="332">
        <v>922</v>
      </c>
      <c r="O6218" s="333">
        <v>64439.44</v>
      </c>
      <c r="P6218" s="332">
        <v>247931</v>
      </c>
      <c r="Q6218" t="str">
        <f t="shared" si="99"/>
        <v>Street</v>
      </c>
    </row>
    <row r="6219" spans="1:17" x14ac:dyDescent="0.3">
      <c r="A6219" s="334">
        <v>5</v>
      </c>
      <c r="B6219" s="335" t="s">
        <v>180</v>
      </c>
      <c r="C6219" s="336">
        <v>2022</v>
      </c>
      <c r="D6219" s="336">
        <v>3</v>
      </c>
      <c r="E6219" s="335" t="s">
        <v>559</v>
      </c>
      <c r="F6219" s="342">
        <v>6</v>
      </c>
      <c r="G6219" s="335" t="s">
        <v>457</v>
      </c>
      <c r="H6219" s="335" t="s">
        <v>510</v>
      </c>
      <c r="I6219" s="335" t="s">
        <v>511</v>
      </c>
      <c r="J6219" s="335" t="s">
        <v>575</v>
      </c>
      <c r="K6219" s="335" t="s">
        <v>512</v>
      </c>
      <c r="L6219" s="335" t="s">
        <v>541</v>
      </c>
      <c r="M6219" s="335" t="s">
        <v>461</v>
      </c>
      <c r="N6219" s="337">
        <v>5</v>
      </c>
      <c r="O6219" s="338">
        <v>7956.77</v>
      </c>
      <c r="P6219" s="337">
        <v>35261</v>
      </c>
      <c r="Q6219" t="str">
        <f t="shared" si="99"/>
        <v>Street</v>
      </c>
    </row>
    <row r="6220" spans="1:17" x14ac:dyDescent="0.3">
      <c r="A6220" s="329">
        <v>5</v>
      </c>
      <c r="B6220" s="330" t="s">
        <v>180</v>
      </c>
      <c r="C6220" s="331">
        <v>2022</v>
      </c>
      <c r="D6220" s="331">
        <v>3</v>
      </c>
      <c r="E6220" s="330" t="s">
        <v>559</v>
      </c>
      <c r="F6220" s="341">
        <v>6</v>
      </c>
      <c r="G6220" s="330" t="s">
        <v>457</v>
      </c>
      <c r="H6220" s="330" t="s">
        <v>513</v>
      </c>
      <c r="I6220" s="330" t="s">
        <v>514</v>
      </c>
      <c r="J6220" s="330" t="s">
        <v>573</v>
      </c>
      <c r="K6220" s="330" t="s">
        <v>499</v>
      </c>
      <c r="L6220" s="330" t="s">
        <v>541</v>
      </c>
      <c r="M6220" s="330" t="s">
        <v>461</v>
      </c>
      <c r="N6220" s="332">
        <v>6</v>
      </c>
      <c r="O6220" s="333">
        <v>1572.95</v>
      </c>
      <c r="P6220" s="332">
        <v>3782</v>
      </c>
      <c r="Q6220" t="str">
        <f t="shared" si="99"/>
        <v>Street</v>
      </c>
    </row>
    <row r="6221" spans="1:17" x14ac:dyDescent="0.3">
      <c r="A6221" s="334">
        <v>5</v>
      </c>
      <c r="B6221" s="335" t="s">
        <v>180</v>
      </c>
      <c r="C6221" s="336">
        <v>2022</v>
      </c>
      <c r="D6221" s="336">
        <v>3</v>
      </c>
      <c r="E6221" s="335" t="s">
        <v>559</v>
      </c>
      <c r="F6221" s="342">
        <v>6</v>
      </c>
      <c r="G6221" s="335" t="s">
        <v>457</v>
      </c>
      <c r="H6221" s="335" t="s">
        <v>515</v>
      </c>
      <c r="I6221" s="335" t="s">
        <v>516</v>
      </c>
      <c r="J6221" s="335" t="s">
        <v>574</v>
      </c>
      <c r="K6221" s="335" t="s">
        <v>474</v>
      </c>
      <c r="L6221" s="335" t="s">
        <v>541</v>
      </c>
      <c r="M6221" s="335" t="s">
        <v>461</v>
      </c>
      <c r="N6221" s="337">
        <v>408</v>
      </c>
      <c r="O6221" s="338">
        <v>459530.05</v>
      </c>
      <c r="P6221" s="337">
        <v>4062560</v>
      </c>
      <c r="Q6221" t="str">
        <f t="shared" si="99"/>
        <v>Street</v>
      </c>
    </row>
    <row r="6222" spans="1:17" x14ac:dyDescent="0.3">
      <c r="A6222" s="329">
        <v>5</v>
      </c>
      <c r="B6222" s="330" t="s">
        <v>180</v>
      </c>
      <c r="C6222" s="331">
        <v>2022</v>
      </c>
      <c r="D6222" s="331">
        <v>3</v>
      </c>
      <c r="E6222" s="330" t="s">
        <v>559</v>
      </c>
      <c r="F6222" s="341">
        <v>6</v>
      </c>
      <c r="G6222" s="330" t="s">
        <v>457</v>
      </c>
      <c r="H6222" s="330" t="s">
        <v>436</v>
      </c>
      <c r="I6222" s="330" t="s">
        <v>437</v>
      </c>
      <c r="J6222" s="330" t="s">
        <v>570</v>
      </c>
      <c r="K6222" s="330" t="s">
        <v>438</v>
      </c>
      <c r="L6222" s="330" t="s">
        <v>541</v>
      </c>
      <c r="M6222" s="330" t="s">
        <v>461</v>
      </c>
      <c r="N6222" s="332">
        <v>12</v>
      </c>
      <c r="O6222" s="333">
        <v>244.4</v>
      </c>
      <c r="P6222" s="332">
        <v>1399</v>
      </c>
      <c r="Q6222" t="str">
        <f t="shared" ref="Q6222:Q6285" si="100">VLOOKUP(TRIM(J6222),S:T,2,FALSE)</f>
        <v>3-Small C&amp;I</v>
      </c>
    </row>
    <row r="6223" spans="1:17" x14ac:dyDescent="0.3">
      <c r="A6223" s="334">
        <v>5</v>
      </c>
      <c r="B6223" s="335" t="s">
        <v>180</v>
      </c>
      <c r="C6223" s="336">
        <v>2022</v>
      </c>
      <c r="D6223" s="336">
        <v>3</v>
      </c>
      <c r="E6223" s="335" t="s">
        <v>559</v>
      </c>
      <c r="F6223" s="342">
        <v>6</v>
      </c>
      <c r="G6223" s="335" t="s">
        <v>457</v>
      </c>
      <c r="H6223" s="335" t="s">
        <v>517</v>
      </c>
      <c r="I6223" s="335" t="s">
        <v>518</v>
      </c>
      <c r="J6223" s="335" t="s">
        <v>576</v>
      </c>
      <c r="K6223" s="335" t="s">
        <v>464</v>
      </c>
      <c r="L6223" s="335" t="s">
        <v>547</v>
      </c>
      <c r="M6223" s="335" t="s">
        <v>192</v>
      </c>
      <c r="N6223" s="337">
        <v>1</v>
      </c>
      <c r="O6223" s="338">
        <v>1596.78</v>
      </c>
      <c r="P6223" s="337">
        <v>5779</v>
      </c>
      <c r="Q6223" t="str">
        <f t="shared" si="100"/>
        <v>Street</v>
      </c>
    </row>
    <row r="6224" spans="1:17" x14ac:dyDescent="0.3">
      <c r="A6224" s="329">
        <v>5</v>
      </c>
      <c r="B6224" s="330" t="s">
        <v>180</v>
      </c>
      <c r="C6224" s="331">
        <v>2022</v>
      </c>
      <c r="D6224" s="331">
        <v>3</v>
      </c>
      <c r="E6224" s="330" t="s">
        <v>559</v>
      </c>
      <c r="F6224" s="341">
        <v>6</v>
      </c>
      <c r="G6224" s="330" t="s">
        <v>457</v>
      </c>
      <c r="H6224" s="330" t="s">
        <v>462</v>
      </c>
      <c r="I6224" s="330" t="s">
        <v>463</v>
      </c>
      <c r="J6224" s="330" t="s">
        <v>576</v>
      </c>
      <c r="K6224" s="330" t="s">
        <v>464</v>
      </c>
      <c r="L6224" s="330" t="s">
        <v>541</v>
      </c>
      <c r="M6224" s="330" t="s">
        <v>461</v>
      </c>
      <c r="N6224" s="332">
        <v>10</v>
      </c>
      <c r="O6224" s="333">
        <v>676.62</v>
      </c>
      <c r="P6224" s="332">
        <v>3907</v>
      </c>
      <c r="Q6224" t="str">
        <f t="shared" si="100"/>
        <v>Street</v>
      </c>
    </row>
    <row r="6225" spans="1:17" x14ac:dyDescent="0.3">
      <c r="A6225" s="334">
        <v>5</v>
      </c>
      <c r="B6225" s="335" t="s">
        <v>180</v>
      </c>
      <c r="C6225" s="336">
        <v>2022</v>
      </c>
      <c r="D6225" s="336">
        <v>3</v>
      </c>
      <c r="E6225" s="335" t="s">
        <v>559</v>
      </c>
      <c r="F6225" s="342">
        <v>6</v>
      </c>
      <c r="G6225" s="335" t="s">
        <v>457</v>
      </c>
      <c r="H6225" s="335" t="s">
        <v>521</v>
      </c>
      <c r="I6225" s="335" t="s">
        <v>522</v>
      </c>
      <c r="J6225" s="335" t="s">
        <v>577</v>
      </c>
      <c r="K6225" s="335" t="s">
        <v>474</v>
      </c>
      <c r="L6225" s="335" t="s">
        <v>547</v>
      </c>
      <c r="M6225" s="335" t="s">
        <v>192</v>
      </c>
      <c r="N6225" s="337">
        <v>3</v>
      </c>
      <c r="O6225" s="338">
        <v>2170.69</v>
      </c>
      <c r="P6225" s="337">
        <v>588</v>
      </c>
      <c r="Q6225" t="str">
        <f t="shared" si="100"/>
        <v>Street</v>
      </c>
    </row>
    <row r="6226" spans="1:17" x14ac:dyDescent="0.3">
      <c r="A6226" s="329">
        <v>5</v>
      </c>
      <c r="B6226" s="330" t="s">
        <v>180</v>
      </c>
      <c r="C6226" s="331">
        <v>2022</v>
      </c>
      <c r="D6226" s="331">
        <v>3</v>
      </c>
      <c r="E6226" s="330" t="s">
        <v>559</v>
      </c>
      <c r="F6226" s="341">
        <v>6</v>
      </c>
      <c r="G6226" s="330" t="s">
        <v>457</v>
      </c>
      <c r="H6226" s="330" t="s">
        <v>523</v>
      </c>
      <c r="I6226" s="330" t="s">
        <v>524</v>
      </c>
      <c r="J6226" s="330" t="s">
        <v>577</v>
      </c>
      <c r="K6226" s="330" t="s">
        <v>474</v>
      </c>
      <c r="L6226" s="330" t="s">
        <v>541</v>
      </c>
      <c r="M6226" s="330" t="s">
        <v>461</v>
      </c>
      <c r="N6226" s="332">
        <v>2</v>
      </c>
      <c r="O6226" s="333">
        <v>878.08</v>
      </c>
      <c r="P6226" s="332">
        <v>212</v>
      </c>
      <c r="Q6226" t="str">
        <f t="shared" si="100"/>
        <v>Street</v>
      </c>
    </row>
    <row r="6227" spans="1:17" x14ac:dyDescent="0.3">
      <c r="A6227" s="334">
        <v>5</v>
      </c>
      <c r="B6227" s="335" t="s">
        <v>180</v>
      </c>
      <c r="C6227" s="336">
        <v>2022</v>
      </c>
      <c r="D6227" s="336">
        <v>3</v>
      </c>
      <c r="E6227" s="335" t="s">
        <v>559</v>
      </c>
      <c r="F6227" s="342">
        <v>6</v>
      </c>
      <c r="G6227" s="335" t="s">
        <v>457</v>
      </c>
      <c r="H6227" s="335" t="s">
        <v>416</v>
      </c>
      <c r="I6227" s="335" t="s">
        <v>417</v>
      </c>
      <c r="J6227" s="335" t="s">
        <v>561</v>
      </c>
      <c r="K6227" s="335" t="s">
        <v>404</v>
      </c>
      <c r="L6227" s="335" t="s">
        <v>541</v>
      </c>
      <c r="M6227" s="335" t="s">
        <v>461</v>
      </c>
      <c r="N6227" s="337">
        <v>30</v>
      </c>
      <c r="O6227" s="338">
        <v>941.31</v>
      </c>
      <c r="P6227" s="337">
        <v>5816</v>
      </c>
      <c r="Q6227" t="str">
        <f t="shared" si="100"/>
        <v>3-Small C&amp;I</v>
      </c>
    </row>
    <row r="6228" spans="1:17" x14ac:dyDescent="0.3">
      <c r="A6228" s="329">
        <v>5</v>
      </c>
      <c r="B6228" s="330" t="s">
        <v>180</v>
      </c>
      <c r="C6228" s="331">
        <v>2022</v>
      </c>
      <c r="D6228" s="331">
        <v>3</v>
      </c>
      <c r="E6228" s="330" t="s">
        <v>559</v>
      </c>
      <c r="F6228" s="341">
        <v>10</v>
      </c>
      <c r="G6228" s="330" t="s">
        <v>465</v>
      </c>
      <c r="H6228" s="330" t="s">
        <v>396</v>
      </c>
      <c r="I6228" s="330" t="s">
        <v>397</v>
      </c>
      <c r="J6228" s="330" t="s">
        <v>560</v>
      </c>
      <c r="K6228" s="330" t="s">
        <v>398</v>
      </c>
      <c r="L6228" s="330" t="s">
        <v>542</v>
      </c>
      <c r="M6228" s="330" t="s">
        <v>466</v>
      </c>
      <c r="N6228" s="332">
        <v>35678</v>
      </c>
      <c r="O6228" s="333">
        <v>10234616.220000001</v>
      </c>
      <c r="P6228" s="332">
        <v>35093407</v>
      </c>
      <c r="Q6228" t="str">
        <f t="shared" si="100"/>
        <v>1-Residential</v>
      </c>
    </row>
    <row r="6229" spans="1:17" x14ac:dyDescent="0.3">
      <c r="A6229" s="334">
        <v>5</v>
      </c>
      <c r="B6229" s="335" t="s">
        <v>180</v>
      </c>
      <c r="C6229" s="336">
        <v>2022</v>
      </c>
      <c r="D6229" s="336">
        <v>3</v>
      </c>
      <c r="E6229" s="335" t="s">
        <v>559</v>
      </c>
      <c r="F6229" s="342">
        <v>10</v>
      </c>
      <c r="G6229" s="335" t="s">
        <v>465</v>
      </c>
      <c r="H6229" s="335" t="s">
        <v>400</v>
      </c>
      <c r="I6229" s="335" t="s">
        <v>401</v>
      </c>
      <c r="J6229" s="335" t="s">
        <v>560</v>
      </c>
      <c r="K6229" s="335" t="s">
        <v>398</v>
      </c>
      <c r="L6229" s="335" t="s">
        <v>542</v>
      </c>
      <c r="M6229" s="335" t="s">
        <v>466</v>
      </c>
      <c r="N6229" s="337">
        <v>24</v>
      </c>
      <c r="O6229" s="338">
        <v>6538.97</v>
      </c>
      <c r="P6229" s="337">
        <v>21690</v>
      </c>
      <c r="Q6229" t="str">
        <f t="shared" si="100"/>
        <v>1-Residential</v>
      </c>
    </row>
    <row r="6230" spans="1:17" x14ac:dyDescent="0.3">
      <c r="A6230" s="329">
        <v>5</v>
      </c>
      <c r="B6230" s="330" t="s">
        <v>180</v>
      </c>
      <c r="C6230" s="331">
        <v>2022</v>
      </c>
      <c r="D6230" s="331">
        <v>3</v>
      </c>
      <c r="E6230" s="330" t="s">
        <v>559</v>
      </c>
      <c r="F6230" s="341">
        <v>10</v>
      </c>
      <c r="G6230" s="330" t="s">
        <v>465</v>
      </c>
      <c r="H6230" s="330" t="s">
        <v>402</v>
      </c>
      <c r="I6230" s="330" t="s">
        <v>403</v>
      </c>
      <c r="J6230" s="330" t="s">
        <v>561</v>
      </c>
      <c r="K6230" s="330" t="s">
        <v>404</v>
      </c>
      <c r="L6230" s="330" t="s">
        <v>542</v>
      </c>
      <c r="M6230" s="330" t="s">
        <v>466</v>
      </c>
      <c r="N6230" s="332">
        <v>12</v>
      </c>
      <c r="O6230" s="333">
        <v>2244.58</v>
      </c>
      <c r="P6230" s="332">
        <v>8778</v>
      </c>
      <c r="Q6230" t="str">
        <f t="shared" si="100"/>
        <v>3-Small C&amp;I</v>
      </c>
    </row>
    <row r="6231" spans="1:17" x14ac:dyDescent="0.3">
      <c r="A6231" s="334">
        <v>5</v>
      </c>
      <c r="B6231" s="335" t="s">
        <v>180</v>
      </c>
      <c r="C6231" s="336">
        <v>2022</v>
      </c>
      <c r="D6231" s="336">
        <v>3</v>
      </c>
      <c r="E6231" s="335" t="s">
        <v>559</v>
      </c>
      <c r="F6231" s="342">
        <v>10</v>
      </c>
      <c r="G6231" s="335" t="s">
        <v>465</v>
      </c>
      <c r="H6231" s="335" t="s">
        <v>405</v>
      </c>
      <c r="I6231" s="335" t="s">
        <v>406</v>
      </c>
      <c r="J6231" s="335" t="s">
        <v>562</v>
      </c>
      <c r="K6231" s="335" t="s">
        <v>407</v>
      </c>
      <c r="L6231" s="335" t="s">
        <v>542</v>
      </c>
      <c r="M6231" s="335" t="s">
        <v>466</v>
      </c>
      <c r="N6231" s="337">
        <v>5226</v>
      </c>
      <c r="O6231" s="338">
        <v>1129586.45</v>
      </c>
      <c r="P6231" s="337">
        <v>5972453</v>
      </c>
      <c r="Q6231" t="str">
        <f t="shared" si="100"/>
        <v>2-Low Income Residential</v>
      </c>
    </row>
    <row r="6232" spans="1:17" x14ac:dyDescent="0.3">
      <c r="A6232" s="329">
        <v>5</v>
      </c>
      <c r="B6232" s="330" t="s">
        <v>180</v>
      </c>
      <c r="C6232" s="331">
        <v>2022</v>
      </c>
      <c r="D6232" s="331">
        <v>3</v>
      </c>
      <c r="E6232" s="330" t="s">
        <v>559</v>
      </c>
      <c r="F6232" s="341">
        <v>10</v>
      </c>
      <c r="G6232" s="330" t="s">
        <v>465</v>
      </c>
      <c r="H6232" s="330" t="s">
        <v>470</v>
      </c>
      <c r="I6232" s="330" t="s">
        <v>471</v>
      </c>
      <c r="J6232" s="330" t="s">
        <v>562</v>
      </c>
      <c r="K6232" s="330" t="s">
        <v>407</v>
      </c>
      <c r="L6232" s="330" t="s">
        <v>542</v>
      </c>
      <c r="M6232" s="330" t="s">
        <v>466</v>
      </c>
      <c r="N6232" s="332">
        <v>14</v>
      </c>
      <c r="O6232" s="333">
        <v>2933.94</v>
      </c>
      <c r="P6232" s="332">
        <v>14500</v>
      </c>
      <c r="Q6232" t="str">
        <f t="shared" si="100"/>
        <v>2-Low Income Residential</v>
      </c>
    </row>
    <row r="6233" spans="1:17" x14ac:dyDescent="0.3">
      <c r="A6233" s="334">
        <v>5</v>
      </c>
      <c r="B6233" s="335" t="s">
        <v>180</v>
      </c>
      <c r="C6233" s="336">
        <v>2022</v>
      </c>
      <c r="D6233" s="336">
        <v>3</v>
      </c>
      <c r="E6233" s="335" t="s">
        <v>559</v>
      </c>
      <c r="F6233" s="342">
        <v>10</v>
      </c>
      <c r="G6233" s="335" t="s">
        <v>465</v>
      </c>
      <c r="H6233" s="335" t="s">
        <v>476</v>
      </c>
      <c r="I6233" s="335" t="s">
        <v>477</v>
      </c>
      <c r="J6233" s="335" t="s">
        <v>565</v>
      </c>
      <c r="K6233" s="335" t="s">
        <v>435</v>
      </c>
      <c r="L6233" s="335" t="s">
        <v>542</v>
      </c>
      <c r="M6233" s="335" t="s">
        <v>466</v>
      </c>
      <c r="N6233" s="337">
        <v>2</v>
      </c>
      <c r="O6233" s="338">
        <v>74.84</v>
      </c>
      <c r="P6233" s="337">
        <v>144</v>
      </c>
      <c r="Q6233" t="str">
        <f t="shared" si="100"/>
        <v>Street</v>
      </c>
    </row>
    <row r="6234" spans="1:17" x14ac:dyDescent="0.3">
      <c r="A6234" s="329">
        <v>5</v>
      </c>
      <c r="B6234" s="330" t="s">
        <v>180</v>
      </c>
      <c r="C6234" s="331">
        <v>2022</v>
      </c>
      <c r="D6234" s="331">
        <v>3</v>
      </c>
      <c r="E6234" s="330" t="s">
        <v>559</v>
      </c>
      <c r="F6234" s="341">
        <v>10</v>
      </c>
      <c r="G6234" s="330" t="s">
        <v>465</v>
      </c>
      <c r="H6234" s="330" t="s">
        <v>478</v>
      </c>
      <c r="I6234" s="330" t="s">
        <v>479</v>
      </c>
      <c r="J6234" s="330" t="s">
        <v>565</v>
      </c>
      <c r="K6234" s="330" t="s">
        <v>435</v>
      </c>
      <c r="L6234" s="330" t="s">
        <v>542</v>
      </c>
      <c r="M6234" s="330" t="s">
        <v>466</v>
      </c>
      <c r="N6234" s="332">
        <v>25</v>
      </c>
      <c r="O6234" s="333">
        <v>528.98</v>
      </c>
      <c r="P6234" s="332">
        <v>1222</v>
      </c>
      <c r="Q6234" t="str">
        <f t="shared" si="100"/>
        <v>Street</v>
      </c>
    </row>
    <row r="6235" spans="1:17" x14ac:dyDescent="0.3">
      <c r="A6235" s="334">
        <v>5</v>
      </c>
      <c r="B6235" s="335" t="s">
        <v>180</v>
      </c>
      <c r="C6235" s="336">
        <v>2022</v>
      </c>
      <c r="D6235" s="336">
        <v>3</v>
      </c>
      <c r="E6235" s="335" t="s">
        <v>559</v>
      </c>
      <c r="F6235" s="342">
        <v>10</v>
      </c>
      <c r="G6235" s="335" t="s">
        <v>465</v>
      </c>
      <c r="H6235" s="335" t="s">
        <v>433</v>
      </c>
      <c r="I6235" s="335" t="s">
        <v>434</v>
      </c>
      <c r="J6235" s="335" t="s">
        <v>565</v>
      </c>
      <c r="K6235" s="335" t="s">
        <v>435</v>
      </c>
      <c r="L6235" s="335" t="s">
        <v>543</v>
      </c>
      <c r="M6235" s="335" t="s">
        <v>467</v>
      </c>
      <c r="N6235" s="337">
        <v>3</v>
      </c>
      <c r="O6235" s="338">
        <v>86.34</v>
      </c>
      <c r="P6235" s="337">
        <v>370</v>
      </c>
      <c r="Q6235" t="str">
        <f t="shared" si="100"/>
        <v>Street</v>
      </c>
    </row>
    <row r="6236" spans="1:17" x14ac:dyDescent="0.3">
      <c r="A6236" s="329">
        <v>5</v>
      </c>
      <c r="B6236" s="330" t="s">
        <v>180</v>
      </c>
      <c r="C6236" s="331">
        <v>2022</v>
      </c>
      <c r="D6236" s="331">
        <v>3</v>
      </c>
      <c r="E6236" s="330" t="s">
        <v>559</v>
      </c>
      <c r="F6236" s="341">
        <v>10</v>
      </c>
      <c r="G6236" s="330" t="s">
        <v>465</v>
      </c>
      <c r="H6236" s="330" t="s">
        <v>411</v>
      </c>
      <c r="I6236" s="330" t="s">
        <v>412</v>
      </c>
      <c r="J6236" s="330" t="s">
        <v>560</v>
      </c>
      <c r="K6236" s="330" t="s">
        <v>398</v>
      </c>
      <c r="L6236" s="330" t="s">
        <v>543</v>
      </c>
      <c r="M6236" s="330" t="s">
        <v>467</v>
      </c>
      <c r="N6236" s="332">
        <v>33872</v>
      </c>
      <c r="O6236" s="333">
        <v>5494357.8600000003</v>
      </c>
      <c r="P6236" s="332">
        <v>38465870</v>
      </c>
      <c r="Q6236" t="str">
        <f t="shared" si="100"/>
        <v>1-Residential</v>
      </c>
    </row>
    <row r="6237" spans="1:17" x14ac:dyDescent="0.3">
      <c r="A6237" s="334">
        <v>5</v>
      </c>
      <c r="B6237" s="335" t="s">
        <v>180</v>
      </c>
      <c r="C6237" s="336">
        <v>2022</v>
      </c>
      <c r="D6237" s="336">
        <v>3</v>
      </c>
      <c r="E6237" s="335" t="s">
        <v>559</v>
      </c>
      <c r="F6237" s="342">
        <v>10</v>
      </c>
      <c r="G6237" s="335" t="s">
        <v>465</v>
      </c>
      <c r="H6237" s="335" t="s">
        <v>414</v>
      </c>
      <c r="I6237" s="335" t="s">
        <v>415</v>
      </c>
      <c r="J6237" s="335" t="s">
        <v>562</v>
      </c>
      <c r="K6237" s="335" t="s">
        <v>407</v>
      </c>
      <c r="L6237" s="335" t="s">
        <v>543</v>
      </c>
      <c r="M6237" s="335" t="s">
        <v>467</v>
      </c>
      <c r="N6237" s="337">
        <v>4889</v>
      </c>
      <c r="O6237" s="338">
        <v>246289.75</v>
      </c>
      <c r="P6237" s="337">
        <v>5593979</v>
      </c>
      <c r="Q6237" t="str">
        <f t="shared" si="100"/>
        <v>2-Low Income Residential</v>
      </c>
    </row>
    <row r="6238" spans="1:17" x14ac:dyDescent="0.3">
      <c r="A6238" s="329">
        <v>5</v>
      </c>
      <c r="B6238" s="330" t="s">
        <v>180</v>
      </c>
      <c r="C6238" s="331">
        <v>2022</v>
      </c>
      <c r="D6238" s="331">
        <v>3</v>
      </c>
      <c r="E6238" s="330" t="s">
        <v>559</v>
      </c>
      <c r="F6238" s="341">
        <v>10</v>
      </c>
      <c r="G6238" s="330" t="s">
        <v>465</v>
      </c>
      <c r="H6238" s="330" t="s">
        <v>416</v>
      </c>
      <c r="I6238" s="330" t="s">
        <v>417</v>
      </c>
      <c r="J6238" s="330" t="s">
        <v>561</v>
      </c>
      <c r="K6238" s="330" t="s">
        <v>404</v>
      </c>
      <c r="L6238" s="330" t="s">
        <v>543</v>
      </c>
      <c r="M6238" s="330" t="s">
        <v>467</v>
      </c>
      <c r="N6238" s="332">
        <v>15</v>
      </c>
      <c r="O6238" s="333">
        <v>2564.6</v>
      </c>
      <c r="P6238" s="332">
        <v>21702</v>
      </c>
      <c r="Q6238" t="str">
        <f t="shared" si="100"/>
        <v>3-Small C&amp;I</v>
      </c>
    </row>
    <row r="6239" spans="1:17" x14ac:dyDescent="0.3">
      <c r="A6239" s="334">
        <v>5</v>
      </c>
      <c r="B6239" s="335" t="s">
        <v>180</v>
      </c>
      <c r="C6239" s="336">
        <v>2022</v>
      </c>
      <c r="D6239" s="336">
        <v>3</v>
      </c>
      <c r="E6239" s="335" t="s">
        <v>559</v>
      </c>
      <c r="F6239" s="342">
        <v>60</v>
      </c>
      <c r="G6239" s="335" t="s">
        <v>468</v>
      </c>
      <c r="H6239" s="335" t="s">
        <v>493</v>
      </c>
      <c r="I6239" s="335" t="s">
        <v>494</v>
      </c>
      <c r="J6239" s="335" t="s">
        <v>572</v>
      </c>
      <c r="K6239" s="335" t="s">
        <v>460</v>
      </c>
      <c r="L6239" s="335" t="s">
        <v>548</v>
      </c>
      <c r="M6239" s="335" t="s">
        <v>525</v>
      </c>
      <c r="N6239" s="337">
        <v>6</v>
      </c>
      <c r="O6239" s="338">
        <v>1212.53</v>
      </c>
      <c r="P6239" s="337">
        <v>2285</v>
      </c>
      <c r="Q6239" t="str">
        <f t="shared" si="100"/>
        <v>Street</v>
      </c>
    </row>
    <row r="6240" spans="1:17" x14ac:dyDescent="0.3">
      <c r="A6240" s="329">
        <v>5</v>
      </c>
      <c r="B6240" s="330" t="s">
        <v>180</v>
      </c>
      <c r="C6240" s="331">
        <v>2022</v>
      </c>
      <c r="D6240" s="331">
        <v>3</v>
      </c>
      <c r="E6240" s="330" t="s">
        <v>559</v>
      </c>
      <c r="F6240" s="341">
        <v>60</v>
      </c>
      <c r="G6240" s="330" t="s">
        <v>468</v>
      </c>
      <c r="H6240" s="330" t="s">
        <v>495</v>
      </c>
      <c r="I6240" s="330" t="s">
        <v>496</v>
      </c>
      <c r="J6240" s="330" t="s">
        <v>572</v>
      </c>
      <c r="K6240" s="330" t="s">
        <v>460</v>
      </c>
      <c r="L6240" s="330" t="s">
        <v>548</v>
      </c>
      <c r="M6240" s="330" t="s">
        <v>525</v>
      </c>
      <c r="N6240" s="332">
        <v>35</v>
      </c>
      <c r="O6240" s="333">
        <v>1209.9100000000001</v>
      </c>
      <c r="P6240" s="332">
        <v>1841</v>
      </c>
      <c r="Q6240" t="str">
        <f t="shared" si="100"/>
        <v>Street</v>
      </c>
    </row>
    <row r="6241" spans="1:17" x14ac:dyDescent="0.3">
      <c r="A6241" s="334">
        <v>5</v>
      </c>
      <c r="B6241" s="335" t="s">
        <v>180</v>
      </c>
      <c r="C6241" s="336">
        <v>2022</v>
      </c>
      <c r="D6241" s="336">
        <v>3</v>
      </c>
      <c r="E6241" s="335" t="s">
        <v>559</v>
      </c>
      <c r="F6241" s="342">
        <v>60</v>
      </c>
      <c r="G6241" s="335" t="s">
        <v>468</v>
      </c>
      <c r="H6241" s="335" t="s">
        <v>458</v>
      </c>
      <c r="I6241" s="335" t="s">
        <v>459</v>
      </c>
      <c r="J6241" s="335" t="s">
        <v>572</v>
      </c>
      <c r="K6241" s="335" t="s">
        <v>460</v>
      </c>
      <c r="L6241" s="335" t="s">
        <v>544</v>
      </c>
      <c r="M6241" s="335" t="s">
        <v>469</v>
      </c>
      <c r="N6241" s="337">
        <v>47</v>
      </c>
      <c r="O6241" s="338">
        <v>7474.05</v>
      </c>
      <c r="P6241" s="337">
        <v>11854</v>
      </c>
      <c r="Q6241" t="str">
        <f t="shared" si="100"/>
        <v>Street</v>
      </c>
    </row>
    <row r="6242" spans="1:17" x14ac:dyDescent="0.3">
      <c r="A6242" s="329">
        <v>5</v>
      </c>
      <c r="B6242" s="330" t="s">
        <v>180</v>
      </c>
      <c r="C6242" s="331">
        <v>2022</v>
      </c>
      <c r="D6242" s="331">
        <v>3</v>
      </c>
      <c r="E6242" s="330" t="s">
        <v>559</v>
      </c>
      <c r="F6242" s="341">
        <v>60</v>
      </c>
      <c r="G6242" s="330" t="s">
        <v>468</v>
      </c>
      <c r="H6242" s="330" t="s">
        <v>436</v>
      </c>
      <c r="I6242" s="330" t="s">
        <v>437</v>
      </c>
      <c r="J6242" s="330" t="s">
        <v>570</v>
      </c>
      <c r="K6242" s="330" t="s">
        <v>438</v>
      </c>
      <c r="L6242" s="330" t="s">
        <v>544</v>
      </c>
      <c r="M6242" s="330" t="s">
        <v>469</v>
      </c>
      <c r="N6242" s="332">
        <v>1</v>
      </c>
      <c r="O6242" s="333">
        <v>8.11</v>
      </c>
      <c r="P6242" s="332">
        <v>9</v>
      </c>
      <c r="Q6242" t="str">
        <f t="shared" si="100"/>
        <v>3-Small C&amp;I</v>
      </c>
    </row>
    <row r="6243" spans="1:17" x14ac:dyDescent="0.3">
      <c r="A6243" s="334">
        <v>5</v>
      </c>
      <c r="B6243" s="335" t="s">
        <v>180</v>
      </c>
      <c r="C6243" s="336">
        <v>2022</v>
      </c>
      <c r="D6243" s="336">
        <v>3</v>
      </c>
      <c r="E6243" s="335" t="s">
        <v>559</v>
      </c>
      <c r="F6243" s="342">
        <v>60</v>
      </c>
      <c r="G6243" s="335" t="s">
        <v>468</v>
      </c>
      <c r="H6243" s="335" t="s">
        <v>462</v>
      </c>
      <c r="I6243" s="335" t="s">
        <v>463</v>
      </c>
      <c r="J6243" s="335" t="s">
        <v>576</v>
      </c>
      <c r="K6243" s="335" t="s">
        <v>464</v>
      </c>
      <c r="L6243" s="335" t="s">
        <v>544</v>
      </c>
      <c r="M6243" s="335" t="s">
        <v>469</v>
      </c>
      <c r="N6243" s="337">
        <v>4</v>
      </c>
      <c r="O6243" s="338">
        <v>65.459999999999994</v>
      </c>
      <c r="P6243" s="337">
        <v>379</v>
      </c>
      <c r="Q6243" t="str">
        <f t="shared" si="100"/>
        <v>Street</v>
      </c>
    </row>
    <row r="6244" spans="1:17" x14ac:dyDescent="0.3">
      <c r="A6244" s="329">
        <v>5</v>
      </c>
      <c r="B6244" s="330" t="s">
        <v>180</v>
      </c>
      <c r="C6244" s="331">
        <v>2022</v>
      </c>
      <c r="D6244" s="331">
        <v>3</v>
      </c>
      <c r="E6244" s="330" t="s">
        <v>559</v>
      </c>
      <c r="F6244" s="341">
        <v>71</v>
      </c>
      <c r="G6244" s="330" t="s">
        <v>468</v>
      </c>
      <c r="H6244" s="330" t="s">
        <v>396</v>
      </c>
      <c r="I6244" s="330" t="s">
        <v>397</v>
      </c>
      <c r="J6244" s="330" t="s">
        <v>560</v>
      </c>
      <c r="K6244" s="330" t="s">
        <v>398</v>
      </c>
      <c r="L6244" s="330" t="s">
        <v>549</v>
      </c>
      <c r="M6244" s="330" t="s">
        <v>526</v>
      </c>
      <c r="N6244" s="332">
        <v>1</v>
      </c>
      <c r="O6244" s="333">
        <v>7</v>
      </c>
      <c r="P6244" s="332">
        <v>0</v>
      </c>
      <c r="Q6244" t="str">
        <f t="shared" si="100"/>
        <v>1-Residential</v>
      </c>
    </row>
    <row r="6245" spans="1:17" x14ac:dyDescent="0.3">
      <c r="A6245" s="334">
        <v>5</v>
      </c>
      <c r="B6245" s="335" t="s">
        <v>180</v>
      </c>
      <c r="C6245" s="336">
        <v>2022</v>
      </c>
      <c r="D6245" s="336">
        <v>3</v>
      </c>
      <c r="E6245" s="335" t="s">
        <v>559</v>
      </c>
      <c r="F6245" s="342">
        <v>72</v>
      </c>
      <c r="G6245" s="335" t="s">
        <v>468</v>
      </c>
      <c r="H6245" s="335" t="s">
        <v>396</v>
      </c>
      <c r="I6245" s="335" t="s">
        <v>397</v>
      </c>
      <c r="J6245" s="335" t="s">
        <v>560</v>
      </c>
      <c r="K6245" s="335" t="s">
        <v>398</v>
      </c>
      <c r="L6245" s="335" t="s">
        <v>550</v>
      </c>
      <c r="M6245" s="335" t="s">
        <v>527</v>
      </c>
      <c r="N6245" s="337">
        <v>1</v>
      </c>
      <c r="O6245" s="338">
        <v>134.46</v>
      </c>
      <c r="P6245" s="337">
        <v>444</v>
      </c>
      <c r="Q6245" t="str">
        <f t="shared" si="100"/>
        <v>1-Residential</v>
      </c>
    </row>
    <row r="6246" spans="1:17" x14ac:dyDescent="0.3">
      <c r="A6246" s="329">
        <v>5</v>
      </c>
      <c r="B6246" s="330" t="s">
        <v>180</v>
      </c>
      <c r="C6246" s="331">
        <v>2022</v>
      </c>
      <c r="D6246" s="331">
        <v>3</v>
      </c>
      <c r="E6246" s="330" t="s">
        <v>559</v>
      </c>
      <c r="F6246" s="341">
        <v>72</v>
      </c>
      <c r="G6246" s="330" t="s">
        <v>468</v>
      </c>
      <c r="H6246" s="330" t="s">
        <v>402</v>
      </c>
      <c r="I6246" s="330" t="s">
        <v>403</v>
      </c>
      <c r="J6246" s="330" t="s">
        <v>561</v>
      </c>
      <c r="K6246" s="330" t="s">
        <v>404</v>
      </c>
      <c r="L6246" s="330" t="s">
        <v>550</v>
      </c>
      <c r="M6246" s="330" t="s">
        <v>527</v>
      </c>
      <c r="N6246" s="332">
        <v>1</v>
      </c>
      <c r="O6246" s="333">
        <v>3031.61</v>
      </c>
      <c r="P6246" s="332">
        <v>12406</v>
      </c>
      <c r="Q6246" t="str">
        <f t="shared" si="100"/>
        <v>3-Small C&amp;I</v>
      </c>
    </row>
    <row r="6247" spans="1:17" x14ac:dyDescent="0.3">
      <c r="A6247" s="334">
        <v>5</v>
      </c>
      <c r="B6247" s="335" t="s">
        <v>180</v>
      </c>
      <c r="C6247" s="336">
        <v>2022</v>
      </c>
      <c r="D6247" s="336">
        <v>3</v>
      </c>
      <c r="E6247" s="335" t="s">
        <v>559</v>
      </c>
      <c r="F6247" s="342">
        <v>75</v>
      </c>
      <c r="G6247" s="335" t="s">
        <v>468</v>
      </c>
      <c r="H6247" s="335" t="s">
        <v>480</v>
      </c>
      <c r="I6247" s="335" t="s">
        <v>481</v>
      </c>
      <c r="J6247" s="335" t="s">
        <v>567</v>
      </c>
      <c r="K6247" s="335" t="s">
        <v>432</v>
      </c>
      <c r="L6247" s="335" t="s">
        <v>551</v>
      </c>
      <c r="M6247" s="335" t="s">
        <v>528</v>
      </c>
      <c r="N6247" s="337">
        <v>1</v>
      </c>
      <c r="O6247" s="338">
        <v>1677.36</v>
      </c>
      <c r="P6247" s="337">
        <v>6300</v>
      </c>
      <c r="Q6247" t="str">
        <f t="shared" si="100"/>
        <v>4-Medium C&amp;I</v>
      </c>
    </row>
    <row r="6248" spans="1:17" x14ac:dyDescent="0.3">
      <c r="A6248" s="329">
        <v>5</v>
      </c>
      <c r="B6248" s="330" t="s">
        <v>180</v>
      </c>
      <c r="C6248" s="331">
        <v>2022</v>
      </c>
      <c r="D6248" s="331">
        <v>3</v>
      </c>
      <c r="E6248" s="330" t="s">
        <v>559</v>
      </c>
      <c r="F6248" s="341">
        <v>75</v>
      </c>
      <c r="G6248" s="330" t="s">
        <v>468</v>
      </c>
      <c r="H6248" s="330" t="s">
        <v>440</v>
      </c>
      <c r="I6248" s="330" t="s">
        <v>441</v>
      </c>
      <c r="J6248" s="330" t="s">
        <v>571</v>
      </c>
      <c r="K6248" s="330" t="s">
        <v>442</v>
      </c>
      <c r="L6248" s="330" t="s">
        <v>551</v>
      </c>
      <c r="M6248" s="330" t="s">
        <v>528</v>
      </c>
      <c r="N6248" s="332">
        <v>1</v>
      </c>
      <c r="O6248" s="333">
        <v>30856.46</v>
      </c>
      <c r="P6248" s="332">
        <v>138600</v>
      </c>
      <c r="Q6248" t="str">
        <f t="shared" si="100"/>
        <v>5-Large C&amp;I</v>
      </c>
    </row>
    <row r="6249" spans="1:17" x14ac:dyDescent="0.3">
      <c r="A6249" s="334">
        <v>5</v>
      </c>
      <c r="B6249" s="335" t="s">
        <v>180</v>
      </c>
      <c r="C6249" s="336">
        <v>2022</v>
      </c>
      <c r="D6249" s="336">
        <v>3</v>
      </c>
      <c r="E6249" s="335" t="s">
        <v>559</v>
      </c>
      <c r="F6249" s="342">
        <v>75</v>
      </c>
      <c r="G6249" s="335" t="s">
        <v>468</v>
      </c>
      <c r="H6249" s="335" t="s">
        <v>416</v>
      </c>
      <c r="I6249" s="335" t="s">
        <v>417</v>
      </c>
      <c r="J6249" s="335" t="s">
        <v>561</v>
      </c>
      <c r="K6249" s="335" t="s">
        <v>404</v>
      </c>
      <c r="L6249" s="335" t="s">
        <v>552</v>
      </c>
      <c r="M6249" s="335" t="s">
        <v>475</v>
      </c>
      <c r="N6249" s="337">
        <v>6</v>
      </c>
      <c r="O6249" s="338">
        <v>1759.9</v>
      </c>
      <c r="P6249" s="337">
        <v>15430</v>
      </c>
      <c r="Q6249" t="str">
        <f t="shared" si="100"/>
        <v>3-Small C&amp;I</v>
      </c>
    </row>
    <row r="6250" spans="1:17" x14ac:dyDescent="0.3">
      <c r="A6250" s="329">
        <v>5</v>
      </c>
      <c r="B6250" s="330" t="s">
        <v>180</v>
      </c>
      <c r="C6250" s="331">
        <v>2022</v>
      </c>
      <c r="D6250" s="331">
        <v>3</v>
      </c>
      <c r="E6250" s="330" t="s">
        <v>559</v>
      </c>
      <c r="F6250" s="341">
        <v>75</v>
      </c>
      <c r="G6250" s="330" t="s">
        <v>468</v>
      </c>
      <c r="H6250" s="330" t="s">
        <v>449</v>
      </c>
      <c r="I6250" s="330" t="s">
        <v>450</v>
      </c>
      <c r="J6250" s="330" t="s">
        <v>567</v>
      </c>
      <c r="K6250" s="330" t="s">
        <v>432</v>
      </c>
      <c r="L6250" s="330" t="s">
        <v>552</v>
      </c>
      <c r="M6250" s="330" t="s">
        <v>475</v>
      </c>
      <c r="N6250" s="332">
        <v>1</v>
      </c>
      <c r="O6250" s="333">
        <v>3024.42</v>
      </c>
      <c r="P6250" s="332">
        <v>35280</v>
      </c>
      <c r="Q6250" t="str">
        <f t="shared" si="100"/>
        <v>4-Medium C&amp;I</v>
      </c>
    </row>
    <row r="6251" spans="1:17" x14ac:dyDescent="0.3">
      <c r="A6251" s="334">
        <v>5</v>
      </c>
      <c r="B6251" s="335" t="s">
        <v>180</v>
      </c>
      <c r="C6251" s="336">
        <v>2022</v>
      </c>
      <c r="D6251" s="336">
        <v>3</v>
      </c>
      <c r="E6251" s="335" t="s">
        <v>559</v>
      </c>
      <c r="F6251" s="342">
        <v>77</v>
      </c>
      <c r="G6251" s="335" t="s">
        <v>468</v>
      </c>
      <c r="H6251" s="335" t="s">
        <v>402</v>
      </c>
      <c r="I6251" s="335" t="s">
        <v>403</v>
      </c>
      <c r="J6251" s="335" t="s">
        <v>561</v>
      </c>
      <c r="K6251" s="335" t="s">
        <v>404</v>
      </c>
      <c r="L6251" s="335" t="s">
        <v>553</v>
      </c>
      <c r="M6251" s="335" t="s">
        <v>529</v>
      </c>
      <c r="N6251" s="337">
        <v>2</v>
      </c>
      <c r="O6251" s="338">
        <v>1896.88</v>
      </c>
      <c r="P6251" s="337">
        <v>7706</v>
      </c>
      <c r="Q6251" t="str">
        <f t="shared" si="100"/>
        <v>3-Small C&amp;I</v>
      </c>
    </row>
    <row r="6252" spans="1:17" x14ac:dyDescent="0.3">
      <c r="A6252" s="329">
        <v>5</v>
      </c>
      <c r="B6252" s="330" t="s">
        <v>180</v>
      </c>
      <c r="C6252" s="331">
        <v>2022</v>
      </c>
      <c r="D6252" s="331">
        <v>3</v>
      </c>
      <c r="E6252" s="330" t="s">
        <v>559</v>
      </c>
      <c r="F6252" s="341">
        <v>77</v>
      </c>
      <c r="G6252" s="330" t="s">
        <v>468</v>
      </c>
      <c r="H6252" s="330" t="s">
        <v>430</v>
      </c>
      <c r="I6252" s="330" t="s">
        <v>431</v>
      </c>
      <c r="J6252" s="330" t="s">
        <v>567</v>
      </c>
      <c r="K6252" s="330" t="s">
        <v>432</v>
      </c>
      <c r="L6252" s="330" t="s">
        <v>553</v>
      </c>
      <c r="M6252" s="330" t="s">
        <v>529</v>
      </c>
      <c r="N6252" s="332">
        <v>1</v>
      </c>
      <c r="O6252" s="333">
        <v>4588.1099999999997</v>
      </c>
      <c r="P6252" s="332">
        <v>16800</v>
      </c>
      <c r="Q6252" t="str">
        <f t="shared" si="100"/>
        <v>4-Medium C&amp;I</v>
      </c>
    </row>
    <row r="6253" spans="1:17" x14ac:dyDescent="0.3">
      <c r="A6253" s="334">
        <v>5</v>
      </c>
      <c r="B6253" s="335" t="s">
        <v>180</v>
      </c>
      <c r="C6253" s="336">
        <v>2022</v>
      </c>
      <c r="D6253" s="336">
        <v>3</v>
      </c>
      <c r="E6253" s="335" t="s">
        <v>559</v>
      </c>
      <c r="F6253" s="342">
        <v>77</v>
      </c>
      <c r="G6253" s="335" t="s">
        <v>468</v>
      </c>
      <c r="H6253" s="335" t="s">
        <v>416</v>
      </c>
      <c r="I6253" s="335" t="s">
        <v>417</v>
      </c>
      <c r="J6253" s="335" t="s">
        <v>561</v>
      </c>
      <c r="K6253" s="335" t="s">
        <v>404</v>
      </c>
      <c r="L6253" s="335" t="s">
        <v>554</v>
      </c>
      <c r="M6253" s="335" t="s">
        <v>475</v>
      </c>
      <c r="N6253" s="337">
        <v>1</v>
      </c>
      <c r="O6253" s="338">
        <v>347.19</v>
      </c>
      <c r="P6253" s="337">
        <v>2999</v>
      </c>
      <c r="Q6253" t="str">
        <f t="shared" si="100"/>
        <v>3-Small C&amp;I</v>
      </c>
    </row>
    <row r="6254" spans="1:17" x14ac:dyDescent="0.3">
      <c r="A6254" s="329">
        <v>5</v>
      </c>
      <c r="B6254" s="330" t="s">
        <v>180</v>
      </c>
      <c r="C6254" s="331">
        <v>2022</v>
      </c>
      <c r="D6254" s="331">
        <v>3</v>
      </c>
      <c r="E6254" s="330" t="s">
        <v>559</v>
      </c>
      <c r="F6254" s="341">
        <v>79</v>
      </c>
      <c r="G6254" s="330" t="s">
        <v>468</v>
      </c>
      <c r="H6254" s="330" t="s">
        <v>402</v>
      </c>
      <c r="I6254" s="330" t="s">
        <v>403</v>
      </c>
      <c r="J6254" s="330" t="s">
        <v>561</v>
      </c>
      <c r="K6254" s="330" t="s">
        <v>404</v>
      </c>
      <c r="L6254" s="330" t="s">
        <v>555</v>
      </c>
      <c r="M6254" s="330" t="s">
        <v>530</v>
      </c>
      <c r="N6254" s="332">
        <v>1</v>
      </c>
      <c r="O6254" s="333">
        <v>9.64</v>
      </c>
      <c r="P6254" s="332">
        <v>0</v>
      </c>
      <c r="Q6254" t="str">
        <f t="shared" si="100"/>
        <v>3-Small C&amp;I</v>
      </c>
    </row>
    <row r="6255" spans="1:17" x14ac:dyDescent="0.3">
      <c r="A6255" s="334">
        <v>5</v>
      </c>
      <c r="B6255" s="335" t="s">
        <v>180</v>
      </c>
      <c r="C6255" s="336">
        <v>2022</v>
      </c>
      <c r="D6255" s="336">
        <v>3</v>
      </c>
      <c r="E6255" s="335" t="s">
        <v>559</v>
      </c>
      <c r="F6255" s="342">
        <v>79</v>
      </c>
      <c r="G6255" s="335" t="s">
        <v>468</v>
      </c>
      <c r="H6255" s="335" t="s">
        <v>430</v>
      </c>
      <c r="I6255" s="335" t="s">
        <v>431</v>
      </c>
      <c r="J6255" s="335" t="s">
        <v>567</v>
      </c>
      <c r="K6255" s="335" t="s">
        <v>432</v>
      </c>
      <c r="L6255" s="335" t="s">
        <v>555</v>
      </c>
      <c r="M6255" s="335" t="s">
        <v>530</v>
      </c>
      <c r="N6255" s="337">
        <v>1</v>
      </c>
      <c r="O6255" s="338">
        <v>14811.06</v>
      </c>
      <c r="P6255" s="337">
        <v>50800</v>
      </c>
      <c r="Q6255" t="str">
        <f t="shared" si="100"/>
        <v>4-Medium C&amp;I</v>
      </c>
    </row>
    <row r="6256" spans="1:17" x14ac:dyDescent="0.3">
      <c r="A6256" s="329">
        <v>5</v>
      </c>
      <c r="B6256" s="330" t="s">
        <v>180</v>
      </c>
      <c r="C6256" s="331">
        <v>2022</v>
      </c>
      <c r="D6256" s="331">
        <v>3</v>
      </c>
      <c r="E6256" s="330" t="s">
        <v>559</v>
      </c>
      <c r="F6256" s="341">
        <v>79</v>
      </c>
      <c r="G6256" s="330" t="s">
        <v>468</v>
      </c>
      <c r="H6256" s="330" t="s">
        <v>531</v>
      </c>
      <c r="I6256" s="330" t="s">
        <v>532</v>
      </c>
      <c r="J6256" s="330" t="s">
        <v>269</v>
      </c>
      <c r="K6256" s="330" t="s">
        <v>533</v>
      </c>
      <c r="L6256" s="330" t="s">
        <v>555</v>
      </c>
      <c r="M6256" s="330" t="s">
        <v>530</v>
      </c>
      <c r="N6256" s="332">
        <v>17</v>
      </c>
      <c r="O6256" s="333">
        <v>6248.38</v>
      </c>
      <c r="P6256" s="332">
        <v>2390388</v>
      </c>
      <c r="Q6256" t="str">
        <f t="shared" si="100"/>
        <v>OTHER</v>
      </c>
    </row>
    <row r="6257" spans="1:17" x14ac:dyDescent="0.3">
      <c r="A6257" s="334">
        <v>5</v>
      </c>
      <c r="B6257" s="335" t="s">
        <v>180</v>
      </c>
      <c r="C6257" s="336">
        <v>2022</v>
      </c>
      <c r="D6257" s="336">
        <v>3</v>
      </c>
      <c r="E6257" s="335" t="s">
        <v>559</v>
      </c>
      <c r="F6257" s="342">
        <v>79</v>
      </c>
      <c r="G6257" s="335" t="s">
        <v>468</v>
      </c>
      <c r="H6257" s="335" t="s">
        <v>416</v>
      </c>
      <c r="I6257" s="335" t="s">
        <v>417</v>
      </c>
      <c r="J6257" s="335" t="s">
        <v>561</v>
      </c>
      <c r="K6257" s="335" t="s">
        <v>404</v>
      </c>
      <c r="L6257" s="335" t="s">
        <v>556</v>
      </c>
      <c r="M6257" s="335" t="s">
        <v>534</v>
      </c>
      <c r="N6257" s="337">
        <v>82</v>
      </c>
      <c r="O6257" s="338">
        <v>24579.71</v>
      </c>
      <c r="P6257" s="337">
        <v>213743</v>
      </c>
      <c r="Q6257" t="str">
        <f t="shared" si="100"/>
        <v>3-Small C&amp;I</v>
      </c>
    </row>
    <row r="6258" spans="1:17" x14ac:dyDescent="0.3">
      <c r="A6258" s="329">
        <v>5</v>
      </c>
      <c r="B6258" s="330" t="s">
        <v>180</v>
      </c>
      <c r="C6258" s="331">
        <v>2022</v>
      </c>
      <c r="D6258" s="331">
        <v>3</v>
      </c>
      <c r="E6258" s="330" t="s">
        <v>559</v>
      </c>
      <c r="F6258" s="341">
        <v>79</v>
      </c>
      <c r="G6258" s="330" t="s">
        <v>468</v>
      </c>
      <c r="H6258" s="330" t="s">
        <v>445</v>
      </c>
      <c r="I6258" s="330" t="s">
        <v>446</v>
      </c>
      <c r="J6258" s="330" t="s">
        <v>566</v>
      </c>
      <c r="K6258" s="330" t="s">
        <v>424</v>
      </c>
      <c r="L6258" s="330" t="s">
        <v>556</v>
      </c>
      <c r="M6258" s="330" t="s">
        <v>534</v>
      </c>
      <c r="N6258" s="332">
        <v>7</v>
      </c>
      <c r="O6258" s="333">
        <v>365.03</v>
      </c>
      <c r="P6258" s="332">
        <v>2844</v>
      </c>
      <c r="Q6258" t="str">
        <f t="shared" si="100"/>
        <v>3-Small C&amp;I</v>
      </c>
    </row>
    <row r="6259" spans="1:17" x14ac:dyDescent="0.3">
      <c r="A6259" s="334">
        <v>5</v>
      </c>
      <c r="B6259" s="335" t="s">
        <v>180</v>
      </c>
      <c r="C6259" s="336">
        <v>2022</v>
      </c>
      <c r="D6259" s="336">
        <v>3</v>
      </c>
      <c r="E6259" s="335" t="s">
        <v>559</v>
      </c>
      <c r="F6259" s="342">
        <v>79</v>
      </c>
      <c r="G6259" s="335" t="s">
        <v>468</v>
      </c>
      <c r="H6259" s="335" t="s">
        <v>449</v>
      </c>
      <c r="I6259" s="335" t="s">
        <v>450</v>
      </c>
      <c r="J6259" s="335" t="s">
        <v>567</v>
      </c>
      <c r="K6259" s="335" t="s">
        <v>432</v>
      </c>
      <c r="L6259" s="335" t="s">
        <v>556</v>
      </c>
      <c r="M6259" s="335" t="s">
        <v>534</v>
      </c>
      <c r="N6259" s="337">
        <v>3</v>
      </c>
      <c r="O6259" s="338">
        <v>6315.06</v>
      </c>
      <c r="P6259" s="337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 s="152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 s="152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 s="15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 s="152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 s="152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 s="152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 s="152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 s="152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 s="152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 s="152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 s="152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 s="152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 s="15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 s="152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 s="152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 s="152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 s="152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 s="152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 s="152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 s="152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 s="152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 s="152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 s="15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 s="152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 s="152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 s="152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 s="152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 s="152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 s="152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 s="152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 s="152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 s="152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 s="15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 s="152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 s="152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 s="152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 s="152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 s="152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 s="152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 s="152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 s="152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 s="152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 s="15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 s="152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 s="152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 s="152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 s="152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 s="152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 s="152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 s="152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 s="152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 s="152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 s="15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 s="152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 s="152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 s="152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 s="152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 s="152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 s="152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 s="152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 s="152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 s="152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 s="15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 s="152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 s="152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 s="152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 s="152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 s="152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 s="152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 s="152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 s="152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 s="152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 s="15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 s="152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 s="152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 s="152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 s="152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 s="152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 s="152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 s="152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 s="152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 s="152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 s="15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 s="152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 s="152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 s="152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 s="152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 s="152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 s="152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 s="152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 s="152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 s="152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 s="1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 s="152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 s="152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 s="152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 s="152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 s="152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 s="152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 s="152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 s="152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 s="152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 s="15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 s="152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 s="152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 s="152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 s="152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 s="152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 s="152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 s="152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 s="152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 s="152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 s="15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 s="152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 s="152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 s="152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 s="152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 s="152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 s="152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 s="152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 s="152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 s="152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 s="15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 s="152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 s="152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 s="152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 s="152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 s="152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 s="152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 s="152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 s="152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 s="152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 s="15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 s="152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 s="152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 s="152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 s="152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 s="152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 s="152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 s="152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 s="152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 s="152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 s="15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 s="152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 s="152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 s="152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 s="152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 s="152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 s="152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 s="152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 s="152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 s="152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 s="15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 s="152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 s="152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 s="152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 s="152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 s="152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 s="152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 s="152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 s="152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 s="152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 s="15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 s="152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 s="152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 s="152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 s="152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 s="152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 s="152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 s="152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 s="152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 s="152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 s="15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 s="152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 s="152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 s="152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 s="152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 s="152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 s="152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 s="152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 s="152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 s="152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 s="15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 s="152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 s="152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 s="152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 s="152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 s="152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 s="152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 s="152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 s="152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 s="152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 s="1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 s="152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 s="152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 s="152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 s="152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 s="152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 s="152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 s="152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 s="152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 s="152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 s="15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 s="152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 s="152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 s="152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 s="152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 s="152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 s="152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 s="152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 s="152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 s="152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 s="15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 s="152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 s="152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 s="152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 s="152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 s="152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 s="152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 s="152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 s="152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 s="152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 s="15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 s="152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 s="152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 s="152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 s="152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 s="152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 s="152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 s="152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 s="152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 s="152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 s="15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 s="152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 s="152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 s="152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 s="152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 s="152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 s="152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 s="152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 s="152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 s="152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 s="15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 s="152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 s="152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 s="152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 s="152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 s="152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 s="152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 s="152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 s="152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 s="152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 s="15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 s="152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 s="152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 s="152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 s="152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 s="152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 s="152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 s="152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 s="152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 s="152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 s="15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 s="152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 s="152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 s="152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 s="152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 s="152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 s="152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 s="152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 s="152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 s="152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 s="15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 s="152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 s="152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 s="152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 s="152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 s="152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 s="152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 s="152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 s="152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 s="152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 s="15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 s="152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 s="152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 s="152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 s="152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 s="152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 s="152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 s="152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 s="152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 s="152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 s="1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 s="152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 s="152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 s="152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 s="152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 s="152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 s="152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 s="152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 s="152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 s="152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 s="15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 s="152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 s="152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 s="152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 s="152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 s="152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 s="152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 s="152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 s="152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 s="152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 s="15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 s="152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 s="152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 s="152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 s="152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 s="152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 s="152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 s="152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 s="152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 s="152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 s="15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 s="152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 s="152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 s="152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 s="152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 s="152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 s="152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 s="152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 s="152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 s="152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 s="15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 s="152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 s="152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 s="152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 s="152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 s="152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 s="152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 s="152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 s="152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 s="152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 s="15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 s="152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 s="152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 s="152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 s="152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 s="152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 s="152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 s="152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 s="152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 s="152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 s="15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 s="152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 s="152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 s="152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 s="152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 s="152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 s="152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 s="152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 s="152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 s="152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 s="15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 s="152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 s="152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 s="152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 s="152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 s="152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 s="152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 s="152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 s="152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 s="152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 s="15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 s="152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 s="152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 s="152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 s="152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 s="152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 s="152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 s="152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 s="152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 s="152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 s="15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 s="152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 s="152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 s="152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 s="152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 s="152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 s="152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 s="152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 s="152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 s="152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 s="1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 s="152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 s="152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 s="152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 s="152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 s="152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 s="152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 s="152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 s="152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 s="152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 s="15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 s="152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 s="152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 s="152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 s="152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 s="152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 s="152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 s="152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 s="152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 s="152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 s="15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 s="152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 s="152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 s="152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 s="152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 s="152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 s="152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 s="152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 s="152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 s="152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 s="15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 s="152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 s="152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 s="152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 s="152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 s="152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 s="152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 s="152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 s="152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 s="152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 s="15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 s="152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 s="152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 s="152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 s="152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 s="152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 s="152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 s="152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 s="152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 s="152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 s="15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 s="152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 s="152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 s="152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 s="152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 s="152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 s="152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 s="152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 s="152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 s="152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 s="15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 s="152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 s="152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 s="152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 s="152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 s="152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 s="152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 s="152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 s="152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 s="152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 s="15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 s="152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 s="152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 s="152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 s="152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 s="152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 s="152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 s="152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 s="152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 s="152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 s="15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 s="152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 s="152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 s="152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 s="152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 s="152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 s="152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 s="152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 s="152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 s="152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 s="15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 s="152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 s="152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 s="152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 s="152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 s="152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 s="152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 s="152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 s="152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 s="152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 s="1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 s="152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 s="152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 s="152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 s="152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 s="152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 s="152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 s="152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 s="152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 s="152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 s="15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 s="152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 s="152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 s="152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 s="152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 s="152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 s="152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 s="152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 s="152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 s="152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 s="15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 s="152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 s="152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 s="152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 s="152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 s="152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 s="152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 s="152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 s="152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 s="152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 s="15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 s="152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 s="152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 s="152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 s="152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 s="152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 s="152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 s="152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 s="152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 s="152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 s="15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 s="152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 s="152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 s="152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 s="152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 s="152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 s="152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 s="152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 s="152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 s="152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 s="15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 s="152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 s="152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 s="152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 s="152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 s="152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 s="152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 s="152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 s="152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 s="152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 s="15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 s="152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 s="152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 s="152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 s="152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 s="152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 s="152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 s="152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 s="152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 s="152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 s="15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 s="152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 s="152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 s="152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 s="152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 s="152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 s="152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 s="152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 s="152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 s="152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 s="15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 s="152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 s="152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 s="152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 s="152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 s="152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 s="152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 s="152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 s="152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 s="152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 s="15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 s="152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 s="152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 s="152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 s="152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 s="152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 s="152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 s="152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 s="152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 s="152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 s="1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 s="152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 s="152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 s="152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 s="152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 s="152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 s="152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 s="152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 s="152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 s="152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 s="15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 s="152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 s="152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 s="152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 s="152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 s="152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 s="152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 s="152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 s="152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 s="152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 s="15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 s="152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 s="152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 s="152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 s="152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 s="152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 s="152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 s="152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 s="152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 s="152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 s="15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 s="152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 s="152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 s="152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 s="152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 s="152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 s="152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 s="152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 s="152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 s="152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 s="15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 s="152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 s="152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 s="152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 s="152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 s="152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 s="152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 s="152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 s="152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 s="152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 s="15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 s="152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 s="152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 s="152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 s="152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 s="152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 s="152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 s="152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 s="152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 s="152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 s="15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 s="152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 s="152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 s="152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 s="152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 s="152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 s="152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 s="152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 s="152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 s="152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 s="15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 s="152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 s="152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 s="152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 s="152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 s="152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 s="152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 s="152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 s="152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 s="152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 s="15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 s="152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 s="152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 s="152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 s="152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 s="152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 s="152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 s="152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 s="152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 s="152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 s="15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 s="152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 s="152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 s="152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 s="152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 s="152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 s="152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 s="152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 s="152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 s="152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 s="1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 s="152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 s="152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 s="152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 s="152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 s="152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 s="152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 s="152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 s="152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 s="152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 s="15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 s="152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 s="152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 s="152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 s="152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 s="152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 s="152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 s="152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 s="152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 s="152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 s="15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 s="152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 s="152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 s="152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 s="152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 s="152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 s="152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 s="152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 s="152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 s="152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 s="15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 s="152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 s="152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 s="152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 s="152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 s="152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 s="152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 s="152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 s="152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 s="152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 s="15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 s="152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 s="152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 s="152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 s="152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 s="152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 s="152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 s="152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 s="152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 s="152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 s="15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 s="152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 s="152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 s="152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 s="152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 s="152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 s="152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 s="152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 s="152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 s="152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 s="15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 s="152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 s="152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 s="152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 s="152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 s="152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 s="152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 s="152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 s="152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 s="152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 s="15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 s="152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 s="152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 s="152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 s="152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 s="152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 s="152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 s="152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 s="152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 s="152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 s="15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 s="152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 s="152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 s="152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 s="152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 s="152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 s="152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 s="152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 s="152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 s="152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 s="15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 s="152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 s="152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 s="152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 s="152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 s="152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 s="152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 s="152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 s="152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 s="152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 s="1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 s="152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 s="152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 s="152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 s="152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 s="152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 s="152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 s="152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 s="152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 s="152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 s="15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 s="152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 s="152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 s="152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 s="152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 s="152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 s="152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 s="152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 s="152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 s="152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 s="15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 s="152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 s="152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 s="152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 s="152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 s="152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 s="152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 s="152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 s="152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 s="152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 s="15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 s="152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 s="152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 s="152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 s="152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 s="152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 s="152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 s="152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 s="152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 s="152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 s="15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 s="152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 s="152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 s="152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 s="152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 s="152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 s="152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 s="152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 s="152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 s="152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 s="15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 s="152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 s="152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 s="152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 s="152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 s="152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 s="152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 s="152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 s="152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 s="152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 s="15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 s="152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 s="152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 s="152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 s="152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 s="152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 s="152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 s="152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 s="152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 s="152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 s="15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 s="152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 s="152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 s="152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 s="152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 s="152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 s="152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 s="152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 s="152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 s="152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 s="15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 s="152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 s="152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 s="152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 s="152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 s="152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 s="152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 s="152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 s="152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 s="152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 s="15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 s="152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 s="152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 s="152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 s="152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 s="152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 s="152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 s="152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 s="152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 s="152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 s="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 s="152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 s="152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 s="152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 s="152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 s="152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 s="152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 s="152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 s="152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 s="152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 s="15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 s="152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 s="152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 s="152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 s="152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 s="152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 s="152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 s="152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 s="152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 s="152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 s="15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 s="152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 s="152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 s="152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 s="152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 s="152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 s="152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 s="152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 s="152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 s="152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 s="15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 s="152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 s="152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 s="152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 s="152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 s="152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 s="152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 s="152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 s="152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 s="152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 s="15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 s="152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 s="152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 s="152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 s="152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 s="152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 s="152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 s="152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 s="152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 s="152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 s="15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 s="152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 s="152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 s="152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 s="152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 s="152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 s="152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 s="152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 s="152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 s="152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 s="15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 s="152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 s="152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 s="152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 s="152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 s="152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 s="152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 s="152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 s="152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 s="152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 s="15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 s="152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 s="152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 s="152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 s="152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 s="152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 s="152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 s="152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 s="152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 s="152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 s="15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 s="152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 s="152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 s="152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 s="152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 s="152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 s="152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 s="152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 s="152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 s="152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 s="15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 s="152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 s="152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 s="152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 s="152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 s="152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 s="152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 s="152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 s="152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 s="152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 s="1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 s="152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 s="152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 s="152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 s="152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 s="152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 s="152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 s="152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 s="152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 s="152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 s="15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 s="152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 s="152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 s="152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 s="152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 s="152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 s="152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 s="152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 s="152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 s="152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 s="15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 s="152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 s="152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 s="152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 s="152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 s="152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 s="152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 s="152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 s="152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 s="152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 s="15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 s="152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 s="152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 s="152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 s="152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 s="152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 s="152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 s="152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 s="152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 s="152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 s="15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 s="152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 s="152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 s="152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 s="152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 s="152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 s="152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 s="152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 s="152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 s="152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 s="15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 s="152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 s="152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 s="152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 s="152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 s="152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 s="152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 s="152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 s="152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 s="152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 s="15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 s="152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 s="152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 s="152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 s="152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 s="152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 s="152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 s="152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 s="152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 s="152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 s="15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 s="152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 s="152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 s="152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 s="152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 s="152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 s="152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 s="152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 s="152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 s="152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 s="15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 s="152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 s="152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 s="152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 s="152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 s="152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 s="152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 s="152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 s="152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 s="152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 s="15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 s="152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 s="152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 s="152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 s="152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 s="152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 s="152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 s="152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 s="152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 s="152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 s="1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 s="152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 s="152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 s="152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 s="152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 s="152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 s="152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 s="152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 s="152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 s="152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 s="15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 s="152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 s="152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 s="152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 s="152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 s="152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 s="152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 s="152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 s="152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 s="152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 s="15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 s="152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 s="152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 s="152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 s="152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 s="152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 s="152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 s="152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 s="152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 s="152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 s="15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 s="152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 s="152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 s="152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 s="152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 s="152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 s="152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 s="152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 s="152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 s="152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 s="15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 s="152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 s="152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 s="152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 s="152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 s="152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 s="152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 s="152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 s="152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 s="152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 s="15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 s="152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 s="152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 s="152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 s="152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 s="152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 s="152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 s="152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 s="152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 s="152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 s="15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 s="152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 s="152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 s="152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 s="152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 s="152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 s="152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 s="152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 s="152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 s="152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 s="15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 s="152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 s="152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 s="152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 s="152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 s="152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 s="152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 s="152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 s="152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 s="152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 s="15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 s="152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 s="152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 s="152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 s="152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 s="152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 s="152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 s="152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 s="152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 s="152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 s="15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 s="152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 s="152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 s="152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 s="152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 s="152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 s="152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 s="152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 s="152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 s="152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 s="1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 s="152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 s="152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 s="152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 s="152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 s="152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 s="152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 s="152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 s="152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 s="152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 s="15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 s="152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 s="152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 s="152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 s="152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 s="152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 s="152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 s="152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 s="152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 s="152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 s="15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 s="152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 s="152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 s="152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 s="152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 s="152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 s="152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 s="152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 s="152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 s="152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 s="15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 s="152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 s="152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 s="152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 s="152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 s="152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 s="152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 s="152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 s="152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 s="152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 s="15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 s="152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 s="152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 s="152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 s="152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 s="152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 s="152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 s="152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 s="152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 s="152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 s="15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 s="152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 s="152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 s="152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 s="152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 s="152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 s="152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 s="152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 s="152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 s="152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 s="15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 s="152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 s="152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 s="152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 s="152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 s="152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 s="152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 s="152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 s="152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 s="152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 s="15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 s="152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 s="152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 s="152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 s="152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 s="152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 s="152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 s="152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 s="152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 s="152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 s="15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 s="152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 s="152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 s="152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 s="152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 s="152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 s="152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 s="152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 s="152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 s="152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 s="15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 s="152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 s="152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 s="152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 s="152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 s="152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 s="152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 s="152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 s="152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 s="152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 s="1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 s="152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 s="152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 s="152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 s="152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 s="152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 s="152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 s="152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 s="152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 s="152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 s="15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 s="152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 s="152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 s="152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 s="152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 s="152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 s="152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 s="152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 s="152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 s="152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 s="15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 s="152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 s="152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 s="152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 s="152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 s="152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 s="152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 s="152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 s="152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 s="152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 s="15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 s="152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 s="152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 s="152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 s="152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 s="152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 s="152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 s="152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 s="152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 s="152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 s="15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 s="152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 s="152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 s="152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 s="152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 s="152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 s="152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 s="152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 s="152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 s="152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 s="15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 s="152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 s="152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 s="152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 s="152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 s="152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 s="152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 s="152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 s="152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 s="152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 s="15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 s="152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 s="152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 s="152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 s="152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 s="152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 s="152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 s="152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 s="152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 s="152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 s="15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 s="152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 s="152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 s="152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 s="152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 s="152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 s="152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 s="152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 s="152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 s="152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 s="15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 s="152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 s="152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 s="152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 s="152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 s="152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 s="152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 s="152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 s="152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 s="152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 s="15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 s="152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 s="152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 s="152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 s="152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 s="152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 s="152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 s="152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 s="152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 s="152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 s="1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 s="152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 s="152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 s="152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 s="152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 s="152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 s="152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 s="152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 s="152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 s="152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 s="15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 s="152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 s="152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 s="152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 s="152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 s="152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 s="152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 s="152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 s="152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 s="152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 s="15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 s="152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 s="152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 s="152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 s="152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 s="152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 s="152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 s="152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 s="152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 s="152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 s="15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 s="152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 s="152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 s="152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 s="152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 s="152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 s="152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 s="152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 s="152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 s="152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 s="15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 s="152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 s="152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 s="152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 s="152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 s="152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 s="152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 s="152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 s="152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 s="152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 s="15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 s="152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 s="152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 s="152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 s="152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 s="152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 s="152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 s="152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 s="152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 s="152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 s="15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 s="152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 s="152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 s="152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 s="152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 s="152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 s="152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 s="152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 s="152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 s="152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 s="15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 s="152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 s="152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 s="152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 s="152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 s="152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 s="152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 s="152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 s="152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 s="152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 s="15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 s="152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 s="152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 s="152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 s="152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 s="152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 s="152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 s="152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 s="152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 s="152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 s="15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 s="152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 s="152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 s="152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 s="152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 s="152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 s="152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 s="152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 s="152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 s="152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 s="1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 s="152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 s="152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 s="152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 s="152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 s="152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 s="152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 s="152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 s="152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 s="152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 s="15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 s="152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 s="152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 s="152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 s="152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 s="152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 s="152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 s="152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 s="152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 s="152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 s="15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 s="152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 s="152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 s="152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 s="152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 s="152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 s="152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 s="152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 s="152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 s="152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 s="15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 s="152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 s="152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 s="152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 s="152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 s="152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 s="152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 s="152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 s="152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 s="152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 s="15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 s="152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 s="152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 s="152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 s="152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 s="152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 s="152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 s="152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 s="152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 s="152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 s="15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 s="152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 s="152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 s="152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 s="152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 s="152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 s="152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 s="152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 s="152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 s="152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 s="15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 s="152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 s="152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 s="152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 s="152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 s="152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 s="152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 s="152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 s="152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 s="152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 s="15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 s="152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 s="152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 s="152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 s="152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 s="152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 s="152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 s="152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 s="152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 s="152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 s="15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 s="152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 s="152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 s="152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 s="152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 s="152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 s="152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 s="152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 s="152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 s="152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 s="15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 s="152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 s="152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 s="152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 s="152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 s="152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 s="152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 s="152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 s="152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 s="152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 s="1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 s="152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 s="152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 s="152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 s="152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 s="152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 s="152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 s="152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 s="152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 s="152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 s="15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 s="152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 s="152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 s="152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 s="152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 s="152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 s="152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 s="152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 s="152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 s="152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 s="15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 s="152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 s="152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 s="152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 s="152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 s="152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 s="152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 s="152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 s="152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 s="152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 s="15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 s="152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 s="152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 s="152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 s="152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 s="152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 s="152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 s="152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 s="152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 s="152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 s="15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 s="152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 s="152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 s="152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 s="152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 s="152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 s="152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 s="152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 s="152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 s="152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 s="15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 s="152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 s="152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 s="152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 s="152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 s="152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 s="152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 s="152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 s="152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 s="152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 s="15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 s="152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 s="152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 s="152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 s="152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 s="152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 s="152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 s="152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 s="152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 s="152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 s="15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 s="152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 s="152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 s="152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 s="152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 s="152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 s="152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 s="152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 s="152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 s="152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 s="15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 s="152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 s="152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 s="152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 s="152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 s="152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 s="152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 s="152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 s="152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 s="152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 s="15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 s="152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 s="152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 s="152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 s="152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 s="152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 s="152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 s="152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 s="152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 s="152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 s="1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 s="152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 s="152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 s="152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 s="152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 s="152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 s="152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 s="152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 s="152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 s="152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 s="15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 s="152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 s="152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 s="152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 s="152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 s="152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 s="152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 s="152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 s="152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 s="152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 s="15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 s="152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 s="152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 s="152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 s="152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 s="152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 s="152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 s="152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 s="152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 s="152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 s="15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 s="152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 s="152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 s="152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 s="152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 s="152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 s="152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 s="152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 s="152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 s="152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 s="15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 s="152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 s="152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 s="152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 s="152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 s="152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 s="152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 s="152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 s="152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 s="152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 s="15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 s="152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 s="152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 s="152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 s="152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 s="152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 s="152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 s="152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 s="152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 s="152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 s="15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 s="152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 s="152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 s="152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 s="152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 s="152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 s="152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 s="152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 s="152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 s="152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 s="15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 s="152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 s="152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 s="152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 s="152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 s="152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 s="152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 s="152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 s="152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 s="152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 s="15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 s="152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 s="152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 s="152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 s="152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 s="152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 s="152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 s="152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 s="152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 s="152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 s="15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 s="152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 s="152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 s="152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180</v>
      </c>
      <c r="C8046">
        <v>2023</v>
      </c>
      <c r="D8046">
        <v>4</v>
      </c>
      <c r="E8046" t="s">
        <v>582</v>
      </c>
      <c r="F8046" s="152">
        <v>1</v>
      </c>
      <c r="G8046" t="s">
        <v>395</v>
      </c>
      <c r="H8046" t="s">
        <v>396</v>
      </c>
      <c r="I8046" t="s">
        <v>397</v>
      </c>
      <c r="J8046" t="s">
        <v>560</v>
      </c>
      <c r="K8046" t="s">
        <v>398</v>
      </c>
      <c r="L8046" t="s">
        <v>535</v>
      </c>
      <c r="M8046" t="s">
        <v>399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180</v>
      </c>
      <c r="C8047">
        <v>2023</v>
      </c>
      <c r="D8047">
        <v>4</v>
      </c>
      <c r="E8047" t="s">
        <v>582</v>
      </c>
      <c r="F8047" s="152">
        <v>1</v>
      </c>
      <c r="G8047" t="s">
        <v>395</v>
      </c>
      <c r="H8047" t="s">
        <v>400</v>
      </c>
      <c r="I8047" t="s">
        <v>401</v>
      </c>
      <c r="J8047" t="s">
        <v>560</v>
      </c>
      <c r="K8047" t="s">
        <v>398</v>
      </c>
      <c r="L8047" t="s">
        <v>535</v>
      </c>
      <c r="M8047" t="s">
        <v>399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180</v>
      </c>
      <c r="C8048">
        <v>2023</v>
      </c>
      <c r="D8048">
        <v>4</v>
      </c>
      <c r="E8048" t="s">
        <v>582</v>
      </c>
      <c r="F8048" s="152">
        <v>1</v>
      </c>
      <c r="G8048" t="s">
        <v>395</v>
      </c>
      <c r="H8048" t="s">
        <v>402</v>
      </c>
      <c r="I8048" t="s">
        <v>403</v>
      </c>
      <c r="J8048" t="s">
        <v>561</v>
      </c>
      <c r="K8048" t="s">
        <v>404</v>
      </c>
      <c r="L8048" t="s">
        <v>535</v>
      </c>
      <c r="M8048" t="s">
        <v>399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180</v>
      </c>
      <c r="C8049">
        <v>2023</v>
      </c>
      <c r="D8049">
        <v>4</v>
      </c>
      <c r="E8049" t="s">
        <v>582</v>
      </c>
      <c r="F8049" s="152">
        <v>1</v>
      </c>
      <c r="G8049" t="s">
        <v>395</v>
      </c>
      <c r="H8049" t="s">
        <v>405</v>
      </c>
      <c r="I8049" t="s">
        <v>406</v>
      </c>
      <c r="J8049" t="s">
        <v>562</v>
      </c>
      <c r="K8049" t="s">
        <v>407</v>
      </c>
      <c r="L8049" t="s">
        <v>535</v>
      </c>
      <c r="M8049" t="s">
        <v>399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180</v>
      </c>
      <c r="C8050">
        <v>2023</v>
      </c>
      <c r="D8050">
        <v>4</v>
      </c>
      <c r="E8050" t="s">
        <v>582</v>
      </c>
      <c r="F8050" s="152">
        <v>1</v>
      </c>
      <c r="G8050" t="s">
        <v>395</v>
      </c>
      <c r="H8050" t="s">
        <v>470</v>
      </c>
      <c r="I8050" t="s">
        <v>471</v>
      </c>
      <c r="J8050" t="s">
        <v>562</v>
      </c>
      <c r="K8050" t="s">
        <v>407</v>
      </c>
      <c r="L8050" t="s">
        <v>535</v>
      </c>
      <c r="M8050" t="s">
        <v>399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180</v>
      </c>
      <c r="C8051">
        <v>2023</v>
      </c>
      <c r="D8051">
        <v>4</v>
      </c>
      <c r="E8051" t="s">
        <v>582</v>
      </c>
      <c r="F8051" s="152">
        <v>1</v>
      </c>
      <c r="G8051" t="s">
        <v>395</v>
      </c>
      <c r="H8051" t="s">
        <v>408</v>
      </c>
      <c r="I8051" t="s">
        <v>409</v>
      </c>
      <c r="J8051" t="s">
        <v>563</v>
      </c>
      <c r="K8051" t="s">
        <v>427</v>
      </c>
      <c r="L8051" t="s">
        <v>535</v>
      </c>
      <c r="M8051" t="s">
        <v>399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180</v>
      </c>
      <c r="C8052">
        <v>2023</v>
      </c>
      <c r="D8052">
        <v>4</v>
      </c>
      <c r="E8052" t="s">
        <v>582</v>
      </c>
      <c r="F8052" s="152">
        <v>1</v>
      </c>
      <c r="G8052" t="s">
        <v>395</v>
      </c>
      <c r="H8052" t="s">
        <v>428</v>
      </c>
      <c r="I8052" t="s">
        <v>429</v>
      </c>
      <c r="J8052" t="s">
        <v>561</v>
      </c>
      <c r="K8052" t="s">
        <v>404</v>
      </c>
      <c r="L8052" t="s">
        <v>535</v>
      </c>
      <c r="M8052" t="s">
        <v>399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180</v>
      </c>
      <c r="C8053">
        <v>2023</v>
      </c>
      <c r="D8053">
        <v>4</v>
      </c>
      <c r="E8053" t="s">
        <v>582</v>
      </c>
      <c r="F8053" s="152">
        <v>1</v>
      </c>
      <c r="G8053" t="s">
        <v>395</v>
      </c>
      <c r="H8053" t="s">
        <v>476</v>
      </c>
      <c r="I8053" t="s">
        <v>477</v>
      </c>
      <c r="J8053" t="s">
        <v>565</v>
      </c>
      <c r="K8053" t="s">
        <v>435</v>
      </c>
      <c r="L8053" t="s">
        <v>535</v>
      </c>
      <c r="M8053" t="s">
        <v>399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180</v>
      </c>
      <c r="C8054">
        <v>2023</v>
      </c>
      <c r="D8054">
        <v>4</v>
      </c>
      <c r="E8054" t="s">
        <v>582</v>
      </c>
      <c r="F8054" s="152">
        <v>1</v>
      </c>
      <c r="G8054" t="s">
        <v>395</v>
      </c>
      <c r="H8054" t="s">
        <v>478</v>
      </c>
      <c r="I8054" t="s">
        <v>479</v>
      </c>
      <c r="J8054" t="s">
        <v>565</v>
      </c>
      <c r="K8054" t="s">
        <v>435</v>
      </c>
      <c r="L8054" t="s">
        <v>535</v>
      </c>
      <c r="M8054" t="s">
        <v>399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180</v>
      </c>
      <c r="C8055">
        <v>2023</v>
      </c>
      <c r="D8055">
        <v>4</v>
      </c>
      <c r="E8055" t="s">
        <v>582</v>
      </c>
      <c r="F8055" s="152">
        <v>1</v>
      </c>
      <c r="G8055" t="s">
        <v>395</v>
      </c>
      <c r="H8055" t="s">
        <v>508</v>
      </c>
      <c r="I8055" t="s">
        <v>509</v>
      </c>
      <c r="J8055" t="s">
        <v>546</v>
      </c>
      <c r="K8055" t="s">
        <v>474</v>
      </c>
      <c r="L8055" t="s">
        <v>546</v>
      </c>
      <c r="M8055" t="s">
        <v>475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180</v>
      </c>
      <c r="C8056">
        <v>2023</v>
      </c>
      <c r="D8056">
        <v>4</v>
      </c>
      <c r="E8056" t="s">
        <v>582</v>
      </c>
      <c r="F8056" s="152">
        <v>1</v>
      </c>
      <c r="G8056" t="s">
        <v>395</v>
      </c>
      <c r="H8056" t="s">
        <v>433</v>
      </c>
      <c r="I8056" t="s">
        <v>434</v>
      </c>
      <c r="J8056" t="s">
        <v>565</v>
      </c>
      <c r="K8056" t="s">
        <v>435</v>
      </c>
      <c r="L8056" t="s">
        <v>536</v>
      </c>
      <c r="M8056" t="s">
        <v>413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180</v>
      </c>
      <c r="C8057">
        <v>2023</v>
      </c>
      <c r="D8057">
        <v>4</v>
      </c>
      <c r="E8057" t="s">
        <v>582</v>
      </c>
      <c r="F8057" s="152">
        <v>1</v>
      </c>
      <c r="G8057" t="s">
        <v>395</v>
      </c>
      <c r="H8057" t="s">
        <v>411</v>
      </c>
      <c r="I8057" t="s">
        <v>412</v>
      </c>
      <c r="J8057" t="s">
        <v>560</v>
      </c>
      <c r="K8057" t="s">
        <v>398</v>
      </c>
      <c r="L8057" t="s">
        <v>536</v>
      </c>
      <c r="M8057" t="s">
        <v>413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180</v>
      </c>
      <c r="C8058">
        <v>2023</v>
      </c>
      <c r="D8058">
        <v>4</v>
      </c>
      <c r="E8058" t="s">
        <v>582</v>
      </c>
      <c r="F8058" s="152">
        <v>1</v>
      </c>
      <c r="G8058" t="s">
        <v>395</v>
      </c>
      <c r="H8058" t="s">
        <v>414</v>
      </c>
      <c r="I8058" t="s">
        <v>415</v>
      </c>
      <c r="J8058" t="s">
        <v>562</v>
      </c>
      <c r="K8058" t="s">
        <v>407</v>
      </c>
      <c r="L8058" t="s">
        <v>536</v>
      </c>
      <c r="M8058" t="s">
        <v>413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180</v>
      </c>
      <c r="C8059">
        <v>2023</v>
      </c>
      <c r="D8059">
        <v>4</v>
      </c>
      <c r="E8059" t="s">
        <v>582</v>
      </c>
      <c r="F8059" s="152">
        <v>1</v>
      </c>
      <c r="G8059" t="s">
        <v>395</v>
      </c>
      <c r="H8059" t="s">
        <v>416</v>
      </c>
      <c r="I8059" t="s">
        <v>417</v>
      </c>
      <c r="J8059" t="s">
        <v>561</v>
      </c>
      <c r="K8059" t="s">
        <v>404</v>
      </c>
      <c r="L8059" t="s">
        <v>536</v>
      </c>
      <c r="M8059" t="s">
        <v>413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180</v>
      </c>
      <c r="C8060">
        <v>2023</v>
      </c>
      <c r="D8060">
        <v>4</v>
      </c>
      <c r="E8060" t="s">
        <v>582</v>
      </c>
      <c r="F8060" s="152">
        <v>1</v>
      </c>
      <c r="G8060" t="s">
        <v>395</v>
      </c>
      <c r="H8060" t="s">
        <v>418</v>
      </c>
      <c r="I8060" t="s">
        <v>419</v>
      </c>
      <c r="J8060" t="s">
        <v>564</v>
      </c>
      <c r="K8060" t="s">
        <v>410</v>
      </c>
      <c r="L8060" t="s">
        <v>536</v>
      </c>
      <c r="M8060" t="s">
        <v>413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180</v>
      </c>
      <c r="C8061">
        <v>2023</v>
      </c>
      <c r="D8061">
        <v>4</v>
      </c>
      <c r="E8061" t="s">
        <v>582</v>
      </c>
      <c r="F8061" s="152">
        <v>3</v>
      </c>
      <c r="G8061" t="s">
        <v>420</v>
      </c>
      <c r="H8061" t="s">
        <v>396</v>
      </c>
      <c r="I8061" t="s">
        <v>397</v>
      </c>
      <c r="J8061" t="s">
        <v>560</v>
      </c>
      <c r="K8061" t="s">
        <v>398</v>
      </c>
      <c r="L8061" t="s">
        <v>537</v>
      </c>
      <c r="M8061" t="s">
        <v>421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180</v>
      </c>
      <c r="C8062">
        <v>2023</v>
      </c>
      <c r="D8062">
        <v>4</v>
      </c>
      <c r="E8062" t="s">
        <v>582</v>
      </c>
      <c r="F8062" s="152">
        <v>3</v>
      </c>
      <c r="G8062" t="s">
        <v>420</v>
      </c>
      <c r="H8062" t="s">
        <v>400</v>
      </c>
      <c r="I8062" t="s">
        <v>401</v>
      </c>
      <c r="J8062" t="s">
        <v>560</v>
      </c>
      <c r="K8062" t="s">
        <v>398</v>
      </c>
      <c r="L8062" t="s">
        <v>537</v>
      </c>
      <c r="M8062" t="s">
        <v>421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180</v>
      </c>
      <c r="C8063">
        <v>2023</v>
      </c>
      <c r="D8063">
        <v>4</v>
      </c>
      <c r="E8063" t="s">
        <v>582</v>
      </c>
      <c r="F8063" s="152">
        <v>3</v>
      </c>
      <c r="G8063" t="s">
        <v>420</v>
      </c>
      <c r="H8063" t="s">
        <v>402</v>
      </c>
      <c r="I8063" t="s">
        <v>403</v>
      </c>
      <c r="J8063" t="s">
        <v>561</v>
      </c>
      <c r="K8063" t="s">
        <v>404</v>
      </c>
      <c r="L8063" t="s">
        <v>537</v>
      </c>
      <c r="M8063" t="s">
        <v>421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180</v>
      </c>
      <c r="C8064">
        <v>2023</v>
      </c>
      <c r="D8064">
        <v>4</v>
      </c>
      <c r="E8064" t="s">
        <v>582</v>
      </c>
      <c r="F8064" s="152">
        <v>3</v>
      </c>
      <c r="G8064" t="s">
        <v>420</v>
      </c>
      <c r="H8064" t="s">
        <v>405</v>
      </c>
      <c r="I8064" t="s">
        <v>406</v>
      </c>
      <c r="J8064" t="s">
        <v>562</v>
      </c>
      <c r="K8064" t="s">
        <v>407</v>
      </c>
      <c r="L8064" t="s">
        <v>537</v>
      </c>
      <c r="M8064" t="s">
        <v>421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180</v>
      </c>
      <c r="C8065">
        <v>2023</v>
      </c>
      <c r="D8065">
        <v>4</v>
      </c>
      <c r="E8065" t="s">
        <v>582</v>
      </c>
      <c r="F8065" s="152">
        <v>3</v>
      </c>
      <c r="G8065" t="s">
        <v>420</v>
      </c>
      <c r="H8065" t="s">
        <v>422</v>
      </c>
      <c r="I8065" t="s">
        <v>423</v>
      </c>
      <c r="J8065" t="s">
        <v>566</v>
      </c>
      <c r="K8065" t="s">
        <v>424</v>
      </c>
      <c r="L8065" t="s">
        <v>537</v>
      </c>
      <c r="M8065" t="s">
        <v>421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180</v>
      </c>
      <c r="C8066">
        <v>2023</v>
      </c>
      <c r="D8066">
        <v>4</v>
      </c>
      <c r="E8066" t="s">
        <v>582</v>
      </c>
      <c r="F8066" s="152">
        <v>3</v>
      </c>
      <c r="G8066" t="s">
        <v>420</v>
      </c>
      <c r="H8066" t="s">
        <v>425</v>
      </c>
      <c r="I8066" t="s">
        <v>426</v>
      </c>
      <c r="J8066" t="s">
        <v>563</v>
      </c>
      <c r="K8066" t="s">
        <v>427</v>
      </c>
      <c r="L8066" t="s">
        <v>537</v>
      </c>
      <c r="M8066" t="s">
        <v>421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180</v>
      </c>
      <c r="C8067">
        <v>2023</v>
      </c>
      <c r="D8067">
        <v>4</v>
      </c>
      <c r="E8067" t="s">
        <v>582</v>
      </c>
      <c r="F8067" s="152">
        <v>3</v>
      </c>
      <c r="G8067" t="s">
        <v>420</v>
      </c>
      <c r="H8067" t="s">
        <v>408</v>
      </c>
      <c r="I8067" t="s">
        <v>409</v>
      </c>
      <c r="J8067" t="s">
        <v>563</v>
      </c>
      <c r="K8067" t="s">
        <v>427</v>
      </c>
      <c r="L8067" t="s">
        <v>537</v>
      </c>
      <c r="M8067" t="s">
        <v>421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180</v>
      </c>
      <c r="C8068">
        <v>2023</v>
      </c>
      <c r="D8068">
        <v>4</v>
      </c>
      <c r="E8068" t="s">
        <v>582</v>
      </c>
      <c r="F8068" s="152">
        <v>3</v>
      </c>
      <c r="G8068" t="s">
        <v>420</v>
      </c>
      <c r="H8068" t="s">
        <v>428</v>
      </c>
      <c r="I8068" t="s">
        <v>429</v>
      </c>
      <c r="J8068" t="s">
        <v>561</v>
      </c>
      <c r="K8068" t="s">
        <v>404</v>
      </c>
      <c r="L8068" t="s">
        <v>537</v>
      </c>
      <c r="M8068" t="s">
        <v>421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180</v>
      </c>
      <c r="C8069">
        <v>2023</v>
      </c>
      <c r="D8069">
        <v>4</v>
      </c>
      <c r="E8069" t="s">
        <v>582</v>
      </c>
      <c r="F8069" s="152">
        <v>3</v>
      </c>
      <c r="G8069" t="s">
        <v>420</v>
      </c>
      <c r="H8069" t="s">
        <v>480</v>
      </c>
      <c r="I8069" t="s">
        <v>481</v>
      </c>
      <c r="J8069" t="s">
        <v>567</v>
      </c>
      <c r="K8069" t="s">
        <v>432</v>
      </c>
      <c r="L8069" t="s">
        <v>537</v>
      </c>
      <c r="M8069" t="s">
        <v>421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180</v>
      </c>
      <c r="C8070">
        <v>2023</v>
      </c>
      <c r="D8070">
        <v>4</v>
      </c>
      <c r="E8070" t="s">
        <v>582</v>
      </c>
      <c r="F8070" s="152">
        <v>3</v>
      </c>
      <c r="G8070" t="s">
        <v>420</v>
      </c>
      <c r="H8070" t="s">
        <v>648</v>
      </c>
      <c r="I8070" t="s">
        <v>649</v>
      </c>
      <c r="J8070" t="s">
        <v>563</v>
      </c>
      <c r="K8070" t="s">
        <v>427</v>
      </c>
      <c r="L8070" t="s">
        <v>537</v>
      </c>
      <c r="M8070" t="s">
        <v>421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180</v>
      </c>
      <c r="C8071">
        <v>2023</v>
      </c>
      <c r="D8071">
        <v>4</v>
      </c>
      <c r="E8071" t="s">
        <v>582</v>
      </c>
      <c r="F8071" s="152">
        <v>3</v>
      </c>
      <c r="G8071" t="s">
        <v>420</v>
      </c>
      <c r="H8071" t="s">
        <v>472</v>
      </c>
      <c r="I8071" t="s">
        <v>473</v>
      </c>
      <c r="J8071" t="s">
        <v>564</v>
      </c>
      <c r="K8071" t="s">
        <v>410</v>
      </c>
      <c r="L8071" t="s">
        <v>537</v>
      </c>
      <c r="M8071" t="s">
        <v>421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180</v>
      </c>
      <c r="C8072">
        <v>2023</v>
      </c>
      <c r="D8072">
        <v>4</v>
      </c>
      <c r="E8072" t="s">
        <v>582</v>
      </c>
      <c r="F8072" s="152">
        <v>3</v>
      </c>
      <c r="G8072" t="s">
        <v>420</v>
      </c>
      <c r="H8072" t="s">
        <v>482</v>
      </c>
      <c r="I8072" t="s">
        <v>483</v>
      </c>
      <c r="J8072" t="s">
        <v>568</v>
      </c>
      <c r="K8072" t="s">
        <v>484</v>
      </c>
      <c r="L8072" t="s">
        <v>537</v>
      </c>
      <c r="M8072" t="s">
        <v>421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180</v>
      </c>
      <c r="C8073">
        <v>2023</v>
      </c>
      <c r="D8073">
        <v>4</v>
      </c>
      <c r="E8073" t="s">
        <v>582</v>
      </c>
      <c r="F8073" s="152">
        <v>3</v>
      </c>
      <c r="G8073" t="s">
        <v>420</v>
      </c>
      <c r="H8073" t="s">
        <v>430</v>
      </c>
      <c r="I8073" t="s">
        <v>431</v>
      </c>
      <c r="J8073" t="s">
        <v>567</v>
      </c>
      <c r="K8073" t="s">
        <v>432</v>
      </c>
      <c r="L8073" t="s">
        <v>537</v>
      </c>
      <c r="M8073" t="s">
        <v>421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">
      <c r="A8074">
        <v>5</v>
      </c>
      <c r="B8074" t="s">
        <v>180</v>
      </c>
      <c r="C8074">
        <v>2023</v>
      </c>
      <c r="D8074">
        <v>4</v>
      </c>
      <c r="E8074" t="s">
        <v>582</v>
      </c>
      <c r="F8074" s="152">
        <v>3</v>
      </c>
      <c r="G8074" t="s">
        <v>420</v>
      </c>
      <c r="H8074" t="s">
        <v>485</v>
      </c>
      <c r="I8074" t="s">
        <v>486</v>
      </c>
      <c r="J8074" t="s">
        <v>569</v>
      </c>
      <c r="K8074" t="s">
        <v>453</v>
      </c>
      <c r="L8074" t="s">
        <v>537</v>
      </c>
      <c r="M8074" t="s">
        <v>421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">
      <c r="A8075">
        <v>5</v>
      </c>
      <c r="B8075" t="s">
        <v>180</v>
      </c>
      <c r="C8075">
        <v>2023</v>
      </c>
      <c r="D8075">
        <v>4</v>
      </c>
      <c r="E8075" t="s">
        <v>582</v>
      </c>
      <c r="F8075" s="152">
        <v>3</v>
      </c>
      <c r="G8075" t="s">
        <v>420</v>
      </c>
      <c r="H8075" t="s">
        <v>487</v>
      </c>
      <c r="I8075" t="s">
        <v>488</v>
      </c>
      <c r="J8075" t="s">
        <v>568</v>
      </c>
      <c r="K8075" t="s">
        <v>484</v>
      </c>
      <c r="L8075" t="s">
        <v>537</v>
      </c>
      <c r="M8075" t="s">
        <v>421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">
      <c r="A8076">
        <v>5</v>
      </c>
      <c r="B8076" t="s">
        <v>180</v>
      </c>
      <c r="C8076">
        <v>2023</v>
      </c>
      <c r="D8076">
        <v>4</v>
      </c>
      <c r="E8076" t="s">
        <v>582</v>
      </c>
      <c r="F8076" s="152">
        <v>3</v>
      </c>
      <c r="G8076" t="s">
        <v>420</v>
      </c>
      <c r="H8076" t="s">
        <v>476</v>
      </c>
      <c r="I8076" t="s">
        <v>477</v>
      </c>
      <c r="J8076" t="s">
        <v>565</v>
      </c>
      <c r="K8076" t="s">
        <v>435</v>
      </c>
      <c r="L8076" t="s">
        <v>537</v>
      </c>
      <c r="M8076" t="s">
        <v>421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">
      <c r="A8077">
        <v>5</v>
      </c>
      <c r="B8077" t="s">
        <v>180</v>
      </c>
      <c r="C8077">
        <v>2023</v>
      </c>
      <c r="D8077">
        <v>4</v>
      </c>
      <c r="E8077" t="s">
        <v>582</v>
      </c>
      <c r="F8077" s="152">
        <v>3</v>
      </c>
      <c r="G8077" t="s">
        <v>420</v>
      </c>
      <c r="H8077" t="s">
        <v>478</v>
      </c>
      <c r="I8077" t="s">
        <v>479</v>
      </c>
      <c r="J8077" t="s">
        <v>565</v>
      </c>
      <c r="K8077" t="s">
        <v>435</v>
      </c>
      <c r="L8077" t="s">
        <v>537</v>
      </c>
      <c r="M8077" t="s">
        <v>421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">
      <c r="A8078">
        <v>5</v>
      </c>
      <c r="B8078" t="s">
        <v>180</v>
      </c>
      <c r="C8078">
        <v>2023</v>
      </c>
      <c r="D8078">
        <v>4</v>
      </c>
      <c r="E8078" t="s">
        <v>582</v>
      </c>
      <c r="F8078" s="152">
        <v>3</v>
      </c>
      <c r="G8078" t="s">
        <v>420</v>
      </c>
      <c r="H8078" t="s">
        <v>433</v>
      </c>
      <c r="I8078" t="s">
        <v>434</v>
      </c>
      <c r="J8078" t="s">
        <v>565</v>
      </c>
      <c r="K8078" t="s">
        <v>435</v>
      </c>
      <c r="L8078" t="s">
        <v>538</v>
      </c>
      <c r="M8078" t="s">
        <v>439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">
      <c r="A8079">
        <v>5</v>
      </c>
      <c r="B8079" t="s">
        <v>180</v>
      </c>
      <c r="C8079">
        <v>2023</v>
      </c>
      <c r="D8079">
        <v>4</v>
      </c>
      <c r="E8079" t="s">
        <v>582</v>
      </c>
      <c r="F8079" s="152">
        <v>3</v>
      </c>
      <c r="G8079" t="s">
        <v>420</v>
      </c>
      <c r="H8079" t="s">
        <v>436</v>
      </c>
      <c r="I8079" t="s">
        <v>437</v>
      </c>
      <c r="J8079" t="s">
        <v>570</v>
      </c>
      <c r="K8079" t="s">
        <v>438</v>
      </c>
      <c r="L8079" t="s">
        <v>538</v>
      </c>
      <c r="M8079" t="s">
        <v>439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180</v>
      </c>
      <c r="C8080">
        <v>2023</v>
      </c>
      <c r="D8080">
        <v>4</v>
      </c>
      <c r="E8080" t="s">
        <v>582</v>
      </c>
      <c r="F8080" s="152">
        <v>3</v>
      </c>
      <c r="G8080" t="s">
        <v>420</v>
      </c>
      <c r="H8080" t="s">
        <v>489</v>
      </c>
      <c r="I8080" t="s">
        <v>490</v>
      </c>
      <c r="J8080" t="s">
        <v>571</v>
      </c>
      <c r="K8080" t="s">
        <v>442</v>
      </c>
      <c r="L8080" t="s">
        <v>537</v>
      </c>
      <c r="M8080" t="s">
        <v>421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180</v>
      </c>
      <c r="C8081">
        <v>2023</v>
      </c>
      <c r="D8081">
        <v>4</v>
      </c>
      <c r="E8081" t="s">
        <v>582</v>
      </c>
      <c r="F8081" s="152">
        <v>3</v>
      </c>
      <c r="G8081" t="s">
        <v>420</v>
      </c>
      <c r="H8081" t="s">
        <v>440</v>
      </c>
      <c r="I8081" t="s">
        <v>441</v>
      </c>
      <c r="J8081" t="s">
        <v>571</v>
      </c>
      <c r="K8081" t="s">
        <v>442</v>
      </c>
      <c r="L8081" t="s">
        <v>537</v>
      </c>
      <c r="M8081" t="s">
        <v>421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180</v>
      </c>
      <c r="C8082">
        <v>2023</v>
      </c>
      <c r="D8082">
        <v>4</v>
      </c>
      <c r="E8082" t="s">
        <v>582</v>
      </c>
      <c r="F8082" s="152">
        <v>3</v>
      </c>
      <c r="G8082" t="s">
        <v>420</v>
      </c>
      <c r="H8082" t="s">
        <v>443</v>
      </c>
      <c r="I8082" t="s">
        <v>444</v>
      </c>
      <c r="J8082" t="s">
        <v>571</v>
      </c>
      <c r="K8082" t="s">
        <v>442</v>
      </c>
      <c r="L8082" t="s">
        <v>538</v>
      </c>
      <c r="M8082" t="s">
        <v>439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180</v>
      </c>
      <c r="C8083">
        <v>2023</v>
      </c>
      <c r="D8083">
        <v>4</v>
      </c>
      <c r="E8083" t="s">
        <v>582</v>
      </c>
      <c r="F8083" s="152">
        <v>3</v>
      </c>
      <c r="G8083" t="s">
        <v>420</v>
      </c>
      <c r="H8083" t="s">
        <v>411</v>
      </c>
      <c r="I8083" t="s">
        <v>412</v>
      </c>
      <c r="J8083" t="s">
        <v>560</v>
      </c>
      <c r="K8083" t="s">
        <v>398</v>
      </c>
      <c r="L8083" t="s">
        <v>538</v>
      </c>
      <c r="M8083" t="s">
        <v>439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180</v>
      </c>
      <c r="C8084">
        <v>2023</v>
      </c>
      <c r="D8084">
        <v>4</v>
      </c>
      <c r="E8084" t="s">
        <v>582</v>
      </c>
      <c r="F8084" s="152">
        <v>3</v>
      </c>
      <c r="G8084" t="s">
        <v>420</v>
      </c>
      <c r="H8084" t="s">
        <v>414</v>
      </c>
      <c r="I8084" t="s">
        <v>415</v>
      </c>
      <c r="J8084" t="s">
        <v>546</v>
      </c>
      <c r="K8084" t="s">
        <v>474</v>
      </c>
      <c r="L8084" t="s">
        <v>546</v>
      </c>
      <c r="M8084" t="s">
        <v>475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180</v>
      </c>
      <c r="C8085">
        <v>2023</v>
      </c>
      <c r="D8085">
        <v>4</v>
      </c>
      <c r="E8085" t="s">
        <v>582</v>
      </c>
      <c r="F8085" s="152">
        <v>3</v>
      </c>
      <c r="G8085" t="s">
        <v>420</v>
      </c>
      <c r="H8085" t="s">
        <v>416</v>
      </c>
      <c r="I8085" t="s">
        <v>417</v>
      </c>
      <c r="J8085" t="s">
        <v>561</v>
      </c>
      <c r="K8085" t="s">
        <v>404</v>
      </c>
      <c r="L8085" t="s">
        <v>538</v>
      </c>
      <c r="M8085" t="s">
        <v>439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180</v>
      </c>
      <c r="C8086">
        <v>2023</v>
      </c>
      <c r="D8086">
        <v>4</v>
      </c>
      <c r="E8086" t="s">
        <v>582</v>
      </c>
      <c r="F8086" s="152">
        <v>3</v>
      </c>
      <c r="G8086" t="s">
        <v>420</v>
      </c>
      <c r="H8086" t="s">
        <v>445</v>
      </c>
      <c r="I8086" t="s">
        <v>446</v>
      </c>
      <c r="J8086" t="s">
        <v>566</v>
      </c>
      <c r="K8086" t="s">
        <v>424</v>
      </c>
      <c r="L8086" t="s">
        <v>538</v>
      </c>
      <c r="M8086" t="s">
        <v>439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180</v>
      </c>
      <c r="C8087">
        <v>2023</v>
      </c>
      <c r="D8087">
        <v>4</v>
      </c>
      <c r="E8087" t="s">
        <v>582</v>
      </c>
      <c r="F8087" s="152">
        <v>3</v>
      </c>
      <c r="G8087" t="s">
        <v>420</v>
      </c>
      <c r="H8087" t="s">
        <v>447</v>
      </c>
      <c r="I8087" t="s">
        <v>448</v>
      </c>
      <c r="J8087" t="s">
        <v>563</v>
      </c>
      <c r="K8087" t="s">
        <v>427</v>
      </c>
      <c r="L8087" t="s">
        <v>538</v>
      </c>
      <c r="M8087" t="s">
        <v>439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180</v>
      </c>
      <c r="C8088">
        <v>2023</v>
      </c>
      <c r="D8088">
        <v>4</v>
      </c>
      <c r="E8088" t="s">
        <v>582</v>
      </c>
      <c r="F8088" s="152">
        <v>3</v>
      </c>
      <c r="G8088" t="s">
        <v>420</v>
      </c>
      <c r="H8088" t="s">
        <v>418</v>
      </c>
      <c r="I8088" t="s">
        <v>419</v>
      </c>
      <c r="J8088" t="s">
        <v>564</v>
      </c>
      <c r="K8088" t="s">
        <v>410</v>
      </c>
      <c r="L8088" t="s">
        <v>538</v>
      </c>
      <c r="M8088" t="s">
        <v>439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180</v>
      </c>
      <c r="C8089">
        <v>2023</v>
      </c>
      <c r="D8089">
        <v>4</v>
      </c>
      <c r="E8089" t="s">
        <v>582</v>
      </c>
      <c r="F8089" s="152">
        <v>3</v>
      </c>
      <c r="G8089" t="s">
        <v>420</v>
      </c>
      <c r="H8089" t="s">
        <v>449</v>
      </c>
      <c r="I8089" t="s">
        <v>450</v>
      </c>
      <c r="J8089" t="s">
        <v>567</v>
      </c>
      <c r="K8089" t="s">
        <v>432</v>
      </c>
      <c r="L8089" t="s">
        <v>538</v>
      </c>
      <c r="M8089" t="s">
        <v>439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180</v>
      </c>
      <c r="C8090">
        <v>2023</v>
      </c>
      <c r="D8090">
        <v>4</v>
      </c>
      <c r="E8090" t="s">
        <v>582</v>
      </c>
      <c r="F8090" s="152">
        <v>3</v>
      </c>
      <c r="G8090" t="s">
        <v>420</v>
      </c>
      <c r="H8090" t="s">
        <v>451</v>
      </c>
      <c r="I8090" t="s">
        <v>452</v>
      </c>
      <c r="J8090" t="s">
        <v>567</v>
      </c>
      <c r="K8090" t="s">
        <v>432</v>
      </c>
      <c r="L8090" t="s">
        <v>538</v>
      </c>
      <c r="M8090" t="s">
        <v>439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180</v>
      </c>
      <c r="C8091">
        <v>2023</v>
      </c>
      <c r="D8091">
        <v>4</v>
      </c>
      <c r="E8091" t="s">
        <v>582</v>
      </c>
      <c r="F8091" s="152">
        <v>3</v>
      </c>
      <c r="G8091" t="s">
        <v>420</v>
      </c>
      <c r="H8091" t="s">
        <v>491</v>
      </c>
      <c r="I8091" t="s">
        <v>492</v>
      </c>
      <c r="J8091" t="s">
        <v>567</v>
      </c>
      <c r="K8091" t="s">
        <v>432</v>
      </c>
      <c r="L8091" t="s">
        <v>538</v>
      </c>
      <c r="M8091" t="s">
        <v>439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180</v>
      </c>
      <c r="C8092">
        <v>2023</v>
      </c>
      <c r="D8092">
        <v>4</v>
      </c>
      <c r="E8092" t="s">
        <v>582</v>
      </c>
      <c r="F8092" s="152">
        <v>5</v>
      </c>
      <c r="G8092" t="s">
        <v>454</v>
      </c>
      <c r="H8092" t="s">
        <v>402</v>
      </c>
      <c r="I8092" t="s">
        <v>403</v>
      </c>
      <c r="J8092" t="s">
        <v>561</v>
      </c>
      <c r="K8092" t="s">
        <v>404</v>
      </c>
      <c r="L8092" t="s">
        <v>539</v>
      </c>
      <c r="M8092" t="s">
        <v>455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180</v>
      </c>
      <c r="C8093">
        <v>2023</v>
      </c>
      <c r="D8093">
        <v>4</v>
      </c>
      <c r="E8093" t="s">
        <v>582</v>
      </c>
      <c r="F8093" s="152">
        <v>5</v>
      </c>
      <c r="G8093" t="s">
        <v>454</v>
      </c>
      <c r="H8093" t="s">
        <v>422</v>
      </c>
      <c r="I8093" t="s">
        <v>423</v>
      </c>
      <c r="J8093" t="s">
        <v>566</v>
      </c>
      <c r="K8093" t="s">
        <v>424</v>
      </c>
      <c r="L8093" t="s">
        <v>539</v>
      </c>
      <c r="M8093" t="s">
        <v>455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180</v>
      </c>
      <c r="C8094">
        <v>2023</v>
      </c>
      <c r="D8094">
        <v>4</v>
      </c>
      <c r="E8094" t="s">
        <v>582</v>
      </c>
      <c r="F8094" s="152">
        <v>5</v>
      </c>
      <c r="G8094" t="s">
        <v>454</v>
      </c>
      <c r="H8094" t="s">
        <v>428</v>
      </c>
      <c r="I8094" t="s">
        <v>429</v>
      </c>
      <c r="J8094" t="s">
        <v>561</v>
      </c>
      <c r="K8094" t="s">
        <v>404</v>
      </c>
      <c r="L8094" t="s">
        <v>539</v>
      </c>
      <c r="M8094" t="s">
        <v>455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180</v>
      </c>
      <c r="C8095">
        <v>2023</v>
      </c>
      <c r="D8095">
        <v>4</v>
      </c>
      <c r="E8095" t="s">
        <v>582</v>
      </c>
      <c r="F8095" s="152">
        <v>5</v>
      </c>
      <c r="G8095" t="s">
        <v>454</v>
      </c>
      <c r="H8095" t="s">
        <v>480</v>
      </c>
      <c r="I8095" t="s">
        <v>481</v>
      </c>
      <c r="J8095" t="s">
        <v>567</v>
      </c>
      <c r="K8095" t="s">
        <v>432</v>
      </c>
      <c r="L8095" t="s">
        <v>539</v>
      </c>
      <c r="M8095" t="s">
        <v>455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180</v>
      </c>
      <c r="C8096">
        <v>2023</v>
      </c>
      <c r="D8096">
        <v>4</v>
      </c>
      <c r="E8096" t="s">
        <v>582</v>
      </c>
      <c r="F8096" s="152">
        <v>5</v>
      </c>
      <c r="G8096" t="s">
        <v>454</v>
      </c>
      <c r="H8096" t="s">
        <v>430</v>
      </c>
      <c r="I8096" t="s">
        <v>431</v>
      </c>
      <c r="J8096" t="s">
        <v>567</v>
      </c>
      <c r="K8096" t="s">
        <v>432</v>
      </c>
      <c r="L8096" t="s">
        <v>539</v>
      </c>
      <c r="M8096" t="s">
        <v>455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180</v>
      </c>
      <c r="C8097">
        <v>2023</v>
      </c>
      <c r="D8097">
        <v>4</v>
      </c>
      <c r="E8097" t="s">
        <v>582</v>
      </c>
      <c r="F8097" s="152">
        <v>5</v>
      </c>
      <c r="G8097" t="s">
        <v>454</v>
      </c>
      <c r="H8097" t="s">
        <v>476</v>
      </c>
      <c r="I8097" t="s">
        <v>477</v>
      </c>
      <c r="J8097" t="s">
        <v>565</v>
      </c>
      <c r="K8097" t="s">
        <v>435</v>
      </c>
      <c r="L8097" t="s">
        <v>539</v>
      </c>
      <c r="M8097" t="s">
        <v>455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180</v>
      </c>
      <c r="C8098">
        <v>2023</v>
      </c>
      <c r="D8098">
        <v>4</v>
      </c>
      <c r="E8098" t="s">
        <v>582</v>
      </c>
      <c r="F8098" s="152">
        <v>5</v>
      </c>
      <c r="G8098" t="s">
        <v>454</v>
      </c>
      <c r="H8098" t="s">
        <v>478</v>
      </c>
      <c r="I8098" t="s">
        <v>479</v>
      </c>
      <c r="J8098" t="s">
        <v>565</v>
      </c>
      <c r="K8098" t="s">
        <v>435</v>
      </c>
      <c r="L8098" t="s">
        <v>539</v>
      </c>
      <c r="M8098" t="s">
        <v>455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180</v>
      </c>
      <c r="C8099">
        <v>2023</v>
      </c>
      <c r="D8099">
        <v>4</v>
      </c>
      <c r="E8099" t="s">
        <v>582</v>
      </c>
      <c r="F8099" s="152">
        <v>5</v>
      </c>
      <c r="G8099" t="s">
        <v>454</v>
      </c>
      <c r="H8099" t="s">
        <v>433</v>
      </c>
      <c r="I8099" t="s">
        <v>434</v>
      </c>
      <c r="J8099" t="s">
        <v>565</v>
      </c>
      <c r="K8099" t="s">
        <v>435</v>
      </c>
      <c r="L8099" t="s">
        <v>540</v>
      </c>
      <c r="M8099" t="s">
        <v>456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180</v>
      </c>
      <c r="C8100">
        <v>2023</v>
      </c>
      <c r="D8100">
        <v>4</v>
      </c>
      <c r="E8100" t="s">
        <v>582</v>
      </c>
      <c r="F8100" s="152">
        <v>5</v>
      </c>
      <c r="G8100" t="s">
        <v>454</v>
      </c>
      <c r="H8100" t="s">
        <v>489</v>
      </c>
      <c r="I8100" t="s">
        <v>490</v>
      </c>
      <c r="J8100" t="s">
        <v>571</v>
      </c>
      <c r="K8100" t="s">
        <v>442</v>
      </c>
      <c r="L8100" t="s">
        <v>539</v>
      </c>
      <c r="M8100" t="s">
        <v>455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180</v>
      </c>
      <c r="C8101">
        <v>2023</v>
      </c>
      <c r="D8101">
        <v>4</v>
      </c>
      <c r="E8101" t="s">
        <v>582</v>
      </c>
      <c r="F8101" s="152">
        <v>5</v>
      </c>
      <c r="G8101" t="s">
        <v>454</v>
      </c>
      <c r="H8101" t="s">
        <v>440</v>
      </c>
      <c r="I8101" t="s">
        <v>441</v>
      </c>
      <c r="J8101" t="s">
        <v>571</v>
      </c>
      <c r="K8101" t="s">
        <v>442</v>
      </c>
      <c r="L8101" t="s">
        <v>539</v>
      </c>
      <c r="M8101" t="s">
        <v>455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180</v>
      </c>
      <c r="C8102">
        <v>2023</v>
      </c>
      <c r="D8102">
        <v>4</v>
      </c>
      <c r="E8102" t="s">
        <v>582</v>
      </c>
      <c r="F8102" s="152">
        <v>5</v>
      </c>
      <c r="G8102" t="s">
        <v>454</v>
      </c>
      <c r="H8102" t="s">
        <v>443</v>
      </c>
      <c r="I8102" t="s">
        <v>444</v>
      </c>
      <c r="J8102" t="s">
        <v>571</v>
      </c>
      <c r="K8102" t="s">
        <v>442</v>
      </c>
      <c r="L8102" t="s">
        <v>540</v>
      </c>
      <c r="M8102" t="s">
        <v>456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180</v>
      </c>
      <c r="C8103">
        <v>2023</v>
      </c>
      <c r="D8103">
        <v>4</v>
      </c>
      <c r="E8103" t="s">
        <v>582</v>
      </c>
      <c r="F8103" s="152">
        <v>5</v>
      </c>
      <c r="G8103" t="s">
        <v>454</v>
      </c>
      <c r="H8103" t="s">
        <v>416</v>
      </c>
      <c r="I8103" t="s">
        <v>417</v>
      </c>
      <c r="J8103" t="s">
        <v>561</v>
      </c>
      <c r="K8103" t="s">
        <v>404</v>
      </c>
      <c r="L8103" t="s">
        <v>540</v>
      </c>
      <c r="M8103" t="s">
        <v>456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180</v>
      </c>
      <c r="C8104">
        <v>2023</v>
      </c>
      <c r="D8104">
        <v>4</v>
      </c>
      <c r="E8104" t="s">
        <v>582</v>
      </c>
      <c r="F8104" s="152">
        <v>5</v>
      </c>
      <c r="G8104" t="s">
        <v>454</v>
      </c>
      <c r="H8104" t="s">
        <v>445</v>
      </c>
      <c r="I8104" t="s">
        <v>446</v>
      </c>
      <c r="J8104" t="s">
        <v>566</v>
      </c>
      <c r="K8104" t="s">
        <v>424</v>
      </c>
      <c r="L8104" t="s">
        <v>540</v>
      </c>
      <c r="M8104" t="s">
        <v>456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180</v>
      </c>
      <c r="C8105">
        <v>2023</v>
      </c>
      <c r="D8105">
        <v>4</v>
      </c>
      <c r="E8105" t="s">
        <v>582</v>
      </c>
      <c r="F8105" s="152">
        <v>5</v>
      </c>
      <c r="G8105" t="s">
        <v>454</v>
      </c>
      <c r="H8105" t="s">
        <v>449</v>
      </c>
      <c r="I8105" t="s">
        <v>450</v>
      </c>
      <c r="J8105" t="s">
        <v>567</v>
      </c>
      <c r="K8105" t="s">
        <v>432</v>
      </c>
      <c r="L8105" t="s">
        <v>540</v>
      </c>
      <c r="M8105" t="s">
        <v>456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180</v>
      </c>
      <c r="C8106">
        <v>2023</v>
      </c>
      <c r="D8106">
        <v>4</v>
      </c>
      <c r="E8106" t="s">
        <v>582</v>
      </c>
      <c r="F8106" s="152">
        <v>6</v>
      </c>
      <c r="G8106" t="s">
        <v>457</v>
      </c>
      <c r="H8106" t="s">
        <v>402</v>
      </c>
      <c r="I8106" t="s">
        <v>403</v>
      </c>
      <c r="J8106" t="s">
        <v>561</v>
      </c>
      <c r="K8106" t="s">
        <v>404</v>
      </c>
      <c r="L8106" t="s">
        <v>547</v>
      </c>
      <c r="M8106" t="s">
        <v>192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180</v>
      </c>
      <c r="C8107">
        <v>2023</v>
      </c>
      <c r="D8107">
        <v>4</v>
      </c>
      <c r="E8107" t="s">
        <v>582</v>
      </c>
      <c r="F8107" s="152">
        <v>6</v>
      </c>
      <c r="G8107" t="s">
        <v>457</v>
      </c>
      <c r="H8107" t="s">
        <v>493</v>
      </c>
      <c r="I8107" t="s">
        <v>494</v>
      </c>
      <c r="J8107" t="s">
        <v>572</v>
      </c>
      <c r="K8107" t="s">
        <v>460</v>
      </c>
      <c r="L8107" t="s">
        <v>547</v>
      </c>
      <c r="M8107" t="s">
        <v>192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180</v>
      </c>
      <c r="C8108">
        <v>2023</v>
      </c>
      <c r="D8108">
        <v>4</v>
      </c>
      <c r="E8108" t="s">
        <v>582</v>
      </c>
      <c r="F8108" s="152">
        <v>6</v>
      </c>
      <c r="G8108" t="s">
        <v>457</v>
      </c>
      <c r="H8108" t="s">
        <v>495</v>
      </c>
      <c r="I8108" t="s">
        <v>496</v>
      </c>
      <c r="J8108" t="s">
        <v>572</v>
      </c>
      <c r="K8108" t="s">
        <v>460</v>
      </c>
      <c r="L8108" t="s">
        <v>547</v>
      </c>
      <c r="M8108" t="s">
        <v>192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180</v>
      </c>
      <c r="C8109">
        <v>2023</v>
      </c>
      <c r="D8109">
        <v>4</v>
      </c>
      <c r="E8109" t="s">
        <v>582</v>
      </c>
      <c r="F8109" s="152">
        <v>6</v>
      </c>
      <c r="G8109" t="s">
        <v>457</v>
      </c>
      <c r="H8109" t="s">
        <v>476</v>
      </c>
      <c r="I8109" t="s">
        <v>477</v>
      </c>
      <c r="J8109" t="s">
        <v>565</v>
      </c>
      <c r="K8109" t="s">
        <v>435</v>
      </c>
      <c r="L8109" t="s">
        <v>547</v>
      </c>
      <c r="M8109" t="s">
        <v>192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180</v>
      </c>
      <c r="C8110">
        <v>2023</v>
      </c>
      <c r="D8110">
        <v>4</v>
      </c>
      <c r="E8110" t="s">
        <v>582</v>
      </c>
      <c r="F8110" s="152">
        <v>6</v>
      </c>
      <c r="G8110" t="s">
        <v>457</v>
      </c>
      <c r="H8110" t="s">
        <v>478</v>
      </c>
      <c r="I8110" t="s">
        <v>479</v>
      </c>
      <c r="J8110" t="s">
        <v>565</v>
      </c>
      <c r="K8110" t="s">
        <v>435</v>
      </c>
      <c r="L8110" t="s">
        <v>547</v>
      </c>
      <c r="M8110" t="s">
        <v>192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180</v>
      </c>
      <c r="C8111">
        <v>2023</v>
      </c>
      <c r="D8111">
        <v>4</v>
      </c>
      <c r="E8111" t="s">
        <v>582</v>
      </c>
      <c r="F8111" s="152">
        <v>6</v>
      </c>
      <c r="G8111" t="s">
        <v>457</v>
      </c>
      <c r="H8111" t="s">
        <v>497</v>
      </c>
      <c r="I8111" t="s">
        <v>498</v>
      </c>
      <c r="J8111" t="s">
        <v>573</v>
      </c>
      <c r="K8111" t="s">
        <v>499</v>
      </c>
      <c r="L8111" t="s">
        <v>547</v>
      </c>
      <c r="M8111" t="s">
        <v>192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180</v>
      </c>
      <c r="C8112">
        <v>2023</v>
      </c>
      <c r="D8112">
        <v>4</v>
      </c>
      <c r="E8112" t="s">
        <v>582</v>
      </c>
      <c r="F8112" s="152">
        <v>6</v>
      </c>
      <c r="G8112" t="s">
        <v>457</v>
      </c>
      <c r="H8112" t="s">
        <v>500</v>
      </c>
      <c r="I8112" t="s">
        <v>501</v>
      </c>
      <c r="J8112" t="s">
        <v>573</v>
      </c>
      <c r="K8112" t="s">
        <v>499</v>
      </c>
      <c r="L8112" t="s">
        <v>547</v>
      </c>
      <c r="M8112" t="s">
        <v>192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180</v>
      </c>
      <c r="C8113">
        <v>2023</v>
      </c>
      <c r="D8113">
        <v>4</v>
      </c>
      <c r="E8113" t="s">
        <v>582</v>
      </c>
      <c r="F8113" s="152">
        <v>6</v>
      </c>
      <c r="G8113" t="s">
        <v>457</v>
      </c>
      <c r="H8113" t="s">
        <v>502</v>
      </c>
      <c r="I8113" t="s">
        <v>503</v>
      </c>
      <c r="J8113" t="s">
        <v>574</v>
      </c>
      <c r="K8113" t="s">
        <v>474</v>
      </c>
      <c r="L8113" t="s">
        <v>547</v>
      </c>
      <c r="M8113" t="s">
        <v>192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180</v>
      </c>
      <c r="C8114">
        <v>2023</v>
      </c>
      <c r="D8114">
        <v>4</v>
      </c>
      <c r="E8114" t="s">
        <v>582</v>
      </c>
      <c r="F8114" s="152">
        <v>6</v>
      </c>
      <c r="G8114" t="s">
        <v>457</v>
      </c>
      <c r="H8114" t="s">
        <v>504</v>
      </c>
      <c r="I8114" t="s">
        <v>505</v>
      </c>
      <c r="J8114" t="s">
        <v>574</v>
      </c>
      <c r="K8114" t="s">
        <v>474</v>
      </c>
      <c r="L8114" t="s">
        <v>547</v>
      </c>
      <c r="M8114" t="s">
        <v>192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180</v>
      </c>
      <c r="C8115">
        <v>2023</v>
      </c>
      <c r="D8115">
        <v>4</v>
      </c>
      <c r="E8115" t="s">
        <v>582</v>
      </c>
      <c r="F8115" s="152">
        <v>6</v>
      </c>
      <c r="G8115" t="s">
        <v>457</v>
      </c>
      <c r="H8115" t="s">
        <v>506</v>
      </c>
      <c r="I8115" t="s">
        <v>507</v>
      </c>
      <c r="J8115" t="s">
        <v>570</v>
      </c>
      <c r="K8115" t="s">
        <v>438</v>
      </c>
      <c r="L8115" t="s">
        <v>547</v>
      </c>
      <c r="M8115" t="s">
        <v>192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180</v>
      </c>
      <c r="C8116">
        <v>2023</v>
      </c>
      <c r="D8116">
        <v>4</v>
      </c>
      <c r="E8116" t="s">
        <v>582</v>
      </c>
      <c r="F8116" s="152">
        <v>6</v>
      </c>
      <c r="G8116" t="s">
        <v>457</v>
      </c>
      <c r="H8116" t="s">
        <v>508</v>
      </c>
      <c r="I8116" t="s">
        <v>509</v>
      </c>
      <c r="J8116" t="s">
        <v>570</v>
      </c>
      <c r="K8116" t="s">
        <v>438</v>
      </c>
      <c r="L8116" t="s">
        <v>547</v>
      </c>
      <c r="M8116" t="s">
        <v>192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180</v>
      </c>
      <c r="C8117">
        <v>2023</v>
      </c>
      <c r="D8117">
        <v>4</v>
      </c>
      <c r="E8117" t="s">
        <v>582</v>
      </c>
      <c r="F8117" s="152">
        <v>6</v>
      </c>
      <c r="G8117" t="s">
        <v>457</v>
      </c>
      <c r="H8117" t="s">
        <v>458</v>
      </c>
      <c r="I8117" t="s">
        <v>459</v>
      </c>
      <c r="J8117" t="s">
        <v>572</v>
      </c>
      <c r="K8117" t="s">
        <v>460</v>
      </c>
      <c r="L8117" t="s">
        <v>541</v>
      </c>
      <c r="M8117" t="s">
        <v>461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180</v>
      </c>
      <c r="C8118">
        <v>2023</v>
      </c>
      <c r="D8118">
        <v>4</v>
      </c>
      <c r="E8118" t="s">
        <v>582</v>
      </c>
      <c r="F8118" s="152">
        <v>6</v>
      </c>
      <c r="G8118" t="s">
        <v>457</v>
      </c>
      <c r="H8118" t="s">
        <v>433</v>
      </c>
      <c r="I8118" t="s">
        <v>434</v>
      </c>
      <c r="J8118" t="s">
        <v>565</v>
      </c>
      <c r="K8118" t="s">
        <v>435</v>
      </c>
      <c r="L8118" t="s">
        <v>541</v>
      </c>
      <c r="M8118" t="s">
        <v>461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180</v>
      </c>
      <c r="C8119">
        <v>2023</v>
      </c>
      <c r="D8119">
        <v>4</v>
      </c>
      <c r="E8119" t="s">
        <v>582</v>
      </c>
      <c r="F8119" s="152">
        <v>6</v>
      </c>
      <c r="G8119" t="s">
        <v>457</v>
      </c>
      <c r="H8119" t="s">
        <v>510</v>
      </c>
      <c r="I8119" t="s">
        <v>511</v>
      </c>
      <c r="J8119" t="s">
        <v>575</v>
      </c>
      <c r="K8119" t="s">
        <v>512</v>
      </c>
      <c r="L8119" t="s">
        <v>541</v>
      </c>
      <c r="M8119" t="s">
        <v>461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180</v>
      </c>
      <c r="C8120">
        <v>2023</v>
      </c>
      <c r="D8120">
        <v>4</v>
      </c>
      <c r="E8120" t="s">
        <v>582</v>
      </c>
      <c r="F8120" s="152">
        <v>6</v>
      </c>
      <c r="G8120" t="s">
        <v>457</v>
      </c>
      <c r="H8120" t="s">
        <v>513</v>
      </c>
      <c r="I8120" t="s">
        <v>514</v>
      </c>
      <c r="J8120" t="s">
        <v>573</v>
      </c>
      <c r="K8120" t="s">
        <v>499</v>
      </c>
      <c r="L8120" t="s">
        <v>541</v>
      </c>
      <c r="M8120" t="s">
        <v>461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180</v>
      </c>
      <c r="C8121">
        <v>2023</v>
      </c>
      <c r="D8121">
        <v>4</v>
      </c>
      <c r="E8121" t="s">
        <v>582</v>
      </c>
      <c r="F8121" s="152">
        <v>6</v>
      </c>
      <c r="G8121" t="s">
        <v>457</v>
      </c>
      <c r="H8121" t="s">
        <v>515</v>
      </c>
      <c r="I8121" t="s">
        <v>516</v>
      </c>
      <c r="J8121" t="s">
        <v>574</v>
      </c>
      <c r="K8121" t="s">
        <v>474</v>
      </c>
      <c r="L8121" t="s">
        <v>541</v>
      </c>
      <c r="M8121" t="s">
        <v>461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180</v>
      </c>
      <c r="C8122">
        <v>2023</v>
      </c>
      <c r="D8122">
        <v>4</v>
      </c>
      <c r="E8122" t="s">
        <v>582</v>
      </c>
      <c r="F8122" s="152">
        <v>6</v>
      </c>
      <c r="G8122" t="s">
        <v>457</v>
      </c>
      <c r="H8122" t="s">
        <v>436</v>
      </c>
      <c r="I8122" t="s">
        <v>437</v>
      </c>
      <c r="J8122" t="s">
        <v>570</v>
      </c>
      <c r="K8122" t="s">
        <v>438</v>
      </c>
      <c r="L8122" t="s">
        <v>541</v>
      </c>
      <c r="M8122" t="s">
        <v>461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180</v>
      </c>
      <c r="C8123">
        <v>2023</v>
      </c>
      <c r="D8123">
        <v>4</v>
      </c>
      <c r="E8123" t="s">
        <v>582</v>
      </c>
      <c r="F8123" s="152">
        <v>6</v>
      </c>
      <c r="G8123" t="s">
        <v>457</v>
      </c>
      <c r="H8123" t="s">
        <v>517</v>
      </c>
      <c r="I8123" t="s">
        <v>518</v>
      </c>
      <c r="J8123" t="s">
        <v>576</v>
      </c>
      <c r="K8123" t="s">
        <v>464</v>
      </c>
      <c r="L8123" t="s">
        <v>547</v>
      </c>
      <c r="M8123" t="s">
        <v>192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180</v>
      </c>
      <c r="C8124">
        <v>2023</v>
      </c>
      <c r="D8124">
        <v>4</v>
      </c>
      <c r="E8124" t="s">
        <v>582</v>
      </c>
      <c r="F8124" s="152">
        <v>6</v>
      </c>
      <c r="G8124" t="s">
        <v>457</v>
      </c>
      <c r="H8124" t="s">
        <v>462</v>
      </c>
      <c r="I8124" t="s">
        <v>463</v>
      </c>
      <c r="J8124" t="s">
        <v>576</v>
      </c>
      <c r="K8124" t="s">
        <v>464</v>
      </c>
      <c r="L8124" t="s">
        <v>541</v>
      </c>
      <c r="M8124" t="s">
        <v>461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180</v>
      </c>
      <c r="C8125">
        <v>2023</v>
      </c>
      <c r="D8125">
        <v>4</v>
      </c>
      <c r="E8125" t="s">
        <v>582</v>
      </c>
      <c r="F8125" s="152">
        <v>6</v>
      </c>
      <c r="G8125" t="s">
        <v>457</v>
      </c>
      <c r="H8125" t="s">
        <v>521</v>
      </c>
      <c r="I8125" t="s">
        <v>522</v>
      </c>
      <c r="J8125" t="s">
        <v>577</v>
      </c>
      <c r="K8125" t="s">
        <v>474</v>
      </c>
      <c r="L8125" t="s">
        <v>547</v>
      </c>
      <c r="M8125" t="s">
        <v>192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180</v>
      </c>
      <c r="C8126">
        <v>2023</v>
      </c>
      <c r="D8126">
        <v>4</v>
      </c>
      <c r="E8126" t="s">
        <v>582</v>
      </c>
      <c r="F8126" s="152">
        <v>6</v>
      </c>
      <c r="G8126" t="s">
        <v>457</v>
      </c>
      <c r="H8126" t="s">
        <v>523</v>
      </c>
      <c r="I8126" t="s">
        <v>524</v>
      </c>
      <c r="J8126" t="s">
        <v>577</v>
      </c>
      <c r="K8126" t="s">
        <v>474</v>
      </c>
      <c r="L8126" t="s">
        <v>541</v>
      </c>
      <c r="M8126" t="s">
        <v>461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180</v>
      </c>
      <c r="C8127">
        <v>2023</v>
      </c>
      <c r="D8127">
        <v>4</v>
      </c>
      <c r="E8127" t="s">
        <v>582</v>
      </c>
      <c r="F8127" s="152">
        <v>6</v>
      </c>
      <c r="G8127" t="s">
        <v>457</v>
      </c>
      <c r="H8127" t="s">
        <v>416</v>
      </c>
      <c r="I8127" t="s">
        <v>417</v>
      </c>
      <c r="J8127" t="s">
        <v>561</v>
      </c>
      <c r="K8127" t="s">
        <v>404</v>
      </c>
      <c r="L8127" t="s">
        <v>541</v>
      </c>
      <c r="M8127" t="s">
        <v>461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180</v>
      </c>
      <c r="C8128">
        <v>2023</v>
      </c>
      <c r="D8128">
        <v>4</v>
      </c>
      <c r="E8128" t="s">
        <v>582</v>
      </c>
      <c r="F8128" s="152">
        <v>10</v>
      </c>
      <c r="G8128" t="s">
        <v>465</v>
      </c>
      <c r="H8128" t="s">
        <v>396</v>
      </c>
      <c r="I8128" t="s">
        <v>397</v>
      </c>
      <c r="J8128" t="s">
        <v>560</v>
      </c>
      <c r="K8128" t="s">
        <v>398</v>
      </c>
      <c r="L8128" t="s">
        <v>542</v>
      </c>
      <c r="M8128" t="s">
        <v>466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180</v>
      </c>
      <c r="C8129">
        <v>2023</v>
      </c>
      <c r="D8129">
        <v>4</v>
      </c>
      <c r="E8129" t="s">
        <v>582</v>
      </c>
      <c r="F8129" s="152">
        <v>10</v>
      </c>
      <c r="G8129" t="s">
        <v>465</v>
      </c>
      <c r="H8129" t="s">
        <v>400</v>
      </c>
      <c r="I8129" t="s">
        <v>401</v>
      </c>
      <c r="J8129" t="s">
        <v>560</v>
      </c>
      <c r="K8129" t="s">
        <v>398</v>
      </c>
      <c r="L8129" t="s">
        <v>542</v>
      </c>
      <c r="M8129" t="s">
        <v>466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180</v>
      </c>
      <c r="C8130">
        <v>2023</v>
      </c>
      <c r="D8130">
        <v>4</v>
      </c>
      <c r="E8130" t="s">
        <v>582</v>
      </c>
      <c r="F8130" s="152">
        <v>10</v>
      </c>
      <c r="G8130" t="s">
        <v>465</v>
      </c>
      <c r="H8130" t="s">
        <v>402</v>
      </c>
      <c r="I8130" t="s">
        <v>403</v>
      </c>
      <c r="J8130" t="s">
        <v>561</v>
      </c>
      <c r="K8130" t="s">
        <v>404</v>
      </c>
      <c r="L8130" t="s">
        <v>542</v>
      </c>
      <c r="M8130" t="s">
        <v>466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180</v>
      </c>
      <c r="C8131">
        <v>2023</v>
      </c>
      <c r="D8131">
        <v>4</v>
      </c>
      <c r="E8131" t="s">
        <v>582</v>
      </c>
      <c r="F8131" s="152">
        <v>10</v>
      </c>
      <c r="G8131" t="s">
        <v>465</v>
      </c>
      <c r="H8131" t="s">
        <v>405</v>
      </c>
      <c r="I8131" t="s">
        <v>406</v>
      </c>
      <c r="J8131" t="s">
        <v>562</v>
      </c>
      <c r="K8131" t="s">
        <v>407</v>
      </c>
      <c r="L8131" t="s">
        <v>542</v>
      </c>
      <c r="M8131" t="s">
        <v>466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180</v>
      </c>
      <c r="C8132">
        <v>2023</v>
      </c>
      <c r="D8132">
        <v>4</v>
      </c>
      <c r="E8132" t="s">
        <v>582</v>
      </c>
      <c r="F8132" s="152">
        <v>10</v>
      </c>
      <c r="G8132" t="s">
        <v>465</v>
      </c>
      <c r="H8132" t="s">
        <v>470</v>
      </c>
      <c r="I8132" t="s">
        <v>471</v>
      </c>
      <c r="J8132" t="s">
        <v>562</v>
      </c>
      <c r="K8132" t="s">
        <v>407</v>
      </c>
      <c r="L8132" t="s">
        <v>542</v>
      </c>
      <c r="M8132" t="s">
        <v>466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180</v>
      </c>
      <c r="C8133">
        <v>2023</v>
      </c>
      <c r="D8133">
        <v>4</v>
      </c>
      <c r="E8133" t="s">
        <v>582</v>
      </c>
      <c r="F8133" s="152">
        <v>10</v>
      </c>
      <c r="G8133" t="s">
        <v>465</v>
      </c>
      <c r="H8133" t="s">
        <v>476</v>
      </c>
      <c r="I8133" t="s">
        <v>477</v>
      </c>
      <c r="J8133" t="s">
        <v>565</v>
      </c>
      <c r="K8133" t="s">
        <v>435</v>
      </c>
      <c r="L8133" t="s">
        <v>542</v>
      </c>
      <c r="M8133" t="s">
        <v>466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180</v>
      </c>
      <c r="C8134">
        <v>2023</v>
      </c>
      <c r="D8134">
        <v>4</v>
      </c>
      <c r="E8134" t="s">
        <v>582</v>
      </c>
      <c r="F8134" s="152">
        <v>10</v>
      </c>
      <c r="G8134" t="s">
        <v>465</v>
      </c>
      <c r="H8134" t="s">
        <v>478</v>
      </c>
      <c r="I8134" t="s">
        <v>479</v>
      </c>
      <c r="J8134" t="s">
        <v>565</v>
      </c>
      <c r="K8134" t="s">
        <v>435</v>
      </c>
      <c r="L8134" t="s">
        <v>542</v>
      </c>
      <c r="M8134" t="s">
        <v>466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180</v>
      </c>
      <c r="C8135">
        <v>2023</v>
      </c>
      <c r="D8135">
        <v>4</v>
      </c>
      <c r="E8135" t="s">
        <v>582</v>
      </c>
      <c r="F8135" s="152">
        <v>10</v>
      </c>
      <c r="G8135" t="s">
        <v>465</v>
      </c>
      <c r="H8135" t="s">
        <v>433</v>
      </c>
      <c r="I8135" t="s">
        <v>434</v>
      </c>
      <c r="J8135" t="s">
        <v>565</v>
      </c>
      <c r="K8135" t="s">
        <v>435</v>
      </c>
      <c r="L8135" t="s">
        <v>543</v>
      </c>
      <c r="M8135" t="s">
        <v>467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180</v>
      </c>
      <c r="C8136">
        <v>2023</v>
      </c>
      <c r="D8136">
        <v>4</v>
      </c>
      <c r="E8136" t="s">
        <v>582</v>
      </c>
      <c r="F8136" s="152">
        <v>10</v>
      </c>
      <c r="G8136" t="s">
        <v>465</v>
      </c>
      <c r="H8136" t="s">
        <v>411</v>
      </c>
      <c r="I8136" t="s">
        <v>412</v>
      </c>
      <c r="J8136" t="s">
        <v>560</v>
      </c>
      <c r="K8136" t="s">
        <v>398</v>
      </c>
      <c r="L8136" t="s">
        <v>543</v>
      </c>
      <c r="M8136" t="s">
        <v>467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180</v>
      </c>
      <c r="C8137">
        <v>2023</v>
      </c>
      <c r="D8137">
        <v>4</v>
      </c>
      <c r="E8137" t="s">
        <v>582</v>
      </c>
      <c r="F8137" s="152">
        <v>10</v>
      </c>
      <c r="G8137" t="s">
        <v>465</v>
      </c>
      <c r="H8137" t="s">
        <v>414</v>
      </c>
      <c r="I8137" t="s">
        <v>415</v>
      </c>
      <c r="J8137" t="s">
        <v>562</v>
      </c>
      <c r="K8137" t="s">
        <v>407</v>
      </c>
      <c r="L8137" t="s">
        <v>543</v>
      </c>
      <c r="M8137" t="s">
        <v>467</v>
      </c>
      <c r="N8137">
        <v>5549</v>
      </c>
      <c r="O8137">
        <v>130626</v>
      </c>
      <c r="P8137">
        <v>4568449</v>
      </c>
      <c r="Q8137" t="str">
        <f t="shared" ref="Q8137:Q8200" si="130">VLOOKUP(TRIM(J8137),S:T,2,FALSE)</f>
        <v>2-Low Income Residential</v>
      </c>
    </row>
    <row r="8138" spans="1:17" x14ac:dyDescent="0.3">
      <c r="A8138">
        <v>5</v>
      </c>
      <c r="B8138" t="s">
        <v>180</v>
      </c>
      <c r="C8138">
        <v>2023</v>
      </c>
      <c r="D8138">
        <v>4</v>
      </c>
      <c r="E8138" t="s">
        <v>582</v>
      </c>
      <c r="F8138" s="152">
        <v>10</v>
      </c>
      <c r="G8138" t="s">
        <v>465</v>
      </c>
      <c r="H8138" t="s">
        <v>416</v>
      </c>
      <c r="I8138" t="s">
        <v>417</v>
      </c>
      <c r="J8138" t="s">
        <v>561</v>
      </c>
      <c r="K8138" t="s">
        <v>404</v>
      </c>
      <c r="L8138" t="s">
        <v>543</v>
      </c>
      <c r="M8138" t="s">
        <v>467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">
      <c r="A8139">
        <v>5</v>
      </c>
      <c r="B8139" t="s">
        <v>180</v>
      </c>
      <c r="C8139">
        <v>2023</v>
      </c>
      <c r="D8139">
        <v>4</v>
      </c>
      <c r="E8139" t="s">
        <v>582</v>
      </c>
      <c r="F8139" s="152">
        <v>60</v>
      </c>
      <c r="G8139" t="s">
        <v>468</v>
      </c>
      <c r="H8139" t="s">
        <v>493</v>
      </c>
      <c r="I8139" t="s">
        <v>494</v>
      </c>
      <c r="J8139" t="s">
        <v>572</v>
      </c>
      <c r="K8139" t="s">
        <v>460</v>
      </c>
      <c r="L8139" t="s">
        <v>548</v>
      </c>
      <c r="M8139" t="s">
        <v>525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">
      <c r="A8140">
        <v>5</v>
      </c>
      <c r="B8140" t="s">
        <v>180</v>
      </c>
      <c r="C8140">
        <v>2023</v>
      </c>
      <c r="D8140">
        <v>4</v>
      </c>
      <c r="E8140" t="s">
        <v>582</v>
      </c>
      <c r="F8140" s="152">
        <v>60</v>
      </c>
      <c r="G8140" t="s">
        <v>468</v>
      </c>
      <c r="H8140" t="s">
        <v>495</v>
      </c>
      <c r="I8140" t="s">
        <v>496</v>
      </c>
      <c r="J8140" t="s">
        <v>572</v>
      </c>
      <c r="K8140" t="s">
        <v>460</v>
      </c>
      <c r="L8140" t="s">
        <v>548</v>
      </c>
      <c r="M8140" t="s">
        <v>525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">
      <c r="A8141">
        <v>5</v>
      </c>
      <c r="B8141" t="s">
        <v>180</v>
      </c>
      <c r="C8141">
        <v>2023</v>
      </c>
      <c r="D8141">
        <v>4</v>
      </c>
      <c r="E8141" t="s">
        <v>582</v>
      </c>
      <c r="F8141" s="152">
        <v>60</v>
      </c>
      <c r="G8141" t="s">
        <v>468</v>
      </c>
      <c r="H8141" t="s">
        <v>458</v>
      </c>
      <c r="I8141" t="s">
        <v>459</v>
      </c>
      <c r="J8141" t="s">
        <v>572</v>
      </c>
      <c r="K8141" t="s">
        <v>460</v>
      </c>
      <c r="L8141" t="s">
        <v>544</v>
      </c>
      <c r="M8141" t="s">
        <v>469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">
      <c r="A8142">
        <v>5</v>
      </c>
      <c r="B8142" t="s">
        <v>180</v>
      </c>
      <c r="C8142">
        <v>2023</v>
      </c>
      <c r="D8142">
        <v>4</v>
      </c>
      <c r="E8142" t="s">
        <v>582</v>
      </c>
      <c r="F8142" s="152">
        <v>60</v>
      </c>
      <c r="G8142" t="s">
        <v>468</v>
      </c>
      <c r="H8142" t="s">
        <v>436</v>
      </c>
      <c r="I8142" t="s">
        <v>437</v>
      </c>
      <c r="J8142" t="s">
        <v>570</v>
      </c>
      <c r="K8142" t="s">
        <v>438</v>
      </c>
      <c r="L8142" t="s">
        <v>544</v>
      </c>
      <c r="M8142" t="s">
        <v>469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">
      <c r="A8143">
        <v>5</v>
      </c>
      <c r="B8143" t="s">
        <v>180</v>
      </c>
      <c r="C8143">
        <v>2023</v>
      </c>
      <c r="D8143">
        <v>4</v>
      </c>
      <c r="E8143" t="s">
        <v>582</v>
      </c>
      <c r="F8143" s="152">
        <v>60</v>
      </c>
      <c r="G8143" t="s">
        <v>468</v>
      </c>
      <c r="H8143" t="s">
        <v>462</v>
      </c>
      <c r="I8143" t="s">
        <v>463</v>
      </c>
      <c r="J8143" t="s">
        <v>576</v>
      </c>
      <c r="K8143" t="s">
        <v>464</v>
      </c>
      <c r="L8143" t="s">
        <v>544</v>
      </c>
      <c r="M8143" t="s">
        <v>469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180</v>
      </c>
      <c r="C8144">
        <v>2023</v>
      </c>
      <c r="D8144">
        <v>4</v>
      </c>
      <c r="E8144" t="s">
        <v>582</v>
      </c>
      <c r="F8144" s="152">
        <v>71</v>
      </c>
      <c r="G8144" t="s">
        <v>468</v>
      </c>
      <c r="H8144" t="s">
        <v>396</v>
      </c>
      <c r="I8144" t="s">
        <v>397</v>
      </c>
      <c r="J8144" t="s">
        <v>560</v>
      </c>
      <c r="K8144" t="s">
        <v>398</v>
      </c>
      <c r="L8144" t="s">
        <v>549</v>
      </c>
      <c r="M8144" t="s">
        <v>526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180</v>
      </c>
      <c r="C8145">
        <v>2023</v>
      </c>
      <c r="D8145">
        <v>4</v>
      </c>
      <c r="E8145" t="s">
        <v>582</v>
      </c>
      <c r="F8145" s="152">
        <v>72</v>
      </c>
      <c r="G8145" t="s">
        <v>468</v>
      </c>
      <c r="H8145" t="s">
        <v>396</v>
      </c>
      <c r="I8145" t="s">
        <v>397</v>
      </c>
      <c r="J8145" t="s">
        <v>560</v>
      </c>
      <c r="K8145" t="s">
        <v>398</v>
      </c>
      <c r="L8145" t="s">
        <v>550</v>
      </c>
      <c r="M8145" t="s">
        <v>527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180</v>
      </c>
      <c r="C8146">
        <v>2023</v>
      </c>
      <c r="D8146">
        <v>4</v>
      </c>
      <c r="E8146" t="s">
        <v>582</v>
      </c>
      <c r="F8146" s="152">
        <v>72</v>
      </c>
      <c r="G8146" t="s">
        <v>468</v>
      </c>
      <c r="H8146" t="s">
        <v>402</v>
      </c>
      <c r="I8146" t="s">
        <v>403</v>
      </c>
      <c r="J8146" t="s">
        <v>561</v>
      </c>
      <c r="K8146" t="s">
        <v>404</v>
      </c>
      <c r="L8146" t="s">
        <v>550</v>
      </c>
      <c r="M8146" t="s">
        <v>527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180</v>
      </c>
      <c r="C8147">
        <v>2023</v>
      </c>
      <c r="D8147">
        <v>4</v>
      </c>
      <c r="E8147" t="s">
        <v>582</v>
      </c>
      <c r="F8147" s="152">
        <v>75</v>
      </c>
      <c r="G8147" t="s">
        <v>468</v>
      </c>
      <c r="H8147" t="s">
        <v>430</v>
      </c>
      <c r="I8147" t="s">
        <v>431</v>
      </c>
      <c r="J8147" t="s">
        <v>567</v>
      </c>
      <c r="K8147" t="s">
        <v>432</v>
      </c>
      <c r="L8147" t="s">
        <v>551</v>
      </c>
      <c r="M8147" t="s">
        <v>528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180</v>
      </c>
      <c r="C8148">
        <v>2023</v>
      </c>
      <c r="D8148">
        <v>4</v>
      </c>
      <c r="E8148" t="s">
        <v>582</v>
      </c>
      <c r="F8148" s="152">
        <v>75</v>
      </c>
      <c r="G8148" t="s">
        <v>468</v>
      </c>
      <c r="H8148" t="s">
        <v>416</v>
      </c>
      <c r="I8148" t="s">
        <v>417</v>
      </c>
      <c r="J8148" t="s">
        <v>561</v>
      </c>
      <c r="K8148" t="s">
        <v>404</v>
      </c>
      <c r="L8148" t="s">
        <v>552</v>
      </c>
      <c r="M8148" t="s">
        <v>475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180</v>
      </c>
      <c r="C8149">
        <v>2023</v>
      </c>
      <c r="D8149">
        <v>4</v>
      </c>
      <c r="E8149" t="s">
        <v>582</v>
      </c>
      <c r="F8149" s="152">
        <v>75</v>
      </c>
      <c r="G8149" t="s">
        <v>468</v>
      </c>
      <c r="H8149" t="s">
        <v>449</v>
      </c>
      <c r="I8149" t="s">
        <v>450</v>
      </c>
      <c r="J8149" t="s">
        <v>567</v>
      </c>
      <c r="K8149" t="s">
        <v>432</v>
      </c>
      <c r="L8149" t="s">
        <v>552</v>
      </c>
      <c r="M8149" t="s">
        <v>475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180</v>
      </c>
      <c r="C8150">
        <v>2023</v>
      </c>
      <c r="D8150">
        <v>4</v>
      </c>
      <c r="E8150" t="s">
        <v>582</v>
      </c>
      <c r="F8150" s="152">
        <v>77</v>
      </c>
      <c r="G8150" t="s">
        <v>468</v>
      </c>
      <c r="H8150" t="s">
        <v>430</v>
      </c>
      <c r="I8150" t="s">
        <v>431</v>
      </c>
      <c r="J8150" t="s">
        <v>567</v>
      </c>
      <c r="K8150" t="s">
        <v>432</v>
      </c>
      <c r="L8150" t="s">
        <v>553</v>
      </c>
      <c r="M8150" t="s">
        <v>529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180</v>
      </c>
      <c r="C8151">
        <v>2023</v>
      </c>
      <c r="D8151">
        <v>4</v>
      </c>
      <c r="E8151" t="s">
        <v>582</v>
      </c>
      <c r="F8151" s="152">
        <v>79</v>
      </c>
      <c r="G8151" t="s">
        <v>468</v>
      </c>
      <c r="H8151" t="s">
        <v>430</v>
      </c>
      <c r="I8151" t="s">
        <v>431</v>
      </c>
      <c r="J8151" t="s">
        <v>567</v>
      </c>
      <c r="K8151" t="s">
        <v>432</v>
      </c>
      <c r="L8151" t="s">
        <v>555</v>
      </c>
      <c r="M8151" t="s">
        <v>530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180</v>
      </c>
      <c r="C8152">
        <v>2023</v>
      </c>
      <c r="D8152">
        <v>4</v>
      </c>
      <c r="E8152" t="s">
        <v>582</v>
      </c>
      <c r="F8152" s="152">
        <v>79</v>
      </c>
      <c r="G8152" t="s">
        <v>468</v>
      </c>
      <c r="H8152" t="s">
        <v>531</v>
      </c>
      <c r="I8152" t="s">
        <v>532</v>
      </c>
      <c r="J8152" t="s">
        <v>269</v>
      </c>
      <c r="K8152" t="s">
        <v>533</v>
      </c>
      <c r="L8152" t="s">
        <v>555</v>
      </c>
      <c r="M8152" t="s">
        <v>530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180</v>
      </c>
      <c r="C8153">
        <v>2023</v>
      </c>
      <c r="D8153">
        <v>4</v>
      </c>
      <c r="E8153" t="s">
        <v>582</v>
      </c>
      <c r="F8153" s="152">
        <v>79</v>
      </c>
      <c r="G8153" t="s">
        <v>468</v>
      </c>
      <c r="H8153" t="s">
        <v>443</v>
      </c>
      <c r="I8153" t="s">
        <v>444</v>
      </c>
      <c r="J8153" t="s">
        <v>571</v>
      </c>
      <c r="K8153" t="s">
        <v>442</v>
      </c>
      <c r="L8153" t="s">
        <v>556</v>
      </c>
      <c r="M8153" t="s">
        <v>534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180</v>
      </c>
      <c r="C8154">
        <v>2023</v>
      </c>
      <c r="D8154">
        <v>4</v>
      </c>
      <c r="E8154" t="s">
        <v>582</v>
      </c>
      <c r="F8154" s="152">
        <v>79</v>
      </c>
      <c r="G8154" t="s">
        <v>468</v>
      </c>
      <c r="H8154" t="s">
        <v>416</v>
      </c>
      <c r="I8154" t="s">
        <v>417</v>
      </c>
      <c r="J8154" t="s">
        <v>561</v>
      </c>
      <c r="K8154" t="s">
        <v>404</v>
      </c>
      <c r="L8154" t="s">
        <v>556</v>
      </c>
      <c r="M8154" t="s">
        <v>534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180</v>
      </c>
      <c r="C8155">
        <v>2023</v>
      </c>
      <c r="D8155">
        <v>4</v>
      </c>
      <c r="E8155" t="s">
        <v>582</v>
      </c>
      <c r="F8155" s="152">
        <v>79</v>
      </c>
      <c r="G8155" t="s">
        <v>468</v>
      </c>
      <c r="H8155" t="s">
        <v>445</v>
      </c>
      <c r="I8155" t="s">
        <v>446</v>
      </c>
      <c r="J8155" t="s">
        <v>566</v>
      </c>
      <c r="K8155" t="s">
        <v>424</v>
      </c>
      <c r="L8155" t="s">
        <v>556</v>
      </c>
      <c r="M8155" t="s">
        <v>534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180</v>
      </c>
      <c r="C8156">
        <v>2023</v>
      </c>
      <c r="D8156">
        <v>4</v>
      </c>
      <c r="E8156" t="s">
        <v>582</v>
      </c>
      <c r="F8156" s="152">
        <v>79</v>
      </c>
      <c r="G8156" t="s">
        <v>468</v>
      </c>
      <c r="H8156" t="s">
        <v>449</v>
      </c>
      <c r="I8156" t="s">
        <v>450</v>
      </c>
      <c r="J8156" t="s">
        <v>567</v>
      </c>
      <c r="K8156" t="s">
        <v>432</v>
      </c>
      <c r="L8156" t="s">
        <v>556</v>
      </c>
      <c r="M8156" t="s">
        <v>534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186</v>
      </c>
      <c r="C8157">
        <v>2023</v>
      </c>
      <c r="D8157">
        <v>4</v>
      </c>
      <c r="E8157" t="s">
        <v>582</v>
      </c>
      <c r="F8157" s="152">
        <v>1</v>
      </c>
      <c r="G8157" t="s">
        <v>395</v>
      </c>
      <c r="H8157" t="s">
        <v>396</v>
      </c>
      <c r="I8157" t="s">
        <v>397</v>
      </c>
      <c r="J8157" t="s">
        <v>560</v>
      </c>
      <c r="K8157" t="s">
        <v>398</v>
      </c>
      <c r="L8157" t="s">
        <v>535</v>
      </c>
      <c r="M8157" t="s">
        <v>399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186</v>
      </c>
      <c r="C8158">
        <v>2023</v>
      </c>
      <c r="D8158">
        <v>4</v>
      </c>
      <c r="E8158" t="s">
        <v>582</v>
      </c>
      <c r="F8158" s="152">
        <v>1</v>
      </c>
      <c r="G8158" t="s">
        <v>395</v>
      </c>
      <c r="H8158" t="s">
        <v>400</v>
      </c>
      <c r="I8158" t="s">
        <v>401</v>
      </c>
      <c r="J8158" t="s">
        <v>560</v>
      </c>
      <c r="K8158" t="s">
        <v>398</v>
      </c>
      <c r="L8158" t="s">
        <v>535</v>
      </c>
      <c r="M8158" t="s">
        <v>399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186</v>
      </c>
      <c r="C8159">
        <v>2023</v>
      </c>
      <c r="D8159">
        <v>4</v>
      </c>
      <c r="E8159" t="s">
        <v>582</v>
      </c>
      <c r="F8159" s="152">
        <v>1</v>
      </c>
      <c r="G8159" t="s">
        <v>395</v>
      </c>
      <c r="H8159" t="s">
        <v>402</v>
      </c>
      <c r="I8159" t="s">
        <v>403</v>
      </c>
      <c r="J8159" t="s">
        <v>561</v>
      </c>
      <c r="K8159" t="s">
        <v>404</v>
      </c>
      <c r="L8159" t="s">
        <v>535</v>
      </c>
      <c r="M8159" t="s">
        <v>399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186</v>
      </c>
      <c r="C8160">
        <v>2023</v>
      </c>
      <c r="D8160">
        <v>4</v>
      </c>
      <c r="E8160" t="s">
        <v>582</v>
      </c>
      <c r="F8160" s="152">
        <v>1</v>
      </c>
      <c r="G8160" t="s">
        <v>395</v>
      </c>
      <c r="H8160" t="s">
        <v>405</v>
      </c>
      <c r="I8160" t="s">
        <v>406</v>
      </c>
      <c r="J8160" t="s">
        <v>562</v>
      </c>
      <c r="K8160" t="s">
        <v>407</v>
      </c>
      <c r="L8160" t="s">
        <v>535</v>
      </c>
      <c r="M8160" t="s">
        <v>399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186</v>
      </c>
      <c r="C8161">
        <v>2023</v>
      </c>
      <c r="D8161">
        <v>4</v>
      </c>
      <c r="E8161" t="s">
        <v>582</v>
      </c>
      <c r="F8161" s="152">
        <v>1</v>
      </c>
      <c r="G8161" t="s">
        <v>395</v>
      </c>
      <c r="H8161" t="s">
        <v>408</v>
      </c>
      <c r="I8161" t="s">
        <v>409</v>
      </c>
      <c r="J8161" t="s">
        <v>564</v>
      </c>
      <c r="K8161" t="s">
        <v>410</v>
      </c>
      <c r="L8161" t="s">
        <v>535</v>
      </c>
      <c r="M8161" t="s">
        <v>399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186</v>
      </c>
      <c r="C8162">
        <v>2023</v>
      </c>
      <c r="D8162">
        <v>4</v>
      </c>
      <c r="E8162" t="s">
        <v>582</v>
      </c>
      <c r="F8162" s="152">
        <v>1</v>
      </c>
      <c r="G8162" t="s">
        <v>395</v>
      </c>
      <c r="H8162" t="s">
        <v>411</v>
      </c>
      <c r="I8162" t="s">
        <v>412</v>
      </c>
      <c r="J8162" t="s">
        <v>560</v>
      </c>
      <c r="K8162" t="s">
        <v>398</v>
      </c>
      <c r="L8162" t="s">
        <v>536</v>
      </c>
      <c r="M8162" t="s">
        <v>413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186</v>
      </c>
      <c r="C8163">
        <v>2023</v>
      </c>
      <c r="D8163">
        <v>4</v>
      </c>
      <c r="E8163" t="s">
        <v>582</v>
      </c>
      <c r="F8163" s="152">
        <v>1</v>
      </c>
      <c r="G8163" t="s">
        <v>395</v>
      </c>
      <c r="H8163" t="s">
        <v>414</v>
      </c>
      <c r="I8163" t="s">
        <v>415</v>
      </c>
      <c r="J8163" t="s">
        <v>562</v>
      </c>
      <c r="K8163" t="s">
        <v>407</v>
      </c>
      <c r="L8163" t="s">
        <v>536</v>
      </c>
      <c r="M8163" t="s">
        <v>413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186</v>
      </c>
      <c r="C8164">
        <v>2023</v>
      </c>
      <c r="D8164">
        <v>4</v>
      </c>
      <c r="E8164" t="s">
        <v>582</v>
      </c>
      <c r="F8164" s="152">
        <v>1</v>
      </c>
      <c r="G8164" t="s">
        <v>395</v>
      </c>
      <c r="H8164" t="s">
        <v>416</v>
      </c>
      <c r="I8164" t="s">
        <v>417</v>
      </c>
      <c r="J8164" t="s">
        <v>561</v>
      </c>
      <c r="K8164" t="s">
        <v>404</v>
      </c>
      <c r="L8164" t="s">
        <v>536</v>
      </c>
      <c r="M8164" t="s">
        <v>413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186</v>
      </c>
      <c r="C8165">
        <v>2023</v>
      </c>
      <c r="D8165">
        <v>4</v>
      </c>
      <c r="E8165" t="s">
        <v>582</v>
      </c>
      <c r="F8165" s="152">
        <v>1</v>
      </c>
      <c r="G8165" t="s">
        <v>395</v>
      </c>
      <c r="H8165" t="s">
        <v>418</v>
      </c>
      <c r="I8165" t="s">
        <v>419</v>
      </c>
      <c r="J8165" t="s">
        <v>564</v>
      </c>
      <c r="K8165" t="s">
        <v>410</v>
      </c>
      <c r="L8165" t="s">
        <v>536</v>
      </c>
      <c r="M8165" t="s">
        <v>413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186</v>
      </c>
      <c r="C8166">
        <v>2023</v>
      </c>
      <c r="D8166">
        <v>4</v>
      </c>
      <c r="E8166" t="s">
        <v>582</v>
      </c>
      <c r="F8166" s="152">
        <v>3</v>
      </c>
      <c r="G8166" t="s">
        <v>420</v>
      </c>
      <c r="H8166" t="s">
        <v>396</v>
      </c>
      <c r="I8166" t="s">
        <v>397</v>
      </c>
      <c r="J8166" t="s">
        <v>560</v>
      </c>
      <c r="K8166" t="s">
        <v>398</v>
      </c>
      <c r="L8166" t="s">
        <v>537</v>
      </c>
      <c r="M8166" t="s">
        <v>421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186</v>
      </c>
      <c r="C8167">
        <v>2023</v>
      </c>
      <c r="D8167">
        <v>4</v>
      </c>
      <c r="E8167" t="s">
        <v>582</v>
      </c>
      <c r="F8167" s="152">
        <v>3</v>
      </c>
      <c r="G8167" t="s">
        <v>420</v>
      </c>
      <c r="H8167" t="s">
        <v>402</v>
      </c>
      <c r="I8167" t="s">
        <v>403</v>
      </c>
      <c r="J8167" t="s">
        <v>561</v>
      </c>
      <c r="K8167" t="s">
        <v>404</v>
      </c>
      <c r="L8167" t="s">
        <v>537</v>
      </c>
      <c r="M8167" t="s">
        <v>421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186</v>
      </c>
      <c r="C8168">
        <v>2023</v>
      </c>
      <c r="D8168">
        <v>4</v>
      </c>
      <c r="E8168" t="s">
        <v>582</v>
      </c>
      <c r="F8168" s="152">
        <v>3</v>
      </c>
      <c r="G8168" t="s">
        <v>420</v>
      </c>
      <c r="H8168" t="s">
        <v>425</v>
      </c>
      <c r="I8168" t="s">
        <v>426</v>
      </c>
      <c r="J8168" t="s">
        <v>563</v>
      </c>
      <c r="K8168" t="s">
        <v>427</v>
      </c>
      <c r="L8168" t="s">
        <v>537</v>
      </c>
      <c r="M8168" t="s">
        <v>421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186</v>
      </c>
      <c r="C8169">
        <v>2023</v>
      </c>
      <c r="D8169">
        <v>4</v>
      </c>
      <c r="E8169" t="s">
        <v>582</v>
      </c>
      <c r="F8169" s="152">
        <v>3</v>
      </c>
      <c r="G8169" t="s">
        <v>420</v>
      </c>
      <c r="H8169" t="s">
        <v>408</v>
      </c>
      <c r="I8169" t="s">
        <v>409</v>
      </c>
      <c r="J8169" t="s">
        <v>564</v>
      </c>
      <c r="K8169" t="s">
        <v>410</v>
      </c>
      <c r="L8169" t="s">
        <v>537</v>
      </c>
      <c r="M8169" t="s">
        <v>421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186</v>
      </c>
      <c r="C8170">
        <v>2023</v>
      </c>
      <c r="D8170">
        <v>4</v>
      </c>
      <c r="E8170" t="s">
        <v>582</v>
      </c>
      <c r="F8170" s="152">
        <v>3</v>
      </c>
      <c r="G8170" t="s">
        <v>420</v>
      </c>
      <c r="H8170" t="s">
        <v>430</v>
      </c>
      <c r="I8170" t="s">
        <v>431</v>
      </c>
      <c r="J8170" t="s">
        <v>567</v>
      </c>
      <c r="K8170" t="s">
        <v>432</v>
      </c>
      <c r="L8170" t="s">
        <v>537</v>
      </c>
      <c r="M8170" t="s">
        <v>421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186</v>
      </c>
      <c r="C8171">
        <v>2023</v>
      </c>
      <c r="D8171">
        <v>4</v>
      </c>
      <c r="E8171" t="s">
        <v>582</v>
      </c>
      <c r="F8171" s="152">
        <v>3</v>
      </c>
      <c r="G8171" t="s">
        <v>420</v>
      </c>
      <c r="H8171" t="s">
        <v>433</v>
      </c>
      <c r="I8171" t="s">
        <v>434</v>
      </c>
      <c r="J8171" t="s">
        <v>565</v>
      </c>
      <c r="K8171" t="s">
        <v>435</v>
      </c>
      <c r="L8171" t="s">
        <v>536</v>
      </c>
      <c r="M8171" t="s">
        <v>413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186</v>
      </c>
      <c r="C8172">
        <v>2023</v>
      </c>
      <c r="D8172">
        <v>4</v>
      </c>
      <c r="E8172" t="s">
        <v>582</v>
      </c>
      <c r="F8172" s="152">
        <v>3</v>
      </c>
      <c r="G8172" t="s">
        <v>420</v>
      </c>
      <c r="H8172" t="s">
        <v>436</v>
      </c>
      <c r="I8172" t="s">
        <v>437</v>
      </c>
      <c r="J8172" t="s">
        <v>570</v>
      </c>
      <c r="K8172" t="s">
        <v>438</v>
      </c>
      <c r="L8172" t="s">
        <v>538</v>
      </c>
      <c r="M8172" t="s">
        <v>439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186</v>
      </c>
      <c r="C8173">
        <v>2023</v>
      </c>
      <c r="D8173">
        <v>4</v>
      </c>
      <c r="E8173" t="s">
        <v>582</v>
      </c>
      <c r="F8173" s="152">
        <v>3</v>
      </c>
      <c r="G8173" t="s">
        <v>420</v>
      </c>
      <c r="H8173" t="s">
        <v>443</v>
      </c>
      <c r="I8173" t="s">
        <v>444</v>
      </c>
      <c r="J8173" t="s">
        <v>571</v>
      </c>
      <c r="K8173" t="s">
        <v>442</v>
      </c>
      <c r="L8173" t="s">
        <v>538</v>
      </c>
      <c r="M8173" t="s">
        <v>439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186</v>
      </c>
      <c r="C8174">
        <v>2023</v>
      </c>
      <c r="D8174">
        <v>4</v>
      </c>
      <c r="E8174" t="s">
        <v>582</v>
      </c>
      <c r="F8174" s="152">
        <v>3</v>
      </c>
      <c r="G8174" t="s">
        <v>420</v>
      </c>
      <c r="H8174" t="s">
        <v>411</v>
      </c>
      <c r="I8174" t="s">
        <v>412</v>
      </c>
      <c r="J8174" t="s">
        <v>560</v>
      </c>
      <c r="K8174" t="s">
        <v>398</v>
      </c>
      <c r="L8174" t="s">
        <v>538</v>
      </c>
      <c r="M8174" t="s">
        <v>439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186</v>
      </c>
      <c r="C8175">
        <v>2023</v>
      </c>
      <c r="D8175">
        <v>4</v>
      </c>
      <c r="E8175" t="s">
        <v>582</v>
      </c>
      <c r="F8175" s="152">
        <v>3</v>
      </c>
      <c r="G8175" t="s">
        <v>420</v>
      </c>
      <c r="H8175" t="s">
        <v>416</v>
      </c>
      <c r="I8175" t="s">
        <v>417</v>
      </c>
      <c r="J8175" t="s">
        <v>561</v>
      </c>
      <c r="K8175" t="s">
        <v>404</v>
      </c>
      <c r="L8175" t="s">
        <v>538</v>
      </c>
      <c r="M8175" t="s">
        <v>439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186</v>
      </c>
      <c r="C8176">
        <v>2023</v>
      </c>
      <c r="D8176">
        <v>4</v>
      </c>
      <c r="E8176" t="s">
        <v>582</v>
      </c>
      <c r="F8176" s="152">
        <v>3</v>
      </c>
      <c r="G8176" t="s">
        <v>420</v>
      </c>
      <c r="H8176" t="s">
        <v>445</v>
      </c>
      <c r="I8176" t="s">
        <v>446</v>
      </c>
      <c r="J8176" t="s">
        <v>566</v>
      </c>
      <c r="K8176" t="s">
        <v>424</v>
      </c>
      <c r="L8176" t="s">
        <v>538</v>
      </c>
      <c r="M8176" t="s">
        <v>439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186</v>
      </c>
      <c r="C8177">
        <v>2023</v>
      </c>
      <c r="D8177">
        <v>4</v>
      </c>
      <c r="E8177" t="s">
        <v>582</v>
      </c>
      <c r="F8177" s="152">
        <v>3</v>
      </c>
      <c r="G8177" t="s">
        <v>420</v>
      </c>
      <c r="H8177" t="s">
        <v>447</v>
      </c>
      <c r="I8177" t="s">
        <v>448</v>
      </c>
      <c r="J8177" t="s">
        <v>563</v>
      </c>
      <c r="K8177" t="s">
        <v>427</v>
      </c>
      <c r="L8177" t="s">
        <v>538</v>
      </c>
      <c r="M8177" t="s">
        <v>439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186</v>
      </c>
      <c r="C8178">
        <v>2023</v>
      </c>
      <c r="D8178">
        <v>4</v>
      </c>
      <c r="E8178" t="s">
        <v>582</v>
      </c>
      <c r="F8178" s="152">
        <v>3</v>
      </c>
      <c r="G8178" t="s">
        <v>420</v>
      </c>
      <c r="H8178" t="s">
        <v>418</v>
      </c>
      <c r="I8178" t="s">
        <v>419</v>
      </c>
      <c r="J8178" t="s">
        <v>564</v>
      </c>
      <c r="K8178" t="s">
        <v>410</v>
      </c>
      <c r="L8178" t="s">
        <v>538</v>
      </c>
      <c r="M8178" t="s">
        <v>439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186</v>
      </c>
      <c r="C8179">
        <v>2023</v>
      </c>
      <c r="D8179">
        <v>4</v>
      </c>
      <c r="E8179" t="s">
        <v>582</v>
      </c>
      <c r="F8179" s="152">
        <v>3</v>
      </c>
      <c r="G8179" t="s">
        <v>420</v>
      </c>
      <c r="H8179" t="s">
        <v>449</v>
      </c>
      <c r="I8179" t="s">
        <v>450</v>
      </c>
      <c r="J8179" t="s">
        <v>567</v>
      </c>
      <c r="K8179" t="s">
        <v>432</v>
      </c>
      <c r="L8179" t="s">
        <v>538</v>
      </c>
      <c r="M8179" t="s">
        <v>439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186</v>
      </c>
      <c r="C8180">
        <v>2023</v>
      </c>
      <c r="D8180">
        <v>4</v>
      </c>
      <c r="E8180" t="s">
        <v>582</v>
      </c>
      <c r="F8180" s="152">
        <v>3</v>
      </c>
      <c r="G8180" t="s">
        <v>420</v>
      </c>
      <c r="H8180" t="s">
        <v>451</v>
      </c>
      <c r="I8180" t="s">
        <v>452</v>
      </c>
      <c r="J8180" t="s">
        <v>569</v>
      </c>
      <c r="K8180" t="s">
        <v>453</v>
      </c>
      <c r="L8180" t="s">
        <v>538</v>
      </c>
      <c r="M8180" t="s">
        <v>439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186</v>
      </c>
      <c r="C8181">
        <v>2023</v>
      </c>
      <c r="D8181">
        <v>4</v>
      </c>
      <c r="E8181" t="s">
        <v>582</v>
      </c>
      <c r="F8181" s="152">
        <v>5</v>
      </c>
      <c r="G8181" t="s">
        <v>454</v>
      </c>
      <c r="H8181" t="s">
        <v>430</v>
      </c>
      <c r="I8181" t="s">
        <v>431</v>
      </c>
      <c r="J8181" t="s">
        <v>567</v>
      </c>
      <c r="K8181" t="s">
        <v>432</v>
      </c>
      <c r="L8181" t="s">
        <v>539</v>
      </c>
      <c r="M8181" t="s">
        <v>455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186</v>
      </c>
      <c r="C8182">
        <v>2023</v>
      </c>
      <c r="D8182">
        <v>4</v>
      </c>
      <c r="E8182" t="s">
        <v>582</v>
      </c>
      <c r="F8182" s="152">
        <v>5</v>
      </c>
      <c r="G8182" t="s">
        <v>454</v>
      </c>
      <c r="H8182" t="s">
        <v>443</v>
      </c>
      <c r="I8182" t="s">
        <v>444</v>
      </c>
      <c r="J8182" t="s">
        <v>571</v>
      </c>
      <c r="K8182" t="s">
        <v>442</v>
      </c>
      <c r="L8182" t="s">
        <v>540</v>
      </c>
      <c r="M8182" t="s">
        <v>456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186</v>
      </c>
      <c r="C8183">
        <v>2023</v>
      </c>
      <c r="D8183">
        <v>4</v>
      </c>
      <c r="E8183" t="s">
        <v>582</v>
      </c>
      <c r="F8183" s="152">
        <v>5</v>
      </c>
      <c r="G8183" t="s">
        <v>454</v>
      </c>
      <c r="H8183" t="s">
        <v>416</v>
      </c>
      <c r="I8183" t="s">
        <v>417</v>
      </c>
      <c r="J8183" t="s">
        <v>561</v>
      </c>
      <c r="K8183" t="s">
        <v>404</v>
      </c>
      <c r="L8183" t="s">
        <v>540</v>
      </c>
      <c r="M8183" t="s">
        <v>456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186</v>
      </c>
      <c r="C8184">
        <v>2023</v>
      </c>
      <c r="D8184">
        <v>4</v>
      </c>
      <c r="E8184" t="s">
        <v>582</v>
      </c>
      <c r="F8184" s="152">
        <v>6</v>
      </c>
      <c r="G8184" t="s">
        <v>457</v>
      </c>
      <c r="H8184" t="s">
        <v>458</v>
      </c>
      <c r="I8184" t="s">
        <v>459</v>
      </c>
      <c r="J8184" t="s">
        <v>572</v>
      </c>
      <c r="K8184" t="s">
        <v>460</v>
      </c>
      <c r="L8184" t="s">
        <v>541</v>
      </c>
      <c r="M8184" t="s">
        <v>461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186</v>
      </c>
      <c r="C8185">
        <v>2023</v>
      </c>
      <c r="D8185">
        <v>4</v>
      </c>
      <c r="E8185" t="s">
        <v>582</v>
      </c>
      <c r="F8185" s="152">
        <v>6</v>
      </c>
      <c r="G8185" t="s">
        <v>457</v>
      </c>
      <c r="H8185" t="s">
        <v>462</v>
      </c>
      <c r="I8185" t="s">
        <v>463</v>
      </c>
      <c r="J8185" t="s">
        <v>576</v>
      </c>
      <c r="K8185" t="s">
        <v>464</v>
      </c>
      <c r="L8185" t="s">
        <v>541</v>
      </c>
      <c r="M8185" t="s">
        <v>461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186</v>
      </c>
      <c r="C8186">
        <v>2023</v>
      </c>
      <c r="D8186">
        <v>4</v>
      </c>
      <c r="E8186" t="s">
        <v>582</v>
      </c>
      <c r="F8186" s="152">
        <v>10</v>
      </c>
      <c r="G8186" t="s">
        <v>465</v>
      </c>
      <c r="H8186" t="s">
        <v>396</v>
      </c>
      <c r="I8186" t="s">
        <v>397</v>
      </c>
      <c r="J8186" t="s">
        <v>560</v>
      </c>
      <c r="K8186" t="s">
        <v>398</v>
      </c>
      <c r="L8186" t="s">
        <v>542</v>
      </c>
      <c r="M8186" t="s">
        <v>466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186</v>
      </c>
      <c r="C8187">
        <v>2023</v>
      </c>
      <c r="D8187">
        <v>4</v>
      </c>
      <c r="E8187" t="s">
        <v>582</v>
      </c>
      <c r="F8187" s="152">
        <v>10</v>
      </c>
      <c r="G8187" t="s">
        <v>465</v>
      </c>
      <c r="H8187" t="s">
        <v>411</v>
      </c>
      <c r="I8187" t="s">
        <v>412</v>
      </c>
      <c r="J8187" t="s">
        <v>560</v>
      </c>
      <c r="K8187" t="s">
        <v>398</v>
      </c>
      <c r="L8187" t="s">
        <v>543</v>
      </c>
      <c r="M8187" t="s">
        <v>467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186</v>
      </c>
      <c r="C8188">
        <v>2023</v>
      </c>
      <c r="D8188">
        <v>4</v>
      </c>
      <c r="E8188" t="s">
        <v>582</v>
      </c>
      <c r="F8188" s="152">
        <v>10</v>
      </c>
      <c r="G8188" t="s">
        <v>465</v>
      </c>
      <c r="H8188" t="s">
        <v>414</v>
      </c>
      <c r="I8188" t="s">
        <v>415</v>
      </c>
      <c r="J8188" t="s">
        <v>562</v>
      </c>
      <c r="K8188" t="s">
        <v>407</v>
      </c>
      <c r="L8188" t="s">
        <v>543</v>
      </c>
      <c r="M8188" t="s">
        <v>467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186</v>
      </c>
      <c r="C8189">
        <v>2023</v>
      </c>
      <c r="D8189">
        <v>4</v>
      </c>
      <c r="E8189" t="s">
        <v>582</v>
      </c>
      <c r="F8189" s="152">
        <v>60</v>
      </c>
      <c r="G8189" t="s">
        <v>468</v>
      </c>
      <c r="H8189" t="s">
        <v>458</v>
      </c>
      <c r="I8189" t="s">
        <v>459</v>
      </c>
      <c r="J8189" t="s">
        <v>572</v>
      </c>
      <c r="K8189" t="s">
        <v>460</v>
      </c>
      <c r="L8189" t="s">
        <v>544</v>
      </c>
      <c r="M8189" t="s">
        <v>469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186</v>
      </c>
      <c r="C8190">
        <v>2023</v>
      </c>
      <c r="D8190">
        <v>4</v>
      </c>
      <c r="E8190" t="s">
        <v>582</v>
      </c>
      <c r="F8190" s="152">
        <v>60</v>
      </c>
      <c r="G8190" t="s">
        <v>468</v>
      </c>
      <c r="H8190" t="s">
        <v>462</v>
      </c>
      <c r="I8190" t="s">
        <v>463</v>
      </c>
      <c r="J8190" t="s">
        <v>576</v>
      </c>
      <c r="K8190" t="s">
        <v>464</v>
      </c>
      <c r="L8190" t="s">
        <v>544</v>
      </c>
      <c r="M8190" t="s">
        <v>469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186</v>
      </c>
      <c r="C8191">
        <v>2023</v>
      </c>
      <c r="D8191">
        <v>5</v>
      </c>
      <c r="E8191" t="s">
        <v>629</v>
      </c>
      <c r="F8191" s="152">
        <v>1</v>
      </c>
      <c r="G8191" t="s">
        <v>395</v>
      </c>
      <c r="H8191" t="s">
        <v>396</v>
      </c>
      <c r="I8191" t="s">
        <v>397</v>
      </c>
      <c r="J8191" t="s">
        <v>560</v>
      </c>
      <c r="K8191" t="s">
        <v>398</v>
      </c>
      <c r="L8191" t="s">
        <v>535</v>
      </c>
      <c r="M8191" t="s">
        <v>399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186</v>
      </c>
      <c r="C8192">
        <v>2023</v>
      </c>
      <c r="D8192">
        <v>5</v>
      </c>
      <c r="E8192" t="s">
        <v>629</v>
      </c>
      <c r="F8192" s="152">
        <v>1</v>
      </c>
      <c r="G8192" t="s">
        <v>395</v>
      </c>
      <c r="H8192" t="s">
        <v>400</v>
      </c>
      <c r="I8192" t="s">
        <v>401</v>
      </c>
      <c r="J8192" t="s">
        <v>560</v>
      </c>
      <c r="K8192" t="s">
        <v>398</v>
      </c>
      <c r="L8192" t="s">
        <v>535</v>
      </c>
      <c r="M8192" t="s">
        <v>399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186</v>
      </c>
      <c r="C8193">
        <v>2023</v>
      </c>
      <c r="D8193">
        <v>5</v>
      </c>
      <c r="E8193" t="s">
        <v>629</v>
      </c>
      <c r="F8193" s="152">
        <v>1</v>
      </c>
      <c r="G8193" t="s">
        <v>395</v>
      </c>
      <c r="H8193" t="s">
        <v>402</v>
      </c>
      <c r="I8193" t="s">
        <v>403</v>
      </c>
      <c r="J8193" t="s">
        <v>561</v>
      </c>
      <c r="K8193" t="s">
        <v>404</v>
      </c>
      <c r="L8193" t="s">
        <v>535</v>
      </c>
      <c r="M8193" t="s">
        <v>399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186</v>
      </c>
      <c r="C8194">
        <v>2023</v>
      </c>
      <c r="D8194">
        <v>5</v>
      </c>
      <c r="E8194" t="s">
        <v>629</v>
      </c>
      <c r="F8194" s="152">
        <v>1</v>
      </c>
      <c r="G8194" t="s">
        <v>395</v>
      </c>
      <c r="H8194" t="s">
        <v>405</v>
      </c>
      <c r="I8194" t="s">
        <v>406</v>
      </c>
      <c r="J8194" t="s">
        <v>562</v>
      </c>
      <c r="K8194" t="s">
        <v>407</v>
      </c>
      <c r="L8194" t="s">
        <v>535</v>
      </c>
      <c r="M8194" t="s">
        <v>399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186</v>
      </c>
      <c r="C8195">
        <v>2023</v>
      </c>
      <c r="D8195">
        <v>5</v>
      </c>
      <c r="E8195" t="s">
        <v>629</v>
      </c>
      <c r="F8195" s="152">
        <v>1</v>
      </c>
      <c r="G8195" t="s">
        <v>395</v>
      </c>
      <c r="H8195" t="s">
        <v>408</v>
      </c>
      <c r="I8195" t="s">
        <v>409</v>
      </c>
      <c r="J8195" t="s">
        <v>564</v>
      </c>
      <c r="K8195" t="s">
        <v>410</v>
      </c>
      <c r="L8195" t="s">
        <v>535</v>
      </c>
      <c r="M8195" t="s">
        <v>399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186</v>
      </c>
      <c r="C8196">
        <v>2023</v>
      </c>
      <c r="D8196">
        <v>5</v>
      </c>
      <c r="E8196" t="s">
        <v>629</v>
      </c>
      <c r="F8196" s="152">
        <v>1</v>
      </c>
      <c r="G8196" t="s">
        <v>395</v>
      </c>
      <c r="H8196" t="s">
        <v>411</v>
      </c>
      <c r="I8196" t="s">
        <v>412</v>
      </c>
      <c r="J8196" t="s">
        <v>560</v>
      </c>
      <c r="K8196" t="s">
        <v>398</v>
      </c>
      <c r="L8196" t="s">
        <v>536</v>
      </c>
      <c r="M8196" t="s">
        <v>413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186</v>
      </c>
      <c r="C8197">
        <v>2023</v>
      </c>
      <c r="D8197">
        <v>5</v>
      </c>
      <c r="E8197" t="s">
        <v>629</v>
      </c>
      <c r="F8197" s="152">
        <v>1</v>
      </c>
      <c r="G8197" t="s">
        <v>395</v>
      </c>
      <c r="H8197" t="s">
        <v>414</v>
      </c>
      <c r="I8197" t="s">
        <v>415</v>
      </c>
      <c r="J8197" t="s">
        <v>562</v>
      </c>
      <c r="K8197" t="s">
        <v>407</v>
      </c>
      <c r="L8197" t="s">
        <v>536</v>
      </c>
      <c r="M8197" t="s">
        <v>413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186</v>
      </c>
      <c r="C8198">
        <v>2023</v>
      </c>
      <c r="D8198">
        <v>5</v>
      </c>
      <c r="E8198" t="s">
        <v>629</v>
      </c>
      <c r="F8198" s="152">
        <v>1</v>
      </c>
      <c r="G8198" t="s">
        <v>395</v>
      </c>
      <c r="H8198" t="s">
        <v>416</v>
      </c>
      <c r="I8198" t="s">
        <v>417</v>
      </c>
      <c r="J8198" t="s">
        <v>561</v>
      </c>
      <c r="K8198" t="s">
        <v>404</v>
      </c>
      <c r="L8198" t="s">
        <v>536</v>
      </c>
      <c r="M8198" t="s">
        <v>413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186</v>
      </c>
      <c r="C8199">
        <v>2023</v>
      </c>
      <c r="D8199">
        <v>5</v>
      </c>
      <c r="E8199" t="s">
        <v>629</v>
      </c>
      <c r="F8199" s="152">
        <v>1</v>
      </c>
      <c r="G8199" t="s">
        <v>395</v>
      </c>
      <c r="H8199" t="s">
        <v>418</v>
      </c>
      <c r="I8199" t="s">
        <v>419</v>
      </c>
      <c r="J8199" t="s">
        <v>564</v>
      </c>
      <c r="K8199" t="s">
        <v>410</v>
      </c>
      <c r="L8199" t="s">
        <v>536</v>
      </c>
      <c r="M8199" t="s">
        <v>413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186</v>
      </c>
      <c r="C8200">
        <v>2023</v>
      </c>
      <c r="D8200">
        <v>5</v>
      </c>
      <c r="E8200" t="s">
        <v>629</v>
      </c>
      <c r="F8200" s="152">
        <v>3</v>
      </c>
      <c r="G8200" t="s">
        <v>420</v>
      </c>
      <c r="H8200" t="s">
        <v>396</v>
      </c>
      <c r="I8200" t="s">
        <v>397</v>
      </c>
      <c r="J8200" t="s">
        <v>560</v>
      </c>
      <c r="K8200" t="s">
        <v>398</v>
      </c>
      <c r="L8200" t="s">
        <v>537</v>
      </c>
      <c r="M8200" t="s">
        <v>421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186</v>
      </c>
      <c r="C8201">
        <v>2023</v>
      </c>
      <c r="D8201">
        <v>5</v>
      </c>
      <c r="E8201" t="s">
        <v>629</v>
      </c>
      <c r="F8201" s="152">
        <v>3</v>
      </c>
      <c r="G8201" t="s">
        <v>420</v>
      </c>
      <c r="H8201" t="s">
        <v>402</v>
      </c>
      <c r="I8201" t="s">
        <v>403</v>
      </c>
      <c r="J8201" t="s">
        <v>561</v>
      </c>
      <c r="K8201" t="s">
        <v>404</v>
      </c>
      <c r="L8201" t="s">
        <v>537</v>
      </c>
      <c r="M8201" t="s">
        <v>421</v>
      </c>
      <c r="N8201">
        <v>181</v>
      </c>
      <c r="O8201">
        <v>38951.269999999997</v>
      </c>
      <c r="P8201">
        <v>94033</v>
      </c>
      <c r="Q8201" t="str">
        <f t="shared" ref="Q8201:Q8264" si="131">VLOOKUP(TRIM(J8201),S:T,2,FALSE)</f>
        <v>3-Small C&amp;I</v>
      </c>
    </row>
    <row r="8202" spans="1:17" x14ac:dyDescent="0.3">
      <c r="A8202">
        <v>4</v>
      </c>
      <c r="B8202" t="s">
        <v>186</v>
      </c>
      <c r="C8202">
        <v>2023</v>
      </c>
      <c r="D8202">
        <v>5</v>
      </c>
      <c r="E8202" t="s">
        <v>629</v>
      </c>
      <c r="F8202" s="152">
        <v>3</v>
      </c>
      <c r="G8202" t="s">
        <v>420</v>
      </c>
      <c r="H8202" t="s">
        <v>425</v>
      </c>
      <c r="I8202" t="s">
        <v>426</v>
      </c>
      <c r="J8202" t="s">
        <v>563</v>
      </c>
      <c r="K8202" t="s">
        <v>427</v>
      </c>
      <c r="L8202" t="s">
        <v>537</v>
      </c>
      <c r="M8202" t="s">
        <v>421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x14ac:dyDescent="0.3">
      <c r="A8203">
        <v>4</v>
      </c>
      <c r="B8203" t="s">
        <v>186</v>
      </c>
      <c r="C8203">
        <v>2023</v>
      </c>
      <c r="D8203">
        <v>5</v>
      </c>
      <c r="E8203" t="s">
        <v>629</v>
      </c>
      <c r="F8203" s="152">
        <v>3</v>
      </c>
      <c r="G8203" t="s">
        <v>420</v>
      </c>
      <c r="H8203" t="s">
        <v>408</v>
      </c>
      <c r="I8203" t="s">
        <v>409</v>
      </c>
      <c r="J8203" t="s">
        <v>564</v>
      </c>
      <c r="K8203" t="s">
        <v>410</v>
      </c>
      <c r="L8203" t="s">
        <v>537</v>
      </c>
      <c r="M8203" t="s">
        <v>421</v>
      </c>
      <c r="N8203">
        <v>25</v>
      </c>
      <c r="O8203">
        <v>3918.49</v>
      </c>
      <c r="P8203">
        <v>9297</v>
      </c>
      <c r="Q8203" t="str">
        <f t="shared" si="131"/>
        <v>3-Small C&amp;I</v>
      </c>
    </row>
    <row r="8204" spans="1:17" x14ac:dyDescent="0.3">
      <c r="A8204">
        <v>4</v>
      </c>
      <c r="B8204" t="s">
        <v>186</v>
      </c>
      <c r="C8204">
        <v>2023</v>
      </c>
      <c r="D8204">
        <v>5</v>
      </c>
      <c r="E8204" t="s">
        <v>629</v>
      </c>
      <c r="F8204" s="152">
        <v>3</v>
      </c>
      <c r="G8204" t="s">
        <v>420</v>
      </c>
      <c r="H8204" t="s">
        <v>430</v>
      </c>
      <c r="I8204" t="s">
        <v>431</v>
      </c>
      <c r="J8204" t="s">
        <v>567</v>
      </c>
      <c r="K8204" t="s">
        <v>432</v>
      </c>
      <c r="L8204" t="s">
        <v>537</v>
      </c>
      <c r="M8204" t="s">
        <v>421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x14ac:dyDescent="0.3">
      <c r="A8205">
        <v>4</v>
      </c>
      <c r="B8205" t="s">
        <v>186</v>
      </c>
      <c r="C8205">
        <v>2023</v>
      </c>
      <c r="D8205">
        <v>5</v>
      </c>
      <c r="E8205" t="s">
        <v>629</v>
      </c>
      <c r="F8205" s="152">
        <v>3</v>
      </c>
      <c r="G8205" t="s">
        <v>420</v>
      </c>
      <c r="H8205" t="s">
        <v>433</v>
      </c>
      <c r="I8205" t="s">
        <v>434</v>
      </c>
      <c r="J8205" t="s">
        <v>565</v>
      </c>
      <c r="K8205" t="s">
        <v>435</v>
      </c>
      <c r="L8205" t="s">
        <v>536</v>
      </c>
      <c r="M8205" t="s">
        <v>413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x14ac:dyDescent="0.3">
      <c r="A8206">
        <v>4</v>
      </c>
      <c r="B8206" t="s">
        <v>186</v>
      </c>
      <c r="C8206">
        <v>2023</v>
      </c>
      <c r="D8206">
        <v>5</v>
      </c>
      <c r="E8206" t="s">
        <v>629</v>
      </c>
      <c r="F8206" s="152">
        <v>3</v>
      </c>
      <c r="G8206" t="s">
        <v>420</v>
      </c>
      <c r="H8206" t="s">
        <v>436</v>
      </c>
      <c r="I8206" t="s">
        <v>437</v>
      </c>
      <c r="J8206" t="s">
        <v>570</v>
      </c>
      <c r="K8206" t="s">
        <v>438</v>
      </c>
      <c r="L8206" t="s">
        <v>538</v>
      </c>
      <c r="M8206" t="s">
        <v>439</v>
      </c>
      <c r="N8206">
        <v>8</v>
      </c>
      <c r="O8206">
        <v>183.46</v>
      </c>
      <c r="P8206">
        <v>1044</v>
      </c>
      <c r="Q8206" t="str">
        <f t="shared" si="131"/>
        <v>3-Small C&amp;I</v>
      </c>
    </row>
    <row r="8207" spans="1:17" x14ac:dyDescent="0.3">
      <c r="A8207">
        <v>4</v>
      </c>
      <c r="B8207" t="s">
        <v>186</v>
      </c>
      <c r="C8207">
        <v>2023</v>
      </c>
      <c r="D8207">
        <v>5</v>
      </c>
      <c r="E8207" t="s">
        <v>629</v>
      </c>
      <c r="F8207" s="152">
        <v>3</v>
      </c>
      <c r="G8207" t="s">
        <v>420</v>
      </c>
      <c r="H8207" t="s">
        <v>443</v>
      </c>
      <c r="I8207" t="s">
        <v>444</v>
      </c>
      <c r="J8207" t="s">
        <v>571</v>
      </c>
      <c r="K8207" t="s">
        <v>442</v>
      </c>
      <c r="L8207" t="s">
        <v>538</v>
      </c>
      <c r="M8207" t="s">
        <v>439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186</v>
      </c>
      <c r="C8208">
        <v>2023</v>
      </c>
      <c r="D8208">
        <v>5</v>
      </c>
      <c r="E8208" t="s">
        <v>629</v>
      </c>
      <c r="F8208" s="152">
        <v>3</v>
      </c>
      <c r="G8208" t="s">
        <v>420</v>
      </c>
      <c r="H8208" t="s">
        <v>411</v>
      </c>
      <c r="I8208" t="s">
        <v>412</v>
      </c>
      <c r="J8208" t="s">
        <v>560</v>
      </c>
      <c r="K8208" t="s">
        <v>398</v>
      </c>
      <c r="L8208" t="s">
        <v>538</v>
      </c>
      <c r="M8208" t="s">
        <v>439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186</v>
      </c>
      <c r="C8209">
        <v>2023</v>
      </c>
      <c r="D8209">
        <v>5</v>
      </c>
      <c r="E8209" t="s">
        <v>629</v>
      </c>
      <c r="F8209" s="152">
        <v>3</v>
      </c>
      <c r="G8209" t="s">
        <v>420</v>
      </c>
      <c r="H8209" t="s">
        <v>416</v>
      </c>
      <c r="I8209" t="s">
        <v>417</v>
      </c>
      <c r="J8209" t="s">
        <v>561</v>
      </c>
      <c r="K8209" t="s">
        <v>404</v>
      </c>
      <c r="L8209" t="s">
        <v>538</v>
      </c>
      <c r="M8209" t="s">
        <v>439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186</v>
      </c>
      <c r="C8210">
        <v>2023</v>
      </c>
      <c r="D8210">
        <v>5</v>
      </c>
      <c r="E8210" t="s">
        <v>629</v>
      </c>
      <c r="F8210" s="152">
        <v>3</v>
      </c>
      <c r="G8210" t="s">
        <v>420</v>
      </c>
      <c r="H8210" t="s">
        <v>445</v>
      </c>
      <c r="I8210" t="s">
        <v>446</v>
      </c>
      <c r="J8210" t="s">
        <v>566</v>
      </c>
      <c r="K8210" t="s">
        <v>424</v>
      </c>
      <c r="L8210" t="s">
        <v>538</v>
      </c>
      <c r="M8210" t="s">
        <v>439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186</v>
      </c>
      <c r="C8211">
        <v>2023</v>
      </c>
      <c r="D8211">
        <v>5</v>
      </c>
      <c r="E8211" t="s">
        <v>629</v>
      </c>
      <c r="F8211" s="152">
        <v>3</v>
      </c>
      <c r="G8211" t="s">
        <v>420</v>
      </c>
      <c r="H8211" t="s">
        <v>447</v>
      </c>
      <c r="I8211" t="s">
        <v>448</v>
      </c>
      <c r="J8211" t="s">
        <v>563</v>
      </c>
      <c r="K8211" t="s">
        <v>427</v>
      </c>
      <c r="L8211" t="s">
        <v>538</v>
      </c>
      <c r="M8211" t="s">
        <v>439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186</v>
      </c>
      <c r="C8212">
        <v>2023</v>
      </c>
      <c r="D8212">
        <v>5</v>
      </c>
      <c r="E8212" t="s">
        <v>629</v>
      </c>
      <c r="F8212" s="152">
        <v>3</v>
      </c>
      <c r="G8212" t="s">
        <v>420</v>
      </c>
      <c r="H8212" t="s">
        <v>418</v>
      </c>
      <c r="I8212" t="s">
        <v>419</v>
      </c>
      <c r="J8212" t="s">
        <v>564</v>
      </c>
      <c r="K8212" t="s">
        <v>410</v>
      </c>
      <c r="L8212" t="s">
        <v>538</v>
      </c>
      <c r="M8212" t="s">
        <v>439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186</v>
      </c>
      <c r="C8213">
        <v>2023</v>
      </c>
      <c r="D8213">
        <v>5</v>
      </c>
      <c r="E8213" t="s">
        <v>629</v>
      </c>
      <c r="F8213" s="152">
        <v>3</v>
      </c>
      <c r="G8213" t="s">
        <v>420</v>
      </c>
      <c r="H8213" t="s">
        <v>449</v>
      </c>
      <c r="I8213" t="s">
        <v>450</v>
      </c>
      <c r="J8213" t="s">
        <v>567</v>
      </c>
      <c r="K8213" t="s">
        <v>432</v>
      </c>
      <c r="L8213" t="s">
        <v>538</v>
      </c>
      <c r="M8213" t="s">
        <v>439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186</v>
      </c>
      <c r="C8214">
        <v>2023</v>
      </c>
      <c r="D8214">
        <v>5</v>
      </c>
      <c r="E8214" t="s">
        <v>629</v>
      </c>
      <c r="F8214" s="152">
        <v>3</v>
      </c>
      <c r="G8214" t="s">
        <v>420</v>
      </c>
      <c r="H8214" t="s">
        <v>451</v>
      </c>
      <c r="I8214" t="s">
        <v>452</v>
      </c>
      <c r="J8214" t="s">
        <v>569</v>
      </c>
      <c r="K8214" t="s">
        <v>453</v>
      </c>
      <c r="L8214" t="s">
        <v>538</v>
      </c>
      <c r="M8214" t="s">
        <v>439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186</v>
      </c>
      <c r="C8215">
        <v>2023</v>
      </c>
      <c r="D8215">
        <v>5</v>
      </c>
      <c r="E8215" t="s">
        <v>629</v>
      </c>
      <c r="F8215" s="152">
        <v>5</v>
      </c>
      <c r="G8215" t="s">
        <v>454</v>
      </c>
      <c r="H8215" t="s">
        <v>430</v>
      </c>
      <c r="I8215" t="s">
        <v>431</v>
      </c>
      <c r="J8215" t="s">
        <v>567</v>
      </c>
      <c r="K8215" t="s">
        <v>432</v>
      </c>
      <c r="L8215" t="s">
        <v>539</v>
      </c>
      <c r="M8215" t="s">
        <v>455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186</v>
      </c>
      <c r="C8216">
        <v>2023</v>
      </c>
      <c r="D8216">
        <v>5</v>
      </c>
      <c r="E8216" t="s">
        <v>629</v>
      </c>
      <c r="F8216" s="152">
        <v>5</v>
      </c>
      <c r="G8216" t="s">
        <v>454</v>
      </c>
      <c r="H8216" t="s">
        <v>443</v>
      </c>
      <c r="I8216" t="s">
        <v>444</v>
      </c>
      <c r="J8216" t="s">
        <v>571</v>
      </c>
      <c r="K8216" t="s">
        <v>442</v>
      </c>
      <c r="L8216" t="s">
        <v>540</v>
      </c>
      <c r="M8216" t="s">
        <v>456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186</v>
      </c>
      <c r="C8217">
        <v>2023</v>
      </c>
      <c r="D8217">
        <v>5</v>
      </c>
      <c r="E8217" t="s">
        <v>629</v>
      </c>
      <c r="F8217" s="152">
        <v>5</v>
      </c>
      <c r="G8217" t="s">
        <v>454</v>
      </c>
      <c r="H8217" t="s">
        <v>416</v>
      </c>
      <c r="I8217" t="s">
        <v>417</v>
      </c>
      <c r="J8217" t="s">
        <v>561</v>
      </c>
      <c r="K8217" t="s">
        <v>404</v>
      </c>
      <c r="L8217" t="s">
        <v>540</v>
      </c>
      <c r="M8217" t="s">
        <v>456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186</v>
      </c>
      <c r="C8218">
        <v>2023</v>
      </c>
      <c r="D8218">
        <v>5</v>
      </c>
      <c r="E8218" t="s">
        <v>629</v>
      </c>
      <c r="F8218" s="152">
        <v>6</v>
      </c>
      <c r="G8218" t="s">
        <v>457</v>
      </c>
      <c r="H8218" t="s">
        <v>458</v>
      </c>
      <c r="I8218" t="s">
        <v>459</v>
      </c>
      <c r="J8218" t="s">
        <v>572</v>
      </c>
      <c r="K8218" t="s">
        <v>460</v>
      </c>
      <c r="L8218" t="s">
        <v>541</v>
      </c>
      <c r="M8218" t="s">
        <v>461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186</v>
      </c>
      <c r="C8219">
        <v>2023</v>
      </c>
      <c r="D8219">
        <v>5</v>
      </c>
      <c r="E8219" t="s">
        <v>629</v>
      </c>
      <c r="F8219" s="152">
        <v>6</v>
      </c>
      <c r="G8219" t="s">
        <v>457</v>
      </c>
      <c r="H8219" t="s">
        <v>462</v>
      </c>
      <c r="I8219" t="s">
        <v>463</v>
      </c>
      <c r="J8219" t="s">
        <v>576</v>
      </c>
      <c r="K8219" t="s">
        <v>464</v>
      </c>
      <c r="L8219" t="s">
        <v>541</v>
      </c>
      <c r="M8219" t="s">
        <v>461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186</v>
      </c>
      <c r="C8220">
        <v>2023</v>
      </c>
      <c r="D8220">
        <v>5</v>
      </c>
      <c r="E8220" t="s">
        <v>629</v>
      </c>
      <c r="F8220" s="152">
        <v>10</v>
      </c>
      <c r="G8220" t="s">
        <v>465</v>
      </c>
      <c r="H8220" t="s">
        <v>396</v>
      </c>
      <c r="I8220" t="s">
        <v>397</v>
      </c>
      <c r="J8220" t="s">
        <v>560</v>
      </c>
      <c r="K8220" t="s">
        <v>398</v>
      </c>
      <c r="L8220" t="s">
        <v>542</v>
      </c>
      <c r="M8220" t="s">
        <v>466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186</v>
      </c>
      <c r="C8221">
        <v>2023</v>
      </c>
      <c r="D8221">
        <v>5</v>
      </c>
      <c r="E8221" t="s">
        <v>629</v>
      </c>
      <c r="F8221" s="152">
        <v>10</v>
      </c>
      <c r="G8221" t="s">
        <v>465</v>
      </c>
      <c r="H8221" t="s">
        <v>411</v>
      </c>
      <c r="I8221" t="s">
        <v>412</v>
      </c>
      <c r="J8221" t="s">
        <v>560</v>
      </c>
      <c r="K8221" t="s">
        <v>398</v>
      </c>
      <c r="L8221" t="s">
        <v>543</v>
      </c>
      <c r="M8221" t="s">
        <v>467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186</v>
      </c>
      <c r="C8222">
        <v>2023</v>
      </c>
      <c r="D8222">
        <v>5</v>
      </c>
      <c r="E8222" t="s">
        <v>629</v>
      </c>
      <c r="F8222" s="152">
        <v>10</v>
      </c>
      <c r="G8222" t="s">
        <v>465</v>
      </c>
      <c r="H8222" t="s">
        <v>414</v>
      </c>
      <c r="I8222" t="s">
        <v>415</v>
      </c>
      <c r="J8222" t="s">
        <v>562</v>
      </c>
      <c r="K8222" t="s">
        <v>407</v>
      </c>
      <c r="L8222" t="s">
        <v>543</v>
      </c>
      <c r="M8222" t="s">
        <v>467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186</v>
      </c>
      <c r="C8223">
        <v>2023</v>
      </c>
      <c r="D8223">
        <v>5</v>
      </c>
      <c r="E8223" t="s">
        <v>629</v>
      </c>
      <c r="F8223" s="152">
        <v>60</v>
      </c>
      <c r="G8223" t="s">
        <v>468</v>
      </c>
      <c r="H8223" t="s">
        <v>458</v>
      </c>
      <c r="I8223" t="s">
        <v>459</v>
      </c>
      <c r="J8223" t="s">
        <v>572</v>
      </c>
      <c r="K8223" t="s">
        <v>460</v>
      </c>
      <c r="L8223" t="s">
        <v>544</v>
      </c>
      <c r="M8223" t="s">
        <v>469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186</v>
      </c>
      <c r="C8224">
        <v>2023</v>
      </c>
      <c r="D8224">
        <v>5</v>
      </c>
      <c r="E8224" t="s">
        <v>629</v>
      </c>
      <c r="F8224" s="152">
        <v>60</v>
      </c>
      <c r="G8224" t="s">
        <v>468</v>
      </c>
      <c r="H8224" t="s">
        <v>462</v>
      </c>
      <c r="I8224" t="s">
        <v>463</v>
      </c>
      <c r="J8224" t="s">
        <v>576</v>
      </c>
      <c r="K8224" t="s">
        <v>464</v>
      </c>
      <c r="L8224" t="s">
        <v>544</v>
      </c>
      <c r="M8224" t="s">
        <v>469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180</v>
      </c>
      <c r="C8225">
        <v>2023</v>
      </c>
      <c r="D8225">
        <v>5</v>
      </c>
      <c r="E8225" t="s">
        <v>629</v>
      </c>
      <c r="F8225" s="152">
        <v>1</v>
      </c>
      <c r="G8225" t="s">
        <v>395</v>
      </c>
      <c r="H8225" t="s">
        <v>396</v>
      </c>
      <c r="I8225" t="s">
        <v>397</v>
      </c>
      <c r="J8225" t="s">
        <v>560</v>
      </c>
      <c r="K8225" t="s">
        <v>398</v>
      </c>
      <c r="L8225" t="s">
        <v>535</v>
      </c>
      <c r="M8225" t="s">
        <v>399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180</v>
      </c>
      <c r="C8226">
        <v>2023</v>
      </c>
      <c r="D8226">
        <v>5</v>
      </c>
      <c r="E8226" t="s">
        <v>629</v>
      </c>
      <c r="F8226" s="152">
        <v>1</v>
      </c>
      <c r="G8226" t="s">
        <v>395</v>
      </c>
      <c r="H8226" t="s">
        <v>400</v>
      </c>
      <c r="I8226" t="s">
        <v>401</v>
      </c>
      <c r="J8226" t="s">
        <v>560</v>
      </c>
      <c r="K8226" t="s">
        <v>398</v>
      </c>
      <c r="L8226" t="s">
        <v>535</v>
      </c>
      <c r="M8226" t="s">
        <v>399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180</v>
      </c>
      <c r="C8227">
        <v>2023</v>
      </c>
      <c r="D8227">
        <v>5</v>
      </c>
      <c r="E8227" t="s">
        <v>629</v>
      </c>
      <c r="F8227" s="152">
        <v>1</v>
      </c>
      <c r="G8227" t="s">
        <v>395</v>
      </c>
      <c r="H8227" t="s">
        <v>402</v>
      </c>
      <c r="I8227" t="s">
        <v>403</v>
      </c>
      <c r="J8227" t="s">
        <v>561</v>
      </c>
      <c r="K8227" t="s">
        <v>404</v>
      </c>
      <c r="L8227" t="s">
        <v>535</v>
      </c>
      <c r="M8227" t="s">
        <v>399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180</v>
      </c>
      <c r="C8228">
        <v>2023</v>
      </c>
      <c r="D8228">
        <v>5</v>
      </c>
      <c r="E8228" t="s">
        <v>629</v>
      </c>
      <c r="F8228" s="152">
        <v>1</v>
      </c>
      <c r="G8228" t="s">
        <v>395</v>
      </c>
      <c r="H8228" t="s">
        <v>405</v>
      </c>
      <c r="I8228" t="s">
        <v>406</v>
      </c>
      <c r="J8228" t="s">
        <v>562</v>
      </c>
      <c r="K8228" t="s">
        <v>407</v>
      </c>
      <c r="L8228" t="s">
        <v>535</v>
      </c>
      <c r="M8228" t="s">
        <v>399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180</v>
      </c>
      <c r="C8229">
        <v>2023</v>
      </c>
      <c r="D8229">
        <v>5</v>
      </c>
      <c r="E8229" t="s">
        <v>629</v>
      </c>
      <c r="F8229" s="152">
        <v>1</v>
      </c>
      <c r="G8229" t="s">
        <v>395</v>
      </c>
      <c r="H8229" t="s">
        <v>470</v>
      </c>
      <c r="I8229" t="s">
        <v>471</v>
      </c>
      <c r="J8229" t="s">
        <v>562</v>
      </c>
      <c r="K8229" t="s">
        <v>407</v>
      </c>
      <c r="L8229" t="s">
        <v>535</v>
      </c>
      <c r="M8229" t="s">
        <v>399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180</v>
      </c>
      <c r="C8230">
        <v>2023</v>
      </c>
      <c r="D8230">
        <v>5</v>
      </c>
      <c r="E8230" t="s">
        <v>629</v>
      </c>
      <c r="F8230" s="152">
        <v>1</v>
      </c>
      <c r="G8230" t="s">
        <v>395</v>
      </c>
      <c r="H8230" t="s">
        <v>408</v>
      </c>
      <c r="I8230" t="s">
        <v>409</v>
      </c>
      <c r="J8230" t="s">
        <v>563</v>
      </c>
      <c r="K8230" t="s">
        <v>427</v>
      </c>
      <c r="L8230" t="s">
        <v>535</v>
      </c>
      <c r="M8230" t="s">
        <v>399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180</v>
      </c>
      <c r="C8231">
        <v>2023</v>
      </c>
      <c r="D8231">
        <v>5</v>
      </c>
      <c r="E8231" t="s">
        <v>629</v>
      </c>
      <c r="F8231" s="152">
        <v>1</v>
      </c>
      <c r="G8231" t="s">
        <v>395</v>
      </c>
      <c r="H8231" t="s">
        <v>428</v>
      </c>
      <c r="I8231" t="s">
        <v>429</v>
      </c>
      <c r="J8231" t="s">
        <v>561</v>
      </c>
      <c r="K8231" t="s">
        <v>404</v>
      </c>
      <c r="L8231" t="s">
        <v>535</v>
      </c>
      <c r="M8231" t="s">
        <v>399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180</v>
      </c>
      <c r="C8232">
        <v>2023</v>
      </c>
      <c r="D8232">
        <v>5</v>
      </c>
      <c r="E8232" t="s">
        <v>629</v>
      </c>
      <c r="F8232" s="152">
        <v>1</v>
      </c>
      <c r="G8232" t="s">
        <v>395</v>
      </c>
      <c r="H8232" t="s">
        <v>472</v>
      </c>
      <c r="I8232" t="s">
        <v>473</v>
      </c>
      <c r="J8232" t="s">
        <v>564</v>
      </c>
      <c r="K8232" t="s">
        <v>410</v>
      </c>
      <c r="L8232" t="s">
        <v>535</v>
      </c>
      <c r="M8232" t="s">
        <v>399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180</v>
      </c>
      <c r="C8233">
        <v>2023</v>
      </c>
      <c r="D8233">
        <v>5</v>
      </c>
      <c r="E8233" t="s">
        <v>629</v>
      </c>
      <c r="F8233" s="152">
        <v>1</v>
      </c>
      <c r="G8233" t="s">
        <v>395</v>
      </c>
      <c r="H8233" t="s">
        <v>476</v>
      </c>
      <c r="I8233" t="s">
        <v>477</v>
      </c>
      <c r="J8233" t="s">
        <v>565</v>
      </c>
      <c r="K8233" t="s">
        <v>435</v>
      </c>
      <c r="L8233" t="s">
        <v>535</v>
      </c>
      <c r="M8233" t="s">
        <v>399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180</v>
      </c>
      <c r="C8234">
        <v>2023</v>
      </c>
      <c r="D8234">
        <v>5</v>
      </c>
      <c r="E8234" t="s">
        <v>629</v>
      </c>
      <c r="F8234" s="152">
        <v>1</v>
      </c>
      <c r="G8234" t="s">
        <v>395</v>
      </c>
      <c r="H8234" t="s">
        <v>478</v>
      </c>
      <c r="I8234" t="s">
        <v>479</v>
      </c>
      <c r="J8234" t="s">
        <v>565</v>
      </c>
      <c r="K8234" t="s">
        <v>435</v>
      </c>
      <c r="L8234" t="s">
        <v>535</v>
      </c>
      <c r="M8234" t="s">
        <v>399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180</v>
      </c>
      <c r="C8235">
        <v>2023</v>
      </c>
      <c r="D8235">
        <v>5</v>
      </c>
      <c r="E8235" t="s">
        <v>629</v>
      </c>
      <c r="F8235" s="152">
        <v>1</v>
      </c>
      <c r="G8235" t="s">
        <v>395</v>
      </c>
      <c r="H8235" t="s">
        <v>433</v>
      </c>
      <c r="I8235" t="s">
        <v>434</v>
      </c>
      <c r="J8235" t="s">
        <v>565</v>
      </c>
      <c r="K8235" t="s">
        <v>435</v>
      </c>
      <c r="L8235" t="s">
        <v>536</v>
      </c>
      <c r="M8235" t="s">
        <v>413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180</v>
      </c>
      <c r="C8236">
        <v>2023</v>
      </c>
      <c r="D8236">
        <v>5</v>
      </c>
      <c r="E8236" t="s">
        <v>629</v>
      </c>
      <c r="F8236" s="152">
        <v>1</v>
      </c>
      <c r="G8236" t="s">
        <v>395</v>
      </c>
      <c r="H8236" t="s">
        <v>436</v>
      </c>
      <c r="I8236" t="s">
        <v>437</v>
      </c>
      <c r="J8236" t="s">
        <v>546</v>
      </c>
      <c r="K8236" t="s">
        <v>474</v>
      </c>
      <c r="L8236" t="s">
        <v>546</v>
      </c>
      <c r="M8236" t="s">
        <v>475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180</v>
      </c>
      <c r="C8237">
        <v>2023</v>
      </c>
      <c r="D8237">
        <v>5</v>
      </c>
      <c r="E8237" t="s">
        <v>629</v>
      </c>
      <c r="F8237" s="152">
        <v>1</v>
      </c>
      <c r="G8237" t="s">
        <v>395</v>
      </c>
      <c r="H8237" t="s">
        <v>411</v>
      </c>
      <c r="I8237" t="s">
        <v>412</v>
      </c>
      <c r="J8237" t="s">
        <v>560</v>
      </c>
      <c r="K8237" t="s">
        <v>398</v>
      </c>
      <c r="L8237" t="s">
        <v>536</v>
      </c>
      <c r="M8237" t="s">
        <v>413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180</v>
      </c>
      <c r="C8238">
        <v>2023</v>
      </c>
      <c r="D8238">
        <v>5</v>
      </c>
      <c r="E8238" t="s">
        <v>629</v>
      </c>
      <c r="F8238" s="152">
        <v>1</v>
      </c>
      <c r="G8238" t="s">
        <v>395</v>
      </c>
      <c r="H8238" t="s">
        <v>414</v>
      </c>
      <c r="I8238" t="s">
        <v>415</v>
      </c>
      <c r="J8238" t="s">
        <v>562</v>
      </c>
      <c r="K8238" t="s">
        <v>407</v>
      </c>
      <c r="L8238" t="s">
        <v>536</v>
      </c>
      <c r="M8238" t="s">
        <v>413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180</v>
      </c>
      <c r="C8239">
        <v>2023</v>
      </c>
      <c r="D8239">
        <v>5</v>
      </c>
      <c r="E8239" t="s">
        <v>629</v>
      </c>
      <c r="F8239" s="152">
        <v>1</v>
      </c>
      <c r="G8239" t="s">
        <v>395</v>
      </c>
      <c r="H8239" t="s">
        <v>416</v>
      </c>
      <c r="I8239" t="s">
        <v>417</v>
      </c>
      <c r="J8239" t="s">
        <v>561</v>
      </c>
      <c r="K8239" t="s">
        <v>404</v>
      </c>
      <c r="L8239" t="s">
        <v>536</v>
      </c>
      <c r="M8239" t="s">
        <v>413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180</v>
      </c>
      <c r="C8240">
        <v>2023</v>
      </c>
      <c r="D8240">
        <v>5</v>
      </c>
      <c r="E8240" t="s">
        <v>629</v>
      </c>
      <c r="F8240" s="152">
        <v>1</v>
      </c>
      <c r="G8240" t="s">
        <v>395</v>
      </c>
      <c r="H8240" t="s">
        <v>418</v>
      </c>
      <c r="I8240" t="s">
        <v>419</v>
      </c>
      <c r="J8240" t="s">
        <v>564</v>
      </c>
      <c r="K8240" t="s">
        <v>410</v>
      </c>
      <c r="L8240" t="s">
        <v>536</v>
      </c>
      <c r="M8240" t="s">
        <v>413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180</v>
      </c>
      <c r="C8241">
        <v>2023</v>
      </c>
      <c r="D8241">
        <v>5</v>
      </c>
      <c r="E8241" t="s">
        <v>629</v>
      </c>
      <c r="F8241" s="152">
        <v>3</v>
      </c>
      <c r="G8241" t="s">
        <v>420</v>
      </c>
      <c r="H8241" t="s">
        <v>396</v>
      </c>
      <c r="I8241" t="s">
        <v>397</v>
      </c>
      <c r="J8241" t="s">
        <v>560</v>
      </c>
      <c r="K8241" t="s">
        <v>398</v>
      </c>
      <c r="L8241" t="s">
        <v>537</v>
      </c>
      <c r="M8241" t="s">
        <v>421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180</v>
      </c>
      <c r="C8242">
        <v>2023</v>
      </c>
      <c r="D8242">
        <v>5</v>
      </c>
      <c r="E8242" t="s">
        <v>629</v>
      </c>
      <c r="F8242" s="152">
        <v>3</v>
      </c>
      <c r="G8242" t="s">
        <v>420</v>
      </c>
      <c r="H8242" t="s">
        <v>400</v>
      </c>
      <c r="I8242" t="s">
        <v>401</v>
      </c>
      <c r="J8242" t="s">
        <v>560</v>
      </c>
      <c r="K8242" t="s">
        <v>398</v>
      </c>
      <c r="L8242" t="s">
        <v>537</v>
      </c>
      <c r="M8242" t="s">
        <v>421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180</v>
      </c>
      <c r="C8243">
        <v>2023</v>
      </c>
      <c r="D8243">
        <v>5</v>
      </c>
      <c r="E8243" t="s">
        <v>629</v>
      </c>
      <c r="F8243" s="152">
        <v>3</v>
      </c>
      <c r="G8243" t="s">
        <v>420</v>
      </c>
      <c r="H8243" t="s">
        <v>402</v>
      </c>
      <c r="I8243" t="s">
        <v>403</v>
      </c>
      <c r="J8243" t="s">
        <v>561</v>
      </c>
      <c r="K8243" t="s">
        <v>404</v>
      </c>
      <c r="L8243" t="s">
        <v>537</v>
      </c>
      <c r="M8243" t="s">
        <v>421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180</v>
      </c>
      <c r="C8244">
        <v>2023</v>
      </c>
      <c r="D8244">
        <v>5</v>
      </c>
      <c r="E8244" t="s">
        <v>629</v>
      </c>
      <c r="F8244" s="152">
        <v>3</v>
      </c>
      <c r="G8244" t="s">
        <v>420</v>
      </c>
      <c r="H8244" t="s">
        <v>405</v>
      </c>
      <c r="I8244" t="s">
        <v>406</v>
      </c>
      <c r="J8244" t="s">
        <v>562</v>
      </c>
      <c r="K8244" t="s">
        <v>407</v>
      </c>
      <c r="L8244" t="s">
        <v>537</v>
      </c>
      <c r="M8244" t="s">
        <v>421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180</v>
      </c>
      <c r="C8245">
        <v>2023</v>
      </c>
      <c r="D8245">
        <v>5</v>
      </c>
      <c r="E8245" t="s">
        <v>629</v>
      </c>
      <c r="F8245" s="152">
        <v>3</v>
      </c>
      <c r="G8245" t="s">
        <v>420</v>
      </c>
      <c r="H8245" t="s">
        <v>422</v>
      </c>
      <c r="I8245" t="s">
        <v>423</v>
      </c>
      <c r="J8245" t="s">
        <v>566</v>
      </c>
      <c r="K8245" t="s">
        <v>424</v>
      </c>
      <c r="L8245" t="s">
        <v>537</v>
      </c>
      <c r="M8245" t="s">
        <v>421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180</v>
      </c>
      <c r="C8246">
        <v>2023</v>
      </c>
      <c r="D8246">
        <v>5</v>
      </c>
      <c r="E8246" t="s">
        <v>629</v>
      </c>
      <c r="F8246" s="152">
        <v>3</v>
      </c>
      <c r="G8246" t="s">
        <v>420</v>
      </c>
      <c r="H8246" t="s">
        <v>425</v>
      </c>
      <c r="I8246" t="s">
        <v>426</v>
      </c>
      <c r="J8246" t="s">
        <v>563</v>
      </c>
      <c r="K8246" t="s">
        <v>427</v>
      </c>
      <c r="L8246" t="s">
        <v>537</v>
      </c>
      <c r="M8246" t="s">
        <v>421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180</v>
      </c>
      <c r="C8247">
        <v>2023</v>
      </c>
      <c r="D8247">
        <v>5</v>
      </c>
      <c r="E8247" t="s">
        <v>629</v>
      </c>
      <c r="F8247" s="152">
        <v>3</v>
      </c>
      <c r="G8247" t="s">
        <v>420</v>
      </c>
      <c r="H8247" t="s">
        <v>408</v>
      </c>
      <c r="I8247" t="s">
        <v>409</v>
      </c>
      <c r="J8247" t="s">
        <v>563</v>
      </c>
      <c r="K8247" t="s">
        <v>427</v>
      </c>
      <c r="L8247" t="s">
        <v>537</v>
      </c>
      <c r="M8247" t="s">
        <v>421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180</v>
      </c>
      <c r="C8248">
        <v>2023</v>
      </c>
      <c r="D8248">
        <v>5</v>
      </c>
      <c r="E8248" t="s">
        <v>629</v>
      </c>
      <c r="F8248" s="152">
        <v>3</v>
      </c>
      <c r="G8248" t="s">
        <v>420</v>
      </c>
      <c r="H8248" t="s">
        <v>428</v>
      </c>
      <c r="I8248" t="s">
        <v>429</v>
      </c>
      <c r="J8248" t="s">
        <v>561</v>
      </c>
      <c r="K8248" t="s">
        <v>404</v>
      </c>
      <c r="L8248" t="s">
        <v>537</v>
      </c>
      <c r="M8248" t="s">
        <v>421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180</v>
      </c>
      <c r="C8249">
        <v>2023</v>
      </c>
      <c r="D8249">
        <v>5</v>
      </c>
      <c r="E8249" t="s">
        <v>629</v>
      </c>
      <c r="F8249" s="152">
        <v>3</v>
      </c>
      <c r="G8249" t="s">
        <v>420</v>
      </c>
      <c r="H8249" t="s">
        <v>480</v>
      </c>
      <c r="I8249" t="s">
        <v>481</v>
      </c>
      <c r="J8249" t="s">
        <v>567</v>
      </c>
      <c r="K8249" t="s">
        <v>432</v>
      </c>
      <c r="L8249" t="s">
        <v>537</v>
      </c>
      <c r="M8249" t="s">
        <v>421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180</v>
      </c>
      <c r="C8250">
        <v>2023</v>
      </c>
      <c r="D8250">
        <v>5</v>
      </c>
      <c r="E8250" t="s">
        <v>629</v>
      </c>
      <c r="F8250" s="152">
        <v>3</v>
      </c>
      <c r="G8250" t="s">
        <v>420</v>
      </c>
      <c r="H8250" t="s">
        <v>648</v>
      </c>
      <c r="I8250" t="s">
        <v>649</v>
      </c>
      <c r="J8250" t="s">
        <v>563</v>
      </c>
      <c r="K8250" t="s">
        <v>427</v>
      </c>
      <c r="L8250" t="s">
        <v>537</v>
      </c>
      <c r="M8250" t="s">
        <v>421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180</v>
      </c>
      <c r="C8251">
        <v>2023</v>
      </c>
      <c r="D8251">
        <v>5</v>
      </c>
      <c r="E8251" t="s">
        <v>629</v>
      </c>
      <c r="F8251" s="152">
        <v>3</v>
      </c>
      <c r="G8251" t="s">
        <v>420</v>
      </c>
      <c r="H8251" t="s">
        <v>472</v>
      </c>
      <c r="I8251" t="s">
        <v>473</v>
      </c>
      <c r="J8251" t="s">
        <v>564</v>
      </c>
      <c r="K8251" t="s">
        <v>410</v>
      </c>
      <c r="L8251" t="s">
        <v>537</v>
      </c>
      <c r="M8251" t="s">
        <v>421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180</v>
      </c>
      <c r="C8252">
        <v>2023</v>
      </c>
      <c r="D8252">
        <v>5</v>
      </c>
      <c r="E8252" t="s">
        <v>629</v>
      </c>
      <c r="F8252" s="152">
        <v>3</v>
      </c>
      <c r="G8252" t="s">
        <v>420</v>
      </c>
      <c r="H8252" t="s">
        <v>482</v>
      </c>
      <c r="I8252" t="s">
        <v>483</v>
      </c>
      <c r="J8252" t="s">
        <v>568</v>
      </c>
      <c r="K8252" t="s">
        <v>484</v>
      </c>
      <c r="L8252" t="s">
        <v>537</v>
      </c>
      <c r="M8252" t="s">
        <v>421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180</v>
      </c>
      <c r="C8253">
        <v>2023</v>
      </c>
      <c r="D8253">
        <v>5</v>
      </c>
      <c r="E8253" t="s">
        <v>629</v>
      </c>
      <c r="F8253" s="152">
        <v>3</v>
      </c>
      <c r="G8253" t="s">
        <v>420</v>
      </c>
      <c r="H8253" t="s">
        <v>430</v>
      </c>
      <c r="I8253" t="s">
        <v>431</v>
      </c>
      <c r="J8253" t="s">
        <v>567</v>
      </c>
      <c r="K8253" t="s">
        <v>432</v>
      </c>
      <c r="L8253" t="s">
        <v>537</v>
      </c>
      <c r="M8253" t="s">
        <v>421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180</v>
      </c>
      <c r="C8254">
        <v>2023</v>
      </c>
      <c r="D8254">
        <v>5</v>
      </c>
      <c r="E8254" t="s">
        <v>629</v>
      </c>
      <c r="F8254" s="152">
        <v>3</v>
      </c>
      <c r="G8254" t="s">
        <v>420</v>
      </c>
      <c r="H8254" t="s">
        <v>485</v>
      </c>
      <c r="I8254" t="s">
        <v>486</v>
      </c>
      <c r="J8254" t="s">
        <v>569</v>
      </c>
      <c r="K8254" t="s">
        <v>453</v>
      </c>
      <c r="L8254" t="s">
        <v>537</v>
      </c>
      <c r="M8254" t="s">
        <v>421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180</v>
      </c>
      <c r="C8255">
        <v>2023</v>
      </c>
      <c r="D8255">
        <v>5</v>
      </c>
      <c r="E8255" t="s">
        <v>629</v>
      </c>
      <c r="F8255" s="152">
        <v>3</v>
      </c>
      <c r="G8255" t="s">
        <v>420</v>
      </c>
      <c r="H8255" t="s">
        <v>487</v>
      </c>
      <c r="I8255" t="s">
        <v>488</v>
      </c>
      <c r="J8255" t="s">
        <v>568</v>
      </c>
      <c r="K8255" t="s">
        <v>484</v>
      </c>
      <c r="L8255" t="s">
        <v>537</v>
      </c>
      <c r="M8255" t="s">
        <v>421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180</v>
      </c>
      <c r="C8256">
        <v>2023</v>
      </c>
      <c r="D8256">
        <v>5</v>
      </c>
      <c r="E8256" t="s">
        <v>629</v>
      </c>
      <c r="F8256" s="152">
        <v>3</v>
      </c>
      <c r="G8256" t="s">
        <v>420</v>
      </c>
      <c r="H8256" t="s">
        <v>476</v>
      </c>
      <c r="I8256" t="s">
        <v>477</v>
      </c>
      <c r="J8256" t="s">
        <v>565</v>
      </c>
      <c r="K8256" t="s">
        <v>435</v>
      </c>
      <c r="L8256" t="s">
        <v>537</v>
      </c>
      <c r="M8256" t="s">
        <v>421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180</v>
      </c>
      <c r="C8257">
        <v>2023</v>
      </c>
      <c r="D8257">
        <v>5</v>
      </c>
      <c r="E8257" t="s">
        <v>629</v>
      </c>
      <c r="F8257" s="152">
        <v>3</v>
      </c>
      <c r="G8257" t="s">
        <v>420</v>
      </c>
      <c r="H8257" t="s">
        <v>478</v>
      </c>
      <c r="I8257" t="s">
        <v>479</v>
      </c>
      <c r="J8257" t="s">
        <v>565</v>
      </c>
      <c r="K8257" t="s">
        <v>435</v>
      </c>
      <c r="L8257" t="s">
        <v>537</v>
      </c>
      <c r="M8257" t="s">
        <v>421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180</v>
      </c>
      <c r="C8258">
        <v>2023</v>
      </c>
      <c r="D8258">
        <v>5</v>
      </c>
      <c r="E8258" t="s">
        <v>629</v>
      </c>
      <c r="F8258" s="152">
        <v>3</v>
      </c>
      <c r="G8258" t="s">
        <v>420</v>
      </c>
      <c r="H8258" t="s">
        <v>433</v>
      </c>
      <c r="I8258" t="s">
        <v>434</v>
      </c>
      <c r="J8258" t="s">
        <v>565</v>
      </c>
      <c r="K8258" t="s">
        <v>435</v>
      </c>
      <c r="L8258" t="s">
        <v>538</v>
      </c>
      <c r="M8258" t="s">
        <v>439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180</v>
      </c>
      <c r="C8259">
        <v>2023</v>
      </c>
      <c r="D8259">
        <v>5</v>
      </c>
      <c r="E8259" t="s">
        <v>629</v>
      </c>
      <c r="F8259" s="152">
        <v>3</v>
      </c>
      <c r="G8259" t="s">
        <v>420</v>
      </c>
      <c r="H8259" t="s">
        <v>436</v>
      </c>
      <c r="I8259" t="s">
        <v>437</v>
      </c>
      <c r="J8259" t="s">
        <v>570</v>
      </c>
      <c r="K8259" t="s">
        <v>438</v>
      </c>
      <c r="L8259" t="s">
        <v>538</v>
      </c>
      <c r="M8259" t="s">
        <v>439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180</v>
      </c>
      <c r="C8260">
        <v>2023</v>
      </c>
      <c r="D8260">
        <v>5</v>
      </c>
      <c r="E8260" t="s">
        <v>629</v>
      </c>
      <c r="F8260" s="152">
        <v>3</v>
      </c>
      <c r="G8260" t="s">
        <v>420</v>
      </c>
      <c r="H8260" t="s">
        <v>489</v>
      </c>
      <c r="I8260" t="s">
        <v>490</v>
      </c>
      <c r="J8260" t="s">
        <v>571</v>
      </c>
      <c r="K8260" t="s">
        <v>442</v>
      </c>
      <c r="L8260" t="s">
        <v>537</v>
      </c>
      <c r="M8260" t="s">
        <v>421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180</v>
      </c>
      <c r="C8261">
        <v>2023</v>
      </c>
      <c r="D8261">
        <v>5</v>
      </c>
      <c r="E8261" t="s">
        <v>629</v>
      </c>
      <c r="F8261" s="152">
        <v>3</v>
      </c>
      <c r="G8261" t="s">
        <v>420</v>
      </c>
      <c r="H8261" t="s">
        <v>440</v>
      </c>
      <c r="I8261" t="s">
        <v>441</v>
      </c>
      <c r="J8261" t="s">
        <v>571</v>
      </c>
      <c r="K8261" t="s">
        <v>442</v>
      </c>
      <c r="L8261" t="s">
        <v>537</v>
      </c>
      <c r="M8261" t="s">
        <v>421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180</v>
      </c>
      <c r="C8262">
        <v>2023</v>
      </c>
      <c r="D8262">
        <v>5</v>
      </c>
      <c r="E8262" t="s">
        <v>629</v>
      </c>
      <c r="F8262" s="152">
        <v>3</v>
      </c>
      <c r="G8262" t="s">
        <v>420</v>
      </c>
      <c r="H8262" t="s">
        <v>443</v>
      </c>
      <c r="I8262" t="s">
        <v>444</v>
      </c>
      <c r="J8262" t="s">
        <v>571</v>
      </c>
      <c r="K8262" t="s">
        <v>442</v>
      </c>
      <c r="L8262" t="s">
        <v>538</v>
      </c>
      <c r="M8262" t="s">
        <v>439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180</v>
      </c>
      <c r="C8263">
        <v>2023</v>
      </c>
      <c r="D8263">
        <v>5</v>
      </c>
      <c r="E8263" t="s">
        <v>629</v>
      </c>
      <c r="F8263" s="152">
        <v>3</v>
      </c>
      <c r="G8263" t="s">
        <v>420</v>
      </c>
      <c r="H8263" t="s">
        <v>411</v>
      </c>
      <c r="I8263" t="s">
        <v>412</v>
      </c>
      <c r="J8263" t="s">
        <v>560</v>
      </c>
      <c r="K8263" t="s">
        <v>398</v>
      </c>
      <c r="L8263" t="s">
        <v>538</v>
      </c>
      <c r="M8263" t="s">
        <v>439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180</v>
      </c>
      <c r="C8264">
        <v>2023</v>
      </c>
      <c r="D8264">
        <v>5</v>
      </c>
      <c r="E8264" t="s">
        <v>629</v>
      </c>
      <c r="F8264" s="152">
        <v>3</v>
      </c>
      <c r="G8264" t="s">
        <v>420</v>
      </c>
      <c r="H8264" t="s">
        <v>414</v>
      </c>
      <c r="I8264" t="s">
        <v>415</v>
      </c>
      <c r="J8264" t="s">
        <v>546</v>
      </c>
      <c r="K8264" t="s">
        <v>474</v>
      </c>
      <c r="L8264" t="s">
        <v>546</v>
      </c>
      <c r="M8264" t="s">
        <v>475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180</v>
      </c>
      <c r="C8265">
        <v>2023</v>
      </c>
      <c r="D8265">
        <v>5</v>
      </c>
      <c r="E8265" t="s">
        <v>629</v>
      </c>
      <c r="F8265" s="152">
        <v>3</v>
      </c>
      <c r="G8265" t="s">
        <v>420</v>
      </c>
      <c r="H8265" t="s">
        <v>416</v>
      </c>
      <c r="I8265" t="s">
        <v>417</v>
      </c>
      <c r="J8265" t="s">
        <v>561</v>
      </c>
      <c r="K8265" t="s">
        <v>404</v>
      </c>
      <c r="L8265" t="s">
        <v>538</v>
      </c>
      <c r="M8265" t="s">
        <v>439</v>
      </c>
      <c r="N8265">
        <v>63645</v>
      </c>
      <c r="O8265">
        <v>-6562793.5800000001</v>
      </c>
      <c r="P8265">
        <v>87149440</v>
      </c>
      <c r="Q8265" t="str">
        <f t="shared" ref="Q8265:Q8328" si="132">VLOOKUP(TRIM(J8265),S:T,2,FALSE)</f>
        <v>3-Small C&amp;I</v>
      </c>
    </row>
    <row r="8266" spans="1:17" x14ac:dyDescent="0.3">
      <c r="A8266">
        <v>5</v>
      </c>
      <c r="B8266" t="s">
        <v>180</v>
      </c>
      <c r="C8266">
        <v>2023</v>
      </c>
      <c r="D8266">
        <v>5</v>
      </c>
      <c r="E8266" t="s">
        <v>629</v>
      </c>
      <c r="F8266" s="152">
        <v>3</v>
      </c>
      <c r="G8266" t="s">
        <v>420</v>
      </c>
      <c r="H8266" t="s">
        <v>445</v>
      </c>
      <c r="I8266" t="s">
        <v>446</v>
      </c>
      <c r="J8266" t="s">
        <v>566</v>
      </c>
      <c r="K8266" t="s">
        <v>424</v>
      </c>
      <c r="L8266" t="s">
        <v>538</v>
      </c>
      <c r="M8266" t="s">
        <v>439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x14ac:dyDescent="0.3">
      <c r="A8267">
        <v>5</v>
      </c>
      <c r="B8267" t="s">
        <v>180</v>
      </c>
      <c r="C8267">
        <v>2023</v>
      </c>
      <c r="D8267">
        <v>5</v>
      </c>
      <c r="E8267" t="s">
        <v>629</v>
      </c>
      <c r="F8267" s="152">
        <v>3</v>
      </c>
      <c r="G8267" t="s">
        <v>420</v>
      </c>
      <c r="H8267" t="s">
        <v>447</v>
      </c>
      <c r="I8267" t="s">
        <v>448</v>
      </c>
      <c r="J8267" t="s">
        <v>563</v>
      </c>
      <c r="K8267" t="s">
        <v>427</v>
      </c>
      <c r="L8267" t="s">
        <v>538</v>
      </c>
      <c r="M8267" t="s">
        <v>439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x14ac:dyDescent="0.3">
      <c r="A8268">
        <v>5</v>
      </c>
      <c r="B8268" t="s">
        <v>180</v>
      </c>
      <c r="C8268">
        <v>2023</v>
      </c>
      <c r="D8268">
        <v>5</v>
      </c>
      <c r="E8268" t="s">
        <v>629</v>
      </c>
      <c r="F8268" s="152">
        <v>3</v>
      </c>
      <c r="G8268" t="s">
        <v>420</v>
      </c>
      <c r="H8268" t="s">
        <v>418</v>
      </c>
      <c r="I8268" t="s">
        <v>419</v>
      </c>
      <c r="J8268" t="s">
        <v>564</v>
      </c>
      <c r="K8268" t="s">
        <v>410</v>
      </c>
      <c r="L8268" t="s">
        <v>538</v>
      </c>
      <c r="M8268" t="s">
        <v>439</v>
      </c>
      <c r="N8268">
        <v>20770</v>
      </c>
      <c r="O8268">
        <v>897298.15</v>
      </c>
      <c r="P8268">
        <v>8697416</v>
      </c>
      <c r="Q8268" t="str">
        <f t="shared" si="132"/>
        <v>3-Small C&amp;I</v>
      </c>
    </row>
    <row r="8269" spans="1:17" x14ac:dyDescent="0.3">
      <c r="A8269">
        <v>5</v>
      </c>
      <c r="B8269" t="s">
        <v>180</v>
      </c>
      <c r="C8269">
        <v>2023</v>
      </c>
      <c r="D8269">
        <v>5</v>
      </c>
      <c r="E8269" t="s">
        <v>629</v>
      </c>
      <c r="F8269" s="152">
        <v>3</v>
      </c>
      <c r="G8269" t="s">
        <v>420</v>
      </c>
      <c r="H8269" t="s">
        <v>449</v>
      </c>
      <c r="I8269" t="s">
        <v>450</v>
      </c>
      <c r="J8269" t="s">
        <v>567</v>
      </c>
      <c r="K8269" t="s">
        <v>432</v>
      </c>
      <c r="L8269" t="s">
        <v>538</v>
      </c>
      <c r="M8269" t="s">
        <v>439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x14ac:dyDescent="0.3">
      <c r="A8270">
        <v>5</v>
      </c>
      <c r="B8270" t="s">
        <v>180</v>
      </c>
      <c r="C8270">
        <v>2023</v>
      </c>
      <c r="D8270">
        <v>5</v>
      </c>
      <c r="E8270" t="s">
        <v>629</v>
      </c>
      <c r="F8270" s="152">
        <v>3</v>
      </c>
      <c r="G8270" t="s">
        <v>420</v>
      </c>
      <c r="H8270" t="s">
        <v>451</v>
      </c>
      <c r="I8270" t="s">
        <v>452</v>
      </c>
      <c r="J8270" t="s">
        <v>567</v>
      </c>
      <c r="K8270" t="s">
        <v>432</v>
      </c>
      <c r="L8270" t="s">
        <v>538</v>
      </c>
      <c r="M8270" t="s">
        <v>439</v>
      </c>
      <c r="N8270">
        <v>322</v>
      </c>
      <c r="O8270">
        <v>559019.14</v>
      </c>
      <c r="P8270">
        <v>5698173</v>
      </c>
      <c r="Q8270" t="str">
        <f t="shared" si="132"/>
        <v>4-Medium C&amp;I</v>
      </c>
    </row>
    <row r="8271" spans="1:17" x14ac:dyDescent="0.3">
      <c r="A8271">
        <v>5</v>
      </c>
      <c r="B8271" t="s">
        <v>180</v>
      </c>
      <c r="C8271">
        <v>2023</v>
      </c>
      <c r="D8271">
        <v>5</v>
      </c>
      <c r="E8271" t="s">
        <v>629</v>
      </c>
      <c r="F8271" s="152">
        <v>3</v>
      </c>
      <c r="G8271" t="s">
        <v>420</v>
      </c>
      <c r="H8271" t="s">
        <v>491</v>
      </c>
      <c r="I8271" t="s">
        <v>492</v>
      </c>
      <c r="J8271" t="s">
        <v>567</v>
      </c>
      <c r="K8271" t="s">
        <v>432</v>
      </c>
      <c r="L8271" t="s">
        <v>538</v>
      </c>
      <c r="M8271" t="s">
        <v>439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180</v>
      </c>
      <c r="C8272">
        <v>2023</v>
      </c>
      <c r="D8272">
        <v>5</v>
      </c>
      <c r="E8272" t="s">
        <v>629</v>
      </c>
      <c r="F8272" s="152">
        <v>5</v>
      </c>
      <c r="G8272" t="s">
        <v>454</v>
      </c>
      <c r="H8272" t="s">
        <v>402</v>
      </c>
      <c r="I8272" t="s">
        <v>403</v>
      </c>
      <c r="J8272" t="s">
        <v>561</v>
      </c>
      <c r="K8272" t="s">
        <v>404</v>
      </c>
      <c r="L8272" t="s">
        <v>539</v>
      </c>
      <c r="M8272" t="s">
        <v>455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180</v>
      </c>
      <c r="C8273">
        <v>2023</v>
      </c>
      <c r="D8273">
        <v>5</v>
      </c>
      <c r="E8273" t="s">
        <v>629</v>
      </c>
      <c r="F8273" s="152">
        <v>5</v>
      </c>
      <c r="G8273" t="s">
        <v>454</v>
      </c>
      <c r="H8273" t="s">
        <v>422</v>
      </c>
      <c r="I8273" t="s">
        <v>423</v>
      </c>
      <c r="J8273" t="s">
        <v>566</v>
      </c>
      <c r="K8273" t="s">
        <v>424</v>
      </c>
      <c r="L8273" t="s">
        <v>539</v>
      </c>
      <c r="M8273" t="s">
        <v>455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180</v>
      </c>
      <c r="C8274">
        <v>2023</v>
      </c>
      <c r="D8274">
        <v>5</v>
      </c>
      <c r="E8274" t="s">
        <v>629</v>
      </c>
      <c r="F8274" s="152">
        <v>5</v>
      </c>
      <c r="G8274" t="s">
        <v>454</v>
      </c>
      <c r="H8274" t="s">
        <v>428</v>
      </c>
      <c r="I8274" t="s">
        <v>429</v>
      </c>
      <c r="J8274" t="s">
        <v>561</v>
      </c>
      <c r="K8274" t="s">
        <v>404</v>
      </c>
      <c r="L8274" t="s">
        <v>539</v>
      </c>
      <c r="M8274" t="s">
        <v>455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180</v>
      </c>
      <c r="C8275">
        <v>2023</v>
      </c>
      <c r="D8275">
        <v>5</v>
      </c>
      <c r="E8275" t="s">
        <v>629</v>
      </c>
      <c r="F8275" s="152">
        <v>5</v>
      </c>
      <c r="G8275" t="s">
        <v>454</v>
      </c>
      <c r="H8275" t="s">
        <v>480</v>
      </c>
      <c r="I8275" t="s">
        <v>481</v>
      </c>
      <c r="J8275" t="s">
        <v>567</v>
      </c>
      <c r="K8275" t="s">
        <v>432</v>
      </c>
      <c r="L8275" t="s">
        <v>539</v>
      </c>
      <c r="M8275" t="s">
        <v>455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180</v>
      </c>
      <c r="C8276">
        <v>2023</v>
      </c>
      <c r="D8276">
        <v>5</v>
      </c>
      <c r="E8276" t="s">
        <v>629</v>
      </c>
      <c r="F8276" s="152">
        <v>5</v>
      </c>
      <c r="G8276" t="s">
        <v>454</v>
      </c>
      <c r="H8276" t="s">
        <v>430</v>
      </c>
      <c r="I8276" t="s">
        <v>431</v>
      </c>
      <c r="J8276" t="s">
        <v>567</v>
      </c>
      <c r="K8276" t="s">
        <v>432</v>
      </c>
      <c r="L8276" t="s">
        <v>539</v>
      </c>
      <c r="M8276" t="s">
        <v>455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180</v>
      </c>
      <c r="C8277">
        <v>2023</v>
      </c>
      <c r="D8277">
        <v>5</v>
      </c>
      <c r="E8277" t="s">
        <v>629</v>
      </c>
      <c r="F8277" s="152">
        <v>5</v>
      </c>
      <c r="G8277" t="s">
        <v>454</v>
      </c>
      <c r="H8277" t="s">
        <v>476</v>
      </c>
      <c r="I8277" t="s">
        <v>477</v>
      </c>
      <c r="J8277" t="s">
        <v>565</v>
      </c>
      <c r="K8277" t="s">
        <v>435</v>
      </c>
      <c r="L8277" t="s">
        <v>539</v>
      </c>
      <c r="M8277" t="s">
        <v>455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180</v>
      </c>
      <c r="C8278">
        <v>2023</v>
      </c>
      <c r="D8278">
        <v>5</v>
      </c>
      <c r="E8278" t="s">
        <v>629</v>
      </c>
      <c r="F8278" s="152">
        <v>5</v>
      </c>
      <c r="G8278" t="s">
        <v>454</v>
      </c>
      <c r="H8278" t="s">
        <v>478</v>
      </c>
      <c r="I8278" t="s">
        <v>479</v>
      </c>
      <c r="J8278" t="s">
        <v>565</v>
      </c>
      <c r="K8278" t="s">
        <v>435</v>
      </c>
      <c r="L8278" t="s">
        <v>539</v>
      </c>
      <c r="M8278" t="s">
        <v>455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180</v>
      </c>
      <c r="C8279">
        <v>2023</v>
      </c>
      <c r="D8279">
        <v>5</v>
      </c>
      <c r="E8279" t="s">
        <v>629</v>
      </c>
      <c r="F8279" s="152">
        <v>5</v>
      </c>
      <c r="G8279" t="s">
        <v>454</v>
      </c>
      <c r="H8279" t="s">
        <v>433</v>
      </c>
      <c r="I8279" t="s">
        <v>434</v>
      </c>
      <c r="J8279" t="s">
        <v>565</v>
      </c>
      <c r="K8279" t="s">
        <v>435</v>
      </c>
      <c r="L8279" t="s">
        <v>540</v>
      </c>
      <c r="M8279" t="s">
        <v>456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180</v>
      </c>
      <c r="C8280">
        <v>2023</v>
      </c>
      <c r="D8280">
        <v>5</v>
      </c>
      <c r="E8280" t="s">
        <v>629</v>
      </c>
      <c r="F8280" s="152">
        <v>5</v>
      </c>
      <c r="G8280" t="s">
        <v>454</v>
      </c>
      <c r="H8280" t="s">
        <v>489</v>
      </c>
      <c r="I8280" t="s">
        <v>490</v>
      </c>
      <c r="J8280" t="s">
        <v>571</v>
      </c>
      <c r="K8280" t="s">
        <v>442</v>
      </c>
      <c r="L8280" t="s">
        <v>539</v>
      </c>
      <c r="M8280" t="s">
        <v>455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180</v>
      </c>
      <c r="C8281">
        <v>2023</v>
      </c>
      <c r="D8281">
        <v>5</v>
      </c>
      <c r="E8281" t="s">
        <v>629</v>
      </c>
      <c r="F8281" s="152">
        <v>5</v>
      </c>
      <c r="G8281" t="s">
        <v>454</v>
      </c>
      <c r="H8281" t="s">
        <v>440</v>
      </c>
      <c r="I8281" t="s">
        <v>441</v>
      </c>
      <c r="J8281" t="s">
        <v>571</v>
      </c>
      <c r="K8281" t="s">
        <v>442</v>
      </c>
      <c r="L8281" t="s">
        <v>539</v>
      </c>
      <c r="M8281" t="s">
        <v>455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180</v>
      </c>
      <c r="C8282">
        <v>2023</v>
      </c>
      <c r="D8282">
        <v>5</v>
      </c>
      <c r="E8282" t="s">
        <v>629</v>
      </c>
      <c r="F8282" s="152">
        <v>5</v>
      </c>
      <c r="G8282" t="s">
        <v>454</v>
      </c>
      <c r="H8282" t="s">
        <v>443</v>
      </c>
      <c r="I8282" t="s">
        <v>444</v>
      </c>
      <c r="J8282" t="s">
        <v>571</v>
      </c>
      <c r="K8282" t="s">
        <v>442</v>
      </c>
      <c r="L8282" t="s">
        <v>540</v>
      </c>
      <c r="M8282" t="s">
        <v>456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180</v>
      </c>
      <c r="C8283">
        <v>2023</v>
      </c>
      <c r="D8283">
        <v>5</v>
      </c>
      <c r="E8283" t="s">
        <v>629</v>
      </c>
      <c r="F8283" s="152">
        <v>5</v>
      </c>
      <c r="G8283" t="s">
        <v>454</v>
      </c>
      <c r="H8283" t="s">
        <v>416</v>
      </c>
      <c r="I8283" t="s">
        <v>417</v>
      </c>
      <c r="J8283" t="s">
        <v>561</v>
      </c>
      <c r="K8283" t="s">
        <v>404</v>
      </c>
      <c r="L8283" t="s">
        <v>540</v>
      </c>
      <c r="M8283" t="s">
        <v>456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180</v>
      </c>
      <c r="C8284">
        <v>2023</v>
      </c>
      <c r="D8284">
        <v>5</v>
      </c>
      <c r="E8284" t="s">
        <v>629</v>
      </c>
      <c r="F8284" s="152">
        <v>5</v>
      </c>
      <c r="G8284" t="s">
        <v>454</v>
      </c>
      <c r="H8284" t="s">
        <v>445</v>
      </c>
      <c r="I8284" t="s">
        <v>446</v>
      </c>
      <c r="J8284" t="s">
        <v>566</v>
      </c>
      <c r="K8284" t="s">
        <v>424</v>
      </c>
      <c r="L8284" t="s">
        <v>540</v>
      </c>
      <c r="M8284" t="s">
        <v>456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180</v>
      </c>
      <c r="C8285">
        <v>2023</v>
      </c>
      <c r="D8285">
        <v>5</v>
      </c>
      <c r="E8285" t="s">
        <v>629</v>
      </c>
      <c r="F8285" s="152">
        <v>5</v>
      </c>
      <c r="G8285" t="s">
        <v>454</v>
      </c>
      <c r="H8285" t="s">
        <v>449</v>
      </c>
      <c r="I8285" t="s">
        <v>450</v>
      </c>
      <c r="J8285" t="s">
        <v>567</v>
      </c>
      <c r="K8285" t="s">
        <v>432</v>
      </c>
      <c r="L8285" t="s">
        <v>540</v>
      </c>
      <c r="M8285" t="s">
        <v>456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180</v>
      </c>
      <c r="C8286">
        <v>2023</v>
      </c>
      <c r="D8286">
        <v>5</v>
      </c>
      <c r="E8286" t="s">
        <v>629</v>
      </c>
      <c r="F8286" s="152">
        <v>6</v>
      </c>
      <c r="G8286" t="s">
        <v>457</v>
      </c>
      <c r="H8286" t="s">
        <v>402</v>
      </c>
      <c r="I8286" t="s">
        <v>403</v>
      </c>
      <c r="J8286" t="s">
        <v>561</v>
      </c>
      <c r="K8286" t="s">
        <v>404</v>
      </c>
      <c r="L8286" t="s">
        <v>547</v>
      </c>
      <c r="M8286" t="s">
        <v>192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180</v>
      </c>
      <c r="C8287">
        <v>2023</v>
      </c>
      <c r="D8287">
        <v>5</v>
      </c>
      <c r="E8287" t="s">
        <v>629</v>
      </c>
      <c r="F8287" s="152">
        <v>6</v>
      </c>
      <c r="G8287" t="s">
        <v>457</v>
      </c>
      <c r="H8287" t="s">
        <v>493</v>
      </c>
      <c r="I8287" t="s">
        <v>494</v>
      </c>
      <c r="J8287" t="s">
        <v>572</v>
      </c>
      <c r="K8287" t="s">
        <v>460</v>
      </c>
      <c r="L8287" t="s">
        <v>547</v>
      </c>
      <c r="M8287" t="s">
        <v>192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180</v>
      </c>
      <c r="C8288">
        <v>2023</v>
      </c>
      <c r="D8288">
        <v>5</v>
      </c>
      <c r="E8288" t="s">
        <v>629</v>
      </c>
      <c r="F8288" s="152">
        <v>6</v>
      </c>
      <c r="G8288" t="s">
        <v>457</v>
      </c>
      <c r="H8288" t="s">
        <v>495</v>
      </c>
      <c r="I8288" t="s">
        <v>496</v>
      </c>
      <c r="J8288" t="s">
        <v>572</v>
      </c>
      <c r="K8288" t="s">
        <v>460</v>
      </c>
      <c r="L8288" t="s">
        <v>547</v>
      </c>
      <c r="M8288" t="s">
        <v>192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180</v>
      </c>
      <c r="C8289">
        <v>2023</v>
      </c>
      <c r="D8289">
        <v>5</v>
      </c>
      <c r="E8289" t="s">
        <v>629</v>
      </c>
      <c r="F8289" s="152">
        <v>6</v>
      </c>
      <c r="G8289" t="s">
        <v>457</v>
      </c>
      <c r="H8289" t="s">
        <v>476</v>
      </c>
      <c r="I8289" t="s">
        <v>477</v>
      </c>
      <c r="J8289" t="s">
        <v>565</v>
      </c>
      <c r="K8289" t="s">
        <v>435</v>
      </c>
      <c r="L8289" t="s">
        <v>547</v>
      </c>
      <c r="M8289" t="s">
        <v>192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180</v>
      </c>
      <c r="C8290">
        <v>2023</v>
      </c>
      <c r="D8290">
        <v>5</v>
      </c>
      <c r="E8290" t="s">
        <v>629</v>
      </c>
      <c r="F8290" s="152">
        <v>6</v>
      </c>
      <c r="G8290" t="s">
        <v>457</v>
      </c>
      <c r="H8290" t="s">
        <v>478</v>
      </c>
      <c r="I8290" t="s">
        <v>479</v>
      </c>
      <c r="J8290" t="s">
        <v>565</v>
      </c>
      <c r="K8290" t="s">
        <v>435</v>
      </c>
      <c r="L8290" t="s">
        <v>547</v>
      </c>
      <c r="M8290" t="s">
        <v>192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180</v>
      </c>
      <c r="C8291">
        <v>2023</v>
      </c>
      <c r="D8291">
        <v>5</v>
      </c>
      <c r="E8291" t="s">
        <v>629</v>
      </c>
      <c r="F8291" s="152">
        <v>6</v>
      </c>
      <c r="G8291" t="s">
        <v>457</v>
      </c>
      <c r="H8291" t="s">
        <v>497</v>
      </c>
      <c r="I8291" t="s">
        <v>498</v>
      </c>
      <c r="J8291" t="s">
        <v>573</v>
      </c>
      <c r="K8291" t="s">
        <v>499</v>
      </c>
      <c r="L8291" t="s">
        <v>547</v>
      </c>
      <c r="M8291" t="s">
        <v>192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180</v>
      </c>
      <c r="C8292">
        <v>2023</v>
      </c>
      <c r="D8292">
        <v>5</v>
      </c>
      <c r="E8292" t="s">
        <v>629</v>
      </c>
      <c r="F8292" s="152">
        <v>6</v>
      </c>
      <c r="G8292" t="s">
        <v>457</v>
      </c>
      <c r="H8292" t="s">
        <v>500</v>
      </c>
      <c r="I8292" t="s">
        <v>501</v>
      </c>
      <c r="J8292" t="s">
        <v>573</v>
      </c>
      <c r="K8292" t="s">
        <v>499</v>
      </c>
      <c r="L8292" t="s">
        <v>547</v>
      </c>
      <c r="M8292" t="s">
        <v>192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180</v>
      </c>
      <c r="C8293">
        <v>2023</v>
      </c>
      <c r="D8293">
        <v>5</v>
      </c>
      <c r="E8293" t="s">
        <v>629</v>
      </c>
      <c r="F8293" s="152">
        <v>6</v>
      </c>
      <c r="G8293" t="s">
        <v>457</v>
      </c>
      <c r="H8293" t="s">
        <v>502</v>
      </c>
      <c r="I8293" t="s">
        <v>503</v>
      </c>
      <c r="J8293" t="s">
        <v>574</v>
      </c>
      <c r="K8293" t="s">
        <v>474</v>
      </c>
      <c r="L8293" t="s">
        <v>547</v>
      </c>
      <c r="M8293" t="s">
        <v>192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180</v>
      </c>
      <c r="C8294">
        <v>2023</v>
      </c>
      <c r="D8294">
        <v>5</v>
      </c>
      <c r="E8294" t="s">
        <v>629</v>
      </c>
      <c r="F8294" s="152">
        <v>6</v>
      </c>
      <c r="G8294" t="s">
        <v>457</v>
      </c>
      <c r="H8294" t="s">
        <v>504</v>
      </c>
      <c r="I8294" t="s">
        <v>505</v>
      </c>
      <c r="J8294" t="s">
        <v>574</v>
      </c>
      <c r="K8294" t="s">
        <v>474</v>
      </c>
      <c r="L8294" t="s">
        <v>547</v>
      </c>
      <c r="M8294" t="s">
        <v>192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180</v>
      </c>
      <c r="C8295">
        <v>2023</v>
      </c>
      <c r="D8295">
        <v>5</v>
      </c>
      <c r="E8295" t="s">
        <v>629</v>
      </c>
      <c r="F8295" s="152">
        <v>6</v>
      </c>
      <c r="G8295" t="s">
        <v>457</v>
      </c>
      <c r="H8295" t="s">
        <v>506</v>
      </c>
      <c r="I8295" t="s">
        <v>507</v>
      </c>
      <c r="J8295" t="s">
        <v>570</v>
      </c>
      <c r="K8295" t="s">
        <v>438</v>
      </c>
      <c r="L8295" t="s">
        <v>547</v>
      </c>
      <c r="M8295" t="s">
        <v>192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180</v>
      </c>
      <c r="C8296">
        <v>2023</v>
      </c>
      <c r="D8296">
        <v>5</v>
      </c>
      <c r="E8296" t="s">
        <v>629</v>
      </c>
      <c r="F8296" s="152">
        <v>6</v>
      </c>
      <c r="G8296" t="s">
        <v>457</v>
      </c>
      <c r="H8296" t="s">
        <v>508</v>
      </c>
      <c r="I8296" t="s">
        <v>509</v>
      </c>
      <c r="J8296" t="s">
        <v>570</v>
      </c>
      <c r="K8296" t="s">
        <v>438</v>
      </c>
      <c r="L8296" t="s">
        <v>547</v>
      </c>
      <c r="M8296" t="s">
        <v>192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180</v>
      </c>
      <c r="C8297">
        <v>2023</v>
      </c>
      <c r="D8297">
        <v>5</v>
      </c>
      <c r="E8297" t="s">
        <v>629</v>
      </c>
      <c r="F8297" s="152">
        <v>6</v>
      </c>
      <c r="G8297" t="s">
        <v>457</v>
      </c>
      <c r="H8297" t="s">
        <v>458</v>
      </c>
      <c r="I8297" t="s">
        <v>459</v>
      </c>
      <c r="J8297" t="s">
        <v>572</v>
      </c>
      <c r="K8297" t="s">
        <v>460</v>
      </c>
      <c r="L8297" t="s">
        <v>541</v>
      </c>
      <c r="M8297" t="s">
        <v>461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180</v>
      </c>
      <c r="C8298">
        <v>2023</v>
      </c>
      <c r="D8298">
        <v>5</v>
      </c>
      <c r="E8298" t="s">
        <v>629</v>
      </c>
      <c r="F8298" s="152">
        <v>6</v>
      </c>
      <c r="G8298" t="s">
        <v>457</v>
      </c>
      <c r="H8298" t="s">
        <v>433</v>
      </c>
      <c r="I8298" t="s">
        <v>434</v>
      </c>
      <c r="J8298" t="s">
        <v>565</v>
      </c>
      <c r="K8298" t="s">
        <v>435</v>
      </c>
      <c r="L8298" t="s">
        <v>541</v>
      </c>
      <c r="M8298" t="s">
        <v>461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180</v>
      </c>
      <c r="C8299">
        <v>2023</v>
      </c>
      <c r="D8299">
        <v>5</v>
      </c>
      <c r="E8299" t="s">
        <v>629</v>
      </c>
      <c r="F8299" s="152">
        <v>6</v>
      </c>
      <c r="G8299" t="s">
        <v>457</v>
      </c>
      <c r="H8299" t="s">
        <v>510</v>
      </c>
      <c r="I8299" t="s">
        <v>511</v>
      </c>
      <c r="J8299" t="s">
        <v>575</v>
      </c>
      <c r="K8299" t="s">
        <v>512</v>
      </c>
      <c r="L8299" t="s">
        <v>541</v>
      </c>
      <c r="M8299" t="s">
        <v>461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180</v>
      </c>
      <c r="C8300">
        <v>2023</v>
      </c>
      <c r="D8300">
        <v>5</v>
      </c>
      <c r="E8300" t="s">
        <v>629</v>
      </c>
      <c r="F8300" s="152">
        <v>6</v>
      </c>
      <c r="G8300" t="s">
        <v>457</v>
      </c>
      <c r="H8300" t="s">
        <v>513</v>
      </c>
      <c r="I8300" t="s">
        <v>514</v>
      </c>
      <c r="J8300" t="s">
        <v>573</v>
      </c>
      <c r="K8300" t="s">
        <v>499</v>
      </c>
      <c r="L8300" t="s">
        <v>541</v>
      </c>
      <c r="M8300" t="s">
        <v>461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180</v>
      </c>
      <c r="C8301">
        <v>2023</v>
      </c>
      <c r="D8301">
        <v>5</v>
      </c>
      <c r="E8301" t="s">
        <v>629</v>
      </c>
      <c r="F8301" s="152">
        <v>6</v>
      </c>
      <c r="G8301" t="s">
        <v>457</v>
      </c>
      <c r="H8301" t="s">
        <v>515</v>
      </c>
      <c r="I8301" t="s">
        <v>516</v>
      </c>
      <c r="J8301" t="s">
        <v>574</v>
      </c>
      <c r="K8301" t="s">
        <v>474</v>
      </c>
      <c r="L8301" t="s">
        <v>541</v>
      </c>
      <c r="M8301" t="s">
        <v>461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180</v>
      </c>
      <c r="C8302">
        <v>2023</v>
      </c>
      <c r="D8302">
        <v>5</v>
      </c>
      <c r="E8302" t="s">
        <v>629</v>
      </c>
      <c r="F8302" s="152">
        <v>6</v>
      </c>
      <c r="G8302" t="s">
        <v>457</v>
      </c>
      <c r="H8302" t="s">
        <v>436</v>
      </c>
      <c r="I8302" t="s">
        <v>437</v>
      </c>
      <c r="J8302" t="s">
        <v>570</v>
      </c>
      <c r="K8302" t="s">
        <v>438</v>
      </c>
      <c r="L8302" t="s">
        <v>541</v>
      </c>
      <c r="M8302" t="s">
        <v>461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180</v>
      </c>
      <c r="C8303">
        <v>2023</v>
      </c>
      <c r="D8303">
        <v>5</v>
      </c>
      <c r="E8303" t="s">
        <v>629</v>
      </c>
      <c r="F8303" s="152">
        <v>6</v>
      </c>
      <c r="G8303" t="s">
        <v>457</v>
      </c>
      <c r="H8303" t="s">
        <v>517</v>
      </c>
      <c r="I8303" t="s">
        <v>518</v>
      </c>
      <c r="J8303" t="s">
        <v>576</v>
      </c>
      <c r="K8303" t="s">
        <v>464</v>
      </c>
      <c r="L8303" t="s">
        <v>547</v>
      </c>
      <c r="M8303" t="s">
        <v>192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180</v>
      </c>
      <c r="C8304">
        <v>2023</v>
      </c>
      <c r="D8304">
        <v>5</v>
      </c>
      <c r="E8304" t="s">
        <v>629</v>
      </c>
      <c r="F8304" s="152">
        <v>6</v>
      </c>
      <c r="G8304" t="s">
        <v>457</v>
      </c>
      <c r="H8304" t="s">
        <v>462</v>
      </c>
      <c r="I8304" t="s">
        <v>463</v>
      </c>
      <c r="J8304" t="s">
        <v>576</v>
      </c>
      <c r="K8304" t="s">
        <v>464</v>
      </c>
      <c r="L8304" t="s">
        <v>541</v>
      </c>
      <c r="M8304" t="s">
        <v>461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180</v>
      </c>
      <c r="C8305">
        <v>2023</v>
      </c>
      <c r="D8305">
        <v>5</v>
      </c>
      <c r="E8305" t="s">
        <v>629</v>
      </c>
      <c r="F8305" s="152">
        <v>6</v>
      </c>
      <c r="G8305" t="s">
        <v>457</v>
      </c>
      <c r="H8305" t="s">
        <v>521</v>
      </c>
      <c r="I8305" t="s">
        <v>522</v>
      </c>
      <c r="J8305" t="s">
        <v>577</v>
      </c>
      <c r="K8305" t="s">
        <v>474</v>
      </c>
      <c r="L8305" t="s">
        <v>547</v>
      </c>
      <c r="M8305" t="s">
        <v>192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180</v>
      </c>
      <c r="C8306">
        <v>2023</v>
      </c>
      <c r="D8306">
        <v>5</v>
      </c>
      <c r="E8306" t="s">
        <v>629</v>
      </c>
      <c r="F8306" s="152">
        <v>6</v>
      </c>
      <c r="G8306" t="s">
        <v>457</v>
      </c>
      <c r="H8306" t="s">
        <v>523</v>
      </c>
      <c r="I8306" t="s">
        <v>524</v>
      </c>
      <c r="J8306" t="s">
        <v>577</v>
      </c>
      <c r="K8306" t="s">
        <v>474</v>
      </c>
      <c r="L8306" t="s">
        <v>541</v>
      </c>
      <c r="M8306" t="s">
        <v>461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180</v>
      </c>
      <c r="C8307">
        <v>2023</v>
      </c>
      <c r="D8307">
        <v>5</v>
      </c>
      <c r="E8307" t="s">
        <v>629</v>
      </c>
      <c r="F8307" s="152">
        <v>6</v>
      </c>
      <c r="G8307" t="s">
        <v>457</v>
      </c>
      <c r="H8307" t="s">
        <v>416</v>
      </c>
      <c r="I8307" t="s">
        <v>417</v>
      </c>
      <c r="J8307" t="s">
        <v>561</v>
      </c>
      <c r="K8307" t="s">
        <v>404</v>
      </c>
      <c r="L8307" t="s">
        <v>541</v>
      </c>
      <c r="M8307" t="s">
        <v>461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180</v>
      </c>
      <c r="C8308">
        <v>2023</v>
      </c>
      <c r="D8308">
        <v>5</v>
      </c>
      <c r="E8308" t="s">
        <v>629</v>
      </c>
      <c r="F8308" s="152">
        <v>10</v>
      </c>
      <c r="G8308" t="s">
        <v>465</v>
      </c>
      <c r="H8308" t="s">
        <v>396</v>
      </c>
      <c r="I8308" t="s">
        <v>397</v>
      </c>
      <c r="J8308" t="s">
        <v>560</v>
      </c>
      <c r="K8308" t="s">
        <v>398</v>
      </c>
      <c r="L8308" t="s">
        <v>542</v>
      </c>
      <c r="M8308" t="s">
        <v>466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180</v>
      </c>
      <c r="C8309">
        <v>2023</v>
      </c>
      <c r="D8309">
        <v>5</v>
      </c>
      <c r="E8309" t="s">
        <v>629</v>
      </c>
      <c r="F8309" s="152">
        <v>10</v>
      </c>
      <c r="G8309" t="s">
        <v>465</v>
      </c>
      <c r="H8309" t="s">
        <v>400</v>
      </c>
      <c r="I8309" t="s">
        <v>401</v>
      </c>
      <c r="J8309" t="s">
        <v>560</v>
      </c>
      <c r="K8309" t="s">
        <v>398</v>
      </c>
      <c r="L8309" t="s">
        <v>542</v>
      </c>
      <c r="M8309" t="s">
        <v>466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180</v>
      </c>
      <c r="C8310">
        <v>2023</v>
      </c>
      <c r="D8310">
        <v>5</v>
      </c>
      <c r="E8310" t="s">
        <v>629</v>
      </c>
      <c r="F8310" s="152">
        <v>10</v>
      </c>
      <c r="G8310" t="s">
        <v>465</v>
      </c>
      <c r="H8310" t="s">
        <v>402</v>
      </c>
      <c r="I8310" t="s">
        <v>403</v>
      </c>
      <c r="J8310" t="s">
        <v>561</v>
      </c>
      <c r="K8310" t="s">
        <v>404</v>
      </c>
      <c r="L8310" t="s">
        <v>542</v>
      </c>
      <c r="M8310" t="s">
        <v>466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180</v>
      </c>
      <c r="C8311">
        <v>2023</v>
      </c>
      <c r="D8311">
        <v>5</v>
      </c>
      <c r="E8311" t="s">
        <v>629</v>
      </c>
      <c r="F8311" s="152">
        <v>10</v>
      </c>
      <c r="G8311" t="s">
        <v>465</v>
      </c>
      <c r="H8311" t="s">
        <v>405</v>
      </c>
      <c r="I8311" t="s">
        <v>406</v>
      </c>
      <c r="J8311" t="s">
        <v>562</v>
      </c>
      <c r="K8311" t="s">
        <v>407</v>
      </c>
      <c r="L8311" t="s">
        <v>542</v>
      </c>
      <c r="M8311" t="s">
        <v>466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180</v>
      </c>
      <c r="C8312">
        <v>2023</v>
      </c>
      <c r="D8312">
        <v>5</v>
      </c>
      <c r="E8312" t="s">
        <v>629</v>
      </c>
      <c r="F8312" s="152">
        <v>10</v>
      </c>
      <c r="G8312" t="s">
        <v>465</v>
      </c>
      <c r="H8312" t="s">
        <v>470</v>
      </c>
      <c r="I8312" t="s">
        <v>471</v>
      </c>
      <c r="J8312" t="s">
        <v>562</v>
      </c>
      <c r="K8312" t="s">
        <v>407</v>
      </c>
      <c r="L8312" t="s">
        <v>542</v>
      </c>
      <c r="M8312" t="s">
        <v>466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180</v>
      </c>
      <c r="C8313">
        <v>2023</v>
      </c>
      <c r="D8313">
        <v>5</v>
      </c>
      <c r="E8313" t="s">
        <v>629</v>
      </c>
      <c r="F8313" s="152">
        <v>10</v>
      </c>
      <c r="G8313" t="s">
        <v>465</v>
      </c>
      <c r="H8313" t="s">
        <v>476</v>
      </c>
      <c r="I8313" t="s">
        <v>477</v>
      </c>
      <c r="J8313" t="s">
        <v>565</v>
      </c>
      <c r="K8313" t="s">
        <v>435</v>
      </c>
      <c r="L8313" t="s">
        <v>542</v>
      </c>
      <c r="M8313" t="s">
        <v>466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180</v>
      </c>
      <c r="C8314">
        <v>2023</v>
      </c>
      <c r="D8314">
        <v>5</v>
      </c>
      <c r="E8314" t="s">
        <v>629</v>
      </c>
      <c r="F8314" s="152">
        <v>10</v>
      </c>
      <c r="G8314" t="s">
        <v>465</v>
      </c>
      <c r="H8314" t="s">
        <v>478</v>
      </c>
      <c r="I8314" t="s">
        <v>479</v>
      </c>
      <c r="J8314" t="s">
        <v>565</v>
      </c>
      <c r="K8314" t="s">
        <v>435</v>
      </c>
      <c r="L8314" t="s">
        <v>542</v>
      </c>
      <c r="M8314" t="s">
        <v>466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180</v>
      </c>
      <c r="C8315">
        <v>2023</v>
      </c>
      <c r="D8315">
        <v>5</v>
      </c>
      <c r="E8315" t="s">
        <v>629</v>
      </c>
      <c r="F8315" s="152">
        <v>10</v>
      </c>
      <c r="G8315" t="s">
        <v>465</v>
      </c>
      <c r="H8315" t="s">
        <v>433</v>
      </c>
      <c r="I8315" t="s">
        <v>434</v>
      </c>
      <c r="J8315" t="s">
        <v>565</v>
      </c>
      <c r="K8315" t="s">
        <v>435</v>
      </c>
      <c r="L8315" t="s">
        <v>543</v>
      </c>
      <c r="M8315" t="s">
        <v>467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180</v>
      </c>
      <c r="C8316">
        <v>2023</v>
      </c>
      <c r="D8316">
        <v>5</v>
      </c>
      <c r="E8316" t="s">
        <v>629</v>
      </c>
      <c r="F8316" s="152">
        <v>10</v>
      </c>
      <c r="G8316" t="s">
        <v>465</v>
      </c>
      <c r="H8316" t="s">
        <v>411</v>
      </c>
      <c r="I8316" t="s">
        <v>412</v>
      </c>
      <c r="J8316" t="s">
        <v>560</v>
      </c>
      <c r="K8316" t="s">
        <v>398</v>
      </c>
      <c r="L8316" t="s">
        <v>543</v>
      </c>
      <c r="M8316" t="s">
        <v>467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180</v>
      </c>
      <c r="C8317">
        <v>2023</v>
      </c>
      <c r="D8317">
        <v>5</v>
      </c>
      <c r="E8317" t="s">
        <v>629</v>
      </c>
      <c r="F8317" s="152">
        <v>10</v>
      </c>
      <c r="G8317" t="s">
        <v>465</v>
      </c>
      <c r="H8317" t="s">
        <v>414</v>
      </c>
      <c r="I8317" t="s">
        <v>415</v>
      </c>
      <c r="J8317" t="s">
        <v>562</v>
      </c>
      <c r="K8317" t="s">
        <v>407</v>
      </c>
      <c r="L8317" t="s">
        <v>543</v>
      </c>
      <c r="M8317" t="s">
        <v>467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180</v>
      </c>
      <c r="C8318">
        <v>2023</v>
      </c>
      <c r="D8318">
        <v>5</v>
      </c>
      <c r="E8318" t="s">
        <v>629</v>
      </c>
      <c r="F8318" s="152">
        <v>10</v>
      </c>
      <c r="G8318" t="s">
        <v>465</v>
      </c>
      <c r="H8318" t="s">
        <v>416</v>
      </c>
      <c r="I8318" t="s">
        <v>417</v>
      </c>
      <c r="J8318" t="s">
        <v>561</v>
      </c>
      <c r="K8318" t="s">
        <v>404</v>
      </c>
      <c r="L8318" t="s">
        <v>543</v>
      </c>
      <c r="M8318" t="s">
        <v>467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180</v>
      </c>
      <c r="C8319">
        <v>2023</v>
      </c>
      <c r="D8319">
        <v>5</v>
      </c>
      <c r="E8319" t="s">
        <v>629</v>
      </c>
      <c r="F8319" s="152">
        <v>60</v>
      </c>
      <c r="G8319" t="s">
        <v>468</v>
      </c>
      <c r="H8319" t="s">
        <v>493</v>
      </c>
      <c r="I8319" t="s">
        <v>494</v>
      </c>
      <c r="J8319" t="s">
        <v>572</v>
      </c>
      <c r="K8319" t="s">
        <v>460</v>
      </c>
      <c r="L8319" t="s">
        <v>548</v>
      </c>
      <c r="M8319" t="s">
        <v>525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180</v>
      </c>
      <c r="C8320">
        <v>2023</v>
      </c>
      <c r="D8320">
        <v>5</v>
      </c>
      <c r="E8320" t="s">
        <v>629</v>
      </c>
      <c r="F8320" s="152">
        <v>60</v>
      </c>
      <c r="G8320" t="s">
        <v>468</v>
      </c>
      <c r="H8320" t="s">
        <v>495</v>
      </c>
      <c r="I8320" t="s">
        <v>496</v>
      </c>
      <c r="J8320" t="s">
        <v>572</v>
      </c>
      <c r="K8320" t="s">
        <v>460</v>
      </c>
      <c r="L8320" t="s">
        <v>548</v>
      </c>
      <c r="M8320" t="s">
        <v>525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180</v>
      </c>
      <c r="C8321">
        <v>2023</v>
      </c>
      <c r="D8321">
        <v>5</v>
      </c>
      <c r="E8321" t="s">
        <v>629</v>
      </c>
      <c r="F8321" s="152">
        <v>60</v>
      </c>
      <c r="G8321" t="s">
        <v>468</v>
      </c>
      <c r="H8321" t="s">
        <v>458</v>
      </c>
      <c r="I8321" t="s">
        <v>459</v>
      </c>
      <c r="J8321" t="s">
        <v>572</v>
      </c>
      <c r="K8321" t="s">
        <v>460</v>
      </c>
      <c r="L8321" t="s">
        <v>544</v>
      </c>
      <c r="M8321" t="s">
        <v>469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180</v>
      </c>
      <c r="C8322">
        <v>2023</v>
      </c>
      <c r="D8322">
        <v>5</v>
      </c>
      <c r="E8322" t="s">
        <v>629</v>
      </c>
      <c r="F8322" s="152">
        <v>60</v>
      </c>
      <c r="G8322" t="s">
        <v>468</v>
      </c>
      <c r="H8322" t="s">
        <v>436</v>
      </c>
      <c r="I8322" t="s">
        <v>437</v>
      </c>
      <c r="J8322" t="s">
        <v>570</v>
      </c>
      <c r="K8322" t="s">
        <v>438</v>
      </c>
      <c r="L8322" t="s">
        <v>544</v>
      </c>
      <c r="M8322" t="s">
        <v>469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180</v>
      </c>
      <c r="C8323">
        <v>2023</v>
      </c>
      <c r="D8323">
        <v>5</v>
      </c>
      <c r="E8323" t="s">
        <v>629</v>
      </c>
      <c r="F8323" s="152">
        <v>60</v>
      </c>
      <c r="G8323" t="s">
        <v>468</v>
      </c>
      <c r="H8323" t="s">
        <v>462</v>
      </c>
      <c r="I8323" t="s">
        <v>463</v>
      </c>
      <c r="J8323" t="s">
        <v>576</v>
      </c>
      <c r="K8323" t="s">
        <v>464</v>
      </c>
      <c r="L8323" t="s">
        <v>544</v>
      </c>
      <c r="M8323" t="s">
        <v>469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180</v>
      </c>
      <c r="C8324">
        <v>2023</v>
      </c>
      <c r="D8324">
        <v>5</v>
      </c>
      <c r="E8324" t="s">
        <v>629</v>
      </c>
      <c r="F8324" s="152">
        <v>71</v>
      </c>
      <c r="G8324" t="s">
        <v>468</v>
      </c>
      <c r="H8324" t="s">
        <v>396</v>
      </c>
      <c r="I8324" t="s">
        <v>397</v>
      </c>
      <c r="J8324" t="s">
        <v>560</v>
      </c>
      <c r="K8324" t="s">
        <v>398</v>
      </c>
      <c r="L8324" t="s">
        <v>549</v>
      </c>
      <c r="M8324" t="s">
        <v>526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180</v>
      </c>
      <c r="C8325">
        <v>2023</v>
      </c>
      <c r="D8325">
        <v>5</v>
      </c>
      <c r="E8325" t="s">
        <v>629</v>
      </c>
      <c r="F8325" s="152">
        <v>72</v>
      </c>
      <c r="G8325" t="s">
        <v>468</v>
      </c>
      <c r="H8325" t="s">
        <v>396</v>
      </c>
      <c r="I8325" t="s">
        <v>397</v>
      </c>
      <c r="J8325" t="s">
        <v>560</v>
      </c>
      <c r="K8325" t="s">
        <v>398</v>
      </c>
      <c r="L8325" t="s">
        <v>550</v>
      </c>
      <c r="M8325" t="s">
        <v>527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180</v>
      </c>
      <c r="C8326">
        <v>2023</v>
      </c>
      <c r="D8326">
        <v>5</v>
      </c>
      <c r="E8326" t="s">
        <v>629</v>
      </c>
      <c r="F8326" s="152">
        <v>72</v>
      </c>
      <c r="G8326" t="s">
        <v>468</v>
      </c>
      <c r="H8326" t="s">
        <v>402</v>
      </c>
      <c r="I8326" t="s">
        <v>403</v>
      </c>
      <c r="J8326" t="s">
        <v>561</v>
      </c>
      <c r="K8326" t="s">
        <v>404</v>
      </c>
      <c r="L8326" t="s">
        <v>550</v>
      </c>
      <c r="M8326" t="s">
        <v>527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180</v>
      </c>
      <c r="C8327">
        <v>2023</v>
      </c>
      <c r="D8327">
        <v>5</v>
      </c>
      <c r="E8327" t="s">
        <v>629</v>
      </c>
      <c r="F8327" s="152">
        <v>75</v>
      </c>
      <c r="G8327" t="s">
        <v>468</v>
      </c>
      <c r="H8327" t="s">
        <v>430</v>
      </c>
      <c r="I8327" t="s">
        <v>431</v>
      </c>
      <c r="J8327" t="s">
        <v>567</v>
      </c>
      <c r="K8327" t="s">
        <v>432</v>
      </c>
      <c r="L8327" t="s">
        <v>551</v>
      </c>
      <c r="M8327" t="s">
        <v>528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180</v>
      </c>
      <c r="C8328">
        <v>2023</v>
      </c>
      <c r="D8328">
        <v>5</v>
      </c>
      <c r="E8328" t="s">
        <v>629</v>
      </c>
      <c r="F8328" s="152">
        <v>75</v>
      </c>
      <c r="G8328" t="s">
        <v>468</v>
      </c>
      <c r="H8328" t="s">
        <v>416</v>
      </c>
      <c r="I8328" t="s">
        <v>417</v>
      </c>
      <c r="J8328" t="s">
        <v>561</v>
      </c>
      <c r="K8328" t="s">
        <v>404</v>
      </c>
      <c r="L8328" t="s">
        <v>552</v>
      </c>
      <c r="M8328" t="s">
        <v>475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180</v>
      </c>
      <c r="C8329">
        <v>2023</v>
      </c>
      <c r="D8329">
        <v>5</v>
      </c>
      <c r="E8329" t="s">
        <v>629</v>
      </c>
      <c r="F8329" s="152">
        <v>75</v>
      </c>
      <c r="G8329" t="s">
        <v>468</v>
      </c>
      <c r="H8329" t="s">
        <v>449</v>
      </c>
      <c r="I8329" t="s">
        <v>450</v>
      </c>
      <c r="J8329" t="s">
        <v>567</v>
      </c>
      <c r="K8329" t="s">
        <v>432</v>
      </c>
      <c r="L8329" t="s">
        <v>552</v>
      </c>
      <c r="M8329" t="s">
        <v>475</v>
      </c>
      <c r="N8329">
        <v>2</v>
      </c>
      <c r="O8329">
        <v>3002.26</v>
      </c>
      <c r="P8329">
        <v>30100</v>
      </c>
      <c r="Q8329" t="str">
        <f t="shared" ref="Q8329:Q8392" si="133">VLOOKUP(TRIM(J8329),S:T,2,FALSE)</f>
        <v>4-Medium C&amp;I</v>
      </c>
    </row>
    <row r="8330" spans="1:17" x14ac:dyDescent="0.3">
      <c r="A8330">
        <v>5</v>
      </c>
      <c r="B8330" t="s">
        <v>180</v>
      </c>
      <c r="C8330">
        <v>2023</v>
      </c>
      <c r="D8330">
        <v>5</v>
      </c>
      <c r="E8330" t="s">
        <v>629</v>
      </c>
      <c r="F8330" s="152">
        <v>77</v>
      </c>
      <c r="G8330" t="s">
        <v>468</v>
      </c>
      <c r="H8330" t="s">
        <v>402</v>
      </c>
      <c r="I8330" t="s">
        <v>403</v>
      </c>
      <c r="J8330" t="s">
        <v>561</v>
      </c>
      <c r="K8330" t="s">
        <v>404</v>
      </c>
      <c r="L8330" t="s">
        <v>553</v>
      </c>
      <c r="M8330" t="s">
        <v>529</v>
      </c>
      <c r="N8330">
        <v>2</v>
      </c>
      <c r="O8330">
        <v>5653.15</v>
      </c>
      <c r="P8330">
        <v>12830</v>
      </c>
      <c r="Q8330" t="str">
        <f t="shared" si="133"/>
        <v>3-Small C&amp;I</v>
      </c>
    </row>
    <row r="8331" spans="1:17" x14ac:dyDescent="0.3">
      <c r="A8331">
        <v>5</v>
      </c>
      <c r="B8331" t="s">
        <v>180</v>
      </c>
      <c r="C8331">
        <v>2023</v>
      </c>
      <c r="D8331">
        <v>5</v>
      </c>
      <c r="E8331" t="s">
        <v>629</v>
      </c>
      <c r="F8331" s="152">
        <v>77</v>
      </c>
      <c r="G8331" t="s">
        <v>468</v>
      </c>
      <c r="H8331" t="s">
        <v>416</v>
      </c>
      <c r="I8331" t="s">
        <v>417</v>
      </c>
      <c r="J8331" t="s">
        <v>561</v>
      </c>
      <c r="K8331" t="s">
        <v>404</v>
      </c>
      <c r="L8331" t="s">
        <v>554</v>
      </c>
      <c r="M8331" t="s">
        <v>475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x14ac:dyDescent="0.3">
      <c r="A8332">
        <v>5</v>
      </c>
      <c r="B8332" t="s">
        <v>180</v>
      </c>
      <c r="C8332">
        <v>2023</v>
      </c>
      <c r="D8332">
        <v>5</v>
      </c>
      <c r="E8332" t="s">
        <v>629</v>
      </c>
      <c r="F8332" s="152">
        <v>79</v>
      </c>
      <c r="G8332" t="s">
        <v>468</v>
      </c>
      <c r="H8332" t="s">
        <v>402</v>
      </c>
      <c r="I8332" t="s">
        <v>403</v>
      </c>
      <c r="J8332" t="s">
        <v>561</v>
      </c>
      <c r="K8332" t="s">
        <v>404</v>
      </c>
      <c r="L8332" t="s">
        <v>555</v>
      </c>
      <c r="M8332" t="s">
        <v>530</v>
      </c>
      <c r="N8332">
        <v>1</v>
      </c>
      <c r="O8332">
        <v>19.28</v>
      </c>
      <c r="P8332">
        <v>0</v>
      </c>
      <c r="Q8332" t="str">
        <f t="shared" si="133"/>
        <v>3-Small C&amp;I</v>
      </c>
    </row>
    <row r="8333" spans="1:17" x14ac:dyDescent="0.3">
      <c r="A8333">
        <v>5</v>
      </c>
      <c r="B8333" t="s">
        <v>180</v>
      </c>
      <c r="C8333">
        <v>2023</v>
      </c>
      <c r="D8333">
        <v>5</v>
      </c>
      <c r="E8333" t="s">
        <v>629</v>
      </c>
      <c r="F8333" s="152">
        <v>79</v>
      </c>
      <c r="G8333" t="s">
        <v>468</v>
      </c>
      <c r="H8333" t="s">
        <v>430</v>
      </c>
      <c r="I8333" t="s">
        <v>431</v>
      </c>
      <c r="J8333" t="s">
        <v>567</v>
      </c>
      <c r="K8333" t="s">
        <v>432</v>
      </c>
      <c r="L8333" t="s">
        <v>555</v>
      </c>
      <c r="M8333" t="s">
        <v>530</v>
      </c>
      <c r="N8333">
        <v>1</v>
      </c>
      <c r="O8333">
        <v>8339.19</v>
      </c>
      <c r="P8333">
        <v>37200</v>
      </c>
      <c r="Q8333" t="str">
        <f t="shared" si="133"/>
        <v>4-Medium C&amp;I</v>
      </c>
    </row>
    <row r="8334" spans="1:17" x14ac:dyDescent="0.3">
      <c r="A8334">
        <v>5</v>
      </c>
      <c r="B8334" t="s">
        <v>180</v>
      </c>
      <c r="C8334">
        <v>2023</v>
      </c>
      <c r="D8334">
        <v>5</v>
      </c>
      <c r="E8334" t="s">
        <v>629</v>
      </c>
      <c r="F8334" s="152">
        <v>79</v>
      </c>
      <c r="G8334" t="s">
        <v>468</v>
      </c>
      <c r="H8334" t="s">
        <v>531</v>
      </c>
      <c r="I8334" t="s">
        <v>532</v>
      </c>
      <c r="J8334" t="s">
        <v>269</v>
      </c>
      <c r="K8334" t="s">
        <v>533</v>
      </c>
      <c r="L8334" t="s">
        <v>555</v>
      </c>
      <c r="M8334" t="s">
        <v>530</v>
      </c>
      <c r="N8334">
        <v>17</v>
      </c>
      <c r="O8334">
        <v>5719.66</v>
      </c>
      <c r="P8334">
        <v>2300180</v>
      </c>
      <c r="Q8334" t="str">
        <f t="shared" si="133"/>
        <v>OTHER</v>
      </c>
    </row>
    <row r="8335" spans="1:17" x14ac:dyDescent="0.3">
      <c r="A8335">
        <v>5</v>
      </c>
      <c r="B8335" t="s">
        <v>180</v>
      </c>
      <c r="C8335">
        <v>2023</v>
      </c>
      <c r="D8335">
        <v>5</v>
      </c>
      <c r="E8335" t="s">
        <v>629</v>
      </c>
      <c r="F8335" s="152">
        <v>79</v>
      </c>
      <c r="G8335" t="s">
        <v>468</v>
      </c>
      <c r="H8335" t="s">
        <v>416</v>
      </c>
      <c r="I8335" t="s">
        <v>417</v>
      </c>
      <c r="J8335" t="s">
        <v>561</v>
      </c>
      <c r="K8335" t="s">
        <v>404</v>
      </c>
      <c r="L8335" t="s">
        <v>556</v>
      </c>
      <c r="M8335" t="s">
        <v>534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180</v>
      </c>
      <c r="C8336">
        <v>2023</v>
      </c>
      <c r="D8336">
        <v>5</v>
      </c>
      <c r="E8336" t="s">
        <v>629</v>
      </c>
      <c r="F8336" s="152">
        <v>79</v>
      </c>
      <c r="G8336" t="s">
        <v>468</v>
      </c>
      <c r="H8336" t="s">
        <v>445</v>
      </c>
      <c r="I8336" t="s">
        <v>446</v>
      </c>
      <c r="J8336" t="s">
        <v>566</v>
      </c>
      <c r="K8336" t="s">
        <v>424</v>
      </c>
      <c r="L8336" t="s">
        <v>556</v>
      </c>
      <c r="M8336" t="s">
        <v>534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180</v>
      </c>
      <c r="C8337">
        <v>2023</v>
      </c>
      <c r="D8337">
        <v>5</v>
      </c>
      <c r="E8337" t="s">
        <v>629</v>
      </c>
      <c r="F8337" s="152">
        <v>79</v>
      </c>
      <c r="G8337" t="s">
        <v>468</v>
      </c>
      <c r="H8337" t="s">
        <v>449</v>
      </c>
      <c r="I8337" t="s">
        <v>450</v>
      </c>
      <c r="J8337" t="s">
        <v>567</v>
      </c>
      <c r="K8337" t="s">
        <v>432</v>
      </c>
      <c r="L8337" t="s">
        <v>556</v>
      </c>
      <c r="M8337" t="s">
        <v>534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186</v>
      </c>
      <c r="C8338">
        <v>2023</v>
      </c>
      <c r="D8338">
        <v>6</v>
      </c>
      <c r="E8338" t="s">
        <v>647</v>
      </c>
      <c r="F8338" s="152">
        <v>1</v>
      </c>
      <c r="G8338" t="s">
        <v>395</v>
      </c>
      <c r="H8338" t="s">
        <v>396</v>
      </c>
      <c r="I8338" t="s">
        <v>397</v>
      </c>
      <c r="J8338" t="s">
        <v>560</v>
      </c>
      <c r="K8338" t="s">
        <v>398</v>
      </c>
      <c r="L8338" t="s">
        <v>535</v>
      </c>
      <c r="M8338" t="s">
        <v>399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186</v>
      </c>
      <c r="C8339">
        <v>2023</v>
      </c>
      <c r="D8339">
        <v>6</v>
      </c>
      <c r="E8339" t="s">
        <v>647</v>
      </c>
      <c r="F8339" s="152">
        <v>1</v>
      </c>
      <c r="G8339" t="s">
        <v>395</v>
      </c>
      <c r="H8339" t="s">
        <v>400</v>
      </c>
      <c r="I8339" t="s">
        <v>401</v>
      </c>
      <c r="J8339" t="s">
        <v>560</v>
      </c>
      <c r="K8339" t="s">
        <v>398</v>
      </c>
      <c r="L8339" t="s">
        <v>535</v>
      </c>
      <c r="M8339" t="s">
        <v>399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186</v>
      </c>
      <c r="C8340">
        <v>2023</v>
      </c>
      <c r="D8340">
        <v>6</v>
      </c>
      <c r="E8340" t="s">
        <v>647</v>
      </c>
      <c r="F8340" s="152">
        <v>1</v>
      </c>
      <c r="G8340" t="s">
        <v>395</v>
      </c>
      <c r="H8340" t="s">
        <v>402</v>
      </c>
      <c r="I8340" t="s">
        <v>403</v>
      </c>
      <c r="J8340" t="s">
        <v>561</v>
      </c>
      <c r="K8340" t="s">
        <v>404</v>
      </c>
      <c r="L8340" t="s">
        <v>535</v>
      </c>
      <c r="M8340" t="s">
        <v>399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186</v>
      </c>
      <c r="C8341">
        <v>2023</v>
      </c>
      <c r="D8341">
        <v>6</v>
      </c>
      <c r="E8341" t="s">
        <v>647</v>
      </c>
      <c r="F8341" s="152">
        <v>1</v>
      </c>
      <c r="G8341" t="s">
        <v>395</v>
      </c>
      <c r="H8341" t="s">
        <v>405</v>
      </c>
      <c r="I8341" t="s">
        <v>406</v>
      </c>
      <c r="J8341" t="s">
        <v>562</v>
      </c>
      <c r="K8341" t="s">
        <v>407</v>
      </c>
      <c r="L8341" t="s">
        <v>535</v>
      </c>
      <c r="M8341" t="s">
        <v>399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186</v>
      </c>
      <c r="C8342">
        <v>2023</v>
      </c>
      <c r="D8342">
        <v>6</v>
      </c>
      <c r="E8342" t="s">
        <v>647</v>
      </c>
      <c r="F8342" s="152">
        <v>1</v>
      </c>
      <c r="G8342" t="s">
        <v>395</v>
      </c>
      <c r="H8342" t="s">
        <v>408</v>
      </c>
      <c r="I8342" t="s">
        <v>409</v>
      </c>
      <c r="J8342" t="s">
        <v>564</v>
      </c>
      <c r="K8342" t="s">
        <v>410</v>
      </c>
      <c r="L8342" t="s">
        <v>535</v>
      </c>
      <c r="M8342" t="s">
        <v>399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186</v>
      </c>
      <c r="C8343">
        <v>2023</v>
      </c>
      <c r="D8343">
        <v>6</v>
      </c>
      <c r="E8343" t="s">
        <v>647</v>
      </c>
      <c r="F8343" s="152">
        <v>1</v>
      </c>
      <c r="G8343" t="s">
        <v>395</v>
      </c>
      <c r="H8343" t="s">
        <v>411</v>
      </c>
      <c r="I8343" t="s">
        <v>412</v>
      </c>
      <c r="J8343" t="s">
        <v>560</v>
      </c>
      <c r="K8343" t="s">
        <v>398</v>
      </c>
      <c r="L8343" t="s">
        <v>536</v>
      </c>
      <c r="M8343" t="s">
        <v>413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186</v>
      </c>
      <c r="C8344">
        <v>2023</v>
      </c>
      <c r="D8344">
        <v>6</v>
      </c>
      <c r="E8344" t="s">
        <v>647</v>
      </c>
      <c r="F8344" s="152">
        <v>1</v>
      </c>
      <c r="G8344" t="s">
        <v>395</v>
      </c>
      <c r="H8344" t="s">
        <v>414</v>
      </c>
      <c r="I8344" t="s">
        <v>415</v>
      </c>
      <c r="J8344" t="s">
        <v>562</v>
      </c>
      <c r="K8344" t="s">
        <v>407</v>
      </c>
      <c r="L8344" t="s">
        <v>536</v>
      </c>
      <c r="M8344" t="s">
        <v>413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186</v>
      </c>
      <c r="C8345">
        <v>2023</v>
      </c>
      <c r="D8345">
        <v>6</v>
      </c>
      <c r="E8345" t="s">
        <v>647</v>
      </c>
      <c r="F8345" s="152">
        <v>1</v>
      </c>
      <c r="G8345" t="s">
        <v>395</v>
      </c>
      <c r="H8345" t="s">
        <v>416</v>
      </c>
      <c r="I8345" t="s">
        <v>417</v>
      </c>
      <c r="J8345" t="s">
        <v>561</v>
      </c>
      <c r="K8345" t="s">
        <v>404</v>
      </c>
      <c r="L8345" t="s">
        <v>536</v>
      </c>
      <c r="M8345" t="s">
        <v>413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186</v>
      </c>
      <c r="C8346">
        <v>2023</v>
      </c>
      <c r="D8346">
        <v>6</v>
      </c>
      <c r="E8346" t="s">
        <v>647</v>
      </c>
      <c r="F8346" s="152">
        <v>1</v>
      </c>
      <c r="G8346" t="s">
        <v>395</v>
      </c>
      <c r="H8346" t="s">
        <v>418</v>
      </c>
      <c r="I8346" t="s">
        <v>419</v>
      </c>
      <c r="J8346" t="s">
        <v>564</v>
      </c>
      <c r="K8346" t="s">
        <v>410</v>
      </c>
      <c r="L8346" t="s">
        <v>536</v>
      </c>
      <c r="M8346" t="s">
        <v>413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186</v>
      </c>
      <c r="C8347">
        <v>2023</v>
      </c>
      <c r="D8347">
        <v>6</v>
      </c>
      <c r="E8347" t="s">
        <v>647</v>
      </c>
      <c r="F8347" s="152">
        <v>3</v>
      </c>
      <c r="G8347" t="s">
        <v>420</v>
      </c>
      <c r="H8347" t="s">
        <v>396</v>
      </c>
      <c r="I8347" t="s">
        <v>397</v>
      </c>
      <c r="J8347" t="s">
        <v>560</v>
      </c>
      <c r="K8347" t="s">
        <v>398</v>
      </c>
      <c r="L8347" t="s">
        <v>537</v>
      </c>
      <c r="M8347" t="s">
        <v>421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186</v>
      </c>
      <c r="C8348">
        <v>2023</v>
      </c>
      <c r="D8348">
        <v>6</v>
      </c>
      <c r="E8348" t="s">
        <v>647</v>
      </c>
      <c r="F8348" s="152">
        <v>3</v>
      </c>
      <c r="G8348" t="s">
        <v>420</v>
      </c>
      <c r="H8348" t="s">
        <v>402</v>
      </c>
      <c r="I8348" t="s">
        <v>403</v>
      </c>
      <c r="J8348" t="s">
        <v>561</v>
      </c>
      <c r="K8348" t="s">
        <v>404</v>
      </c>
      <c r="L8348" t="s">
        <v>537</v>
      </c>
      <c r="M8348" t="s">
        <v>421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186</v>
      </c>
      <c r="C8349">
        <v>2023</v>
      </c>
      <c r="D8349">
        <v>6</v>
      </c>
      <c r="E8349" t="s">
        <v>647</v>
      </c>
      <c r="F8349" s="152">
        <v>3</v>
      </c>
      <c r="G8349" t="s">
        <v>420</v>
      </c>
      <c r="H8349" t="s">
        <v>425</v>
      </c>
      <c r="I8349" t="s">
        <v>426</v>
      </c>
      <c r="J8349" t="s">
        <v>563</v>
      </c>
      <c r="K8349" t="s">
        <v>427</v>
      </c>
      <c r="L8349" t="s">
        <v>537</v>
      </c>
      <c r="M8349" t="s">
        <v>421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186</v>
      </c>
      <c r="C8350">
        <v>2023</v>
      </c>
      <c r="D8350">
        <v>6</v>
      </c>
      <c r="E8350" t="s">
        <v>647</v>
      </c>
      <c r="F8350" s="152">
        <v>3</v>
      </c>
      <c r="G8350" t="s">
        <v>420</v>
      </c>
      <c r="H8350" t="s">
        <v>408</v>
      </c>
      <c r="I8350" t="s">
        <v>409</v>
      </c>
      <c r="J8350" t="s">
        <v>564</v>
      </c>
      <c r="K8350" t="s">
        <v>410</v>
      </c>
      <c r="L8350" t="s">
        <v>537</v>
      </c>
      <c r="M8350" t="s">
        <v>421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186</v>
      </c>
      <c r="C8351">
        <v>2023</v>
      </c>
      <c r="D8351">
        <v>6</v>
      </c>
      <c r="E8351" t="s">
        <v>647</v>
      </c>
      <c r="F8351" s="152">
        <v>3</v>
      </c>
      <c r="G8351" t="s">
        <v>420</v>
      </c>
      <c r="H8351" t="s">
        <v>430</v>
      </c>
      <c r="I8351" t="s">
        <v>431</v>
      </c>
      <c r="J8351" t="s">
        <v>567</v>
      </c>
      <c r="K8351" t="s">
        <v>432</v>
      </c>
      <c r="L8351" t="s">
        <v>537</v>
      </c>
      <c r="M8351" t="s">
        <v>421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186</v>
      </c>
      <c r="C8352">
        <v>2023</v>
      </c>
      <c r="D8352">
        <v>6</v>
      </c>
      <c r="E8352" t="s">
        <v>647</v>
      </c>
      <c r="F8352" s="152">
        <v>3</v>
      </c>
      <c r="G8352" t="s">
        <v>420</v>
      </c>
      <c r="H8352" t="s">
        <v>433</v>
      </c>
      <c r="I8352" t="s">
        <v>434</v>
      </c>
      <c r="J8352" t="s">
        <v>565</v>
      </c>
      <c r="K8352" t="s">
        <v>435</v>
      </c>
      <c r="L8352" t="s">
        <v>536</v>
      </c>
      <c r="M8352" t="s">
        <v>413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186</v>
      </c>
      <c r="C8353">
        <v>2023</v>
      </c>
      <c r="D8353">
        <v>6</v>
      </c>
      <c r="E8353" t="s">
        <v>647</v>
      </c>
      <c r="F8353" s="152">
        <v>3</v>
      </c>
      <c r="G8353" t="s">
        <v>420</v>
      </c>
      <c r="H8353" t="s">
        <v>436</v>
      </c>
      <c r="I8353" t="s">
        <v>437</v>
      </c>
      <c r="J8353" t="s">
        <v>570</v>
      </c>
      <c r="K8353" t="s">
        <v>438</v>
      </c>
      <c r="L8353" t="s">
        <v>538</v>
      </c>
      <c r="M8353" t="s">
        <v>439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186</v>
      </c>
      <c r="C8354">
        <v>2023</v>
      </c>
      <c r="D8354">
        <v>6</v>
      </c>
      <c r="E8354" t="s">
        <v>647</v>
      </c>
      <c r="F8354" s="152">
        <v>3</v>
      </c>
      <c r="G8354" t="s">
        <v>420</v>
      </c>
      <c r="H8354" t="s">
        <v>443</v>
      </c>
      <c r="I8354" t="s">
        <v>444</v>
      </c>
      <c r="J8354" t="s">
        <v>571</v>
      </c>
      <c r="K8354" t="s">
        <v>442</v>
      </c>
      <c r="L8354" t="s">
        <v>538</v>
      </c>
      <c r="M8354" t="s">
        <v>439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186</v>
      </c>
      <c r="C8355">
        <v>2023</v>
      </c>
      <c r="D8355">
        <v>6</v>
      </c>
      <c r="E8355" t="s">
        <v>647</v>
      </c>
      <c r="F8355" s="152">
        <v>3</v>
      </c>
      <c r="G8355" t="s">
        <v>420</v>
      </c>
      <c r="H8355" t="s">
        <v>411</v>
      </c>
      <c r="I8355" t="s">
        <v>412</v>
      </c>
      <c r="J8355" t="s">
        <v>560</v>
      </c>
      <c r="K8355" t="s">
        <v>398</v>
      </c>
      <c r="L8355" t="s">
        <v>538</v>
      </c>
      <c r="M8355" t="s">
        <v>439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186</v>
      </c>
      <c r="C8356">
        <v>2023</v>
      </c>
      <c r="D8356">
        <v>6</v>
      </c>
      <c r="E8356" t="s">
        <v>647</v>
      </c>
      <c r="F8356" s="152">
        <v>3</v>
      </c>
      <c r="G8356" t="s">
        <v>420</v>
      </c>
      <c r="H8356" t="s">
        <v>416</v>
      </c>
      <c r="I8356" t="s">
        <v>417</v>
      </c>
      <c r="J8356" t="s">
        <v>561</v>
      </c>
      <c r="K8356" t="s">
        <v>404</v>
      </c>
      <c r="L8356" t="s">
        <v>538</v>
      </c>
      <c r="M8356" t="s">
        <v>439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186</v>
      </c>
      <c r="C8357">
        <v>2023</v>
      </c>
      <c r="D8357">
        <v>6</v>
      </c>
      <c r="E8357" t="s">
        <v>647</v>
      </c>
      <c r="F8357" s="152">
        <v>3</v>
      </c>
      <c r="G8357" t="s">
        <v>420</v>
      </c>
      <c r="H8357" t="s">
        <v>445</v>
      </c>
      <c r="I8357" t="s">
        <v>446</v>
      </c>
      <c r="J8357" t="s">
        <v>566</v>
      </c>
      <c r="K8357" t="s">
        <v>424</v>
      </c>
      <c r="L8357" t="s">
        <v>538</v>
      </c>
      <c r="M8357" t="s">
        <v>439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186</v>
      </c>
      <c r="C8358">
        <v>2023</v>
      </c>
      <c r="D8358">
        <v>6</v>
      </c>
      <c r="E8358" t="s">
        <v>647</v>
      </c>
      <c r="F8358" s="152">
        <v>3</v>
      </c>
      <c r="G8358" t="s">
        <v>420</v>
      </c>
      <c r="H8358" t="s">
        <v>447</v>
      </c>
      <c r="I8358" t="s">
        <v>448</v>
      </c>
      <c r="J8358" t="s">
        <v>563</v>
      </c>
      <c r="K8358" t="s">
        <v>427</v>
      </c>
      <c r="L8358" t="s">
        <v>538</v>
      </c>
      <c r="M8358" t="s">
        <v>439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186</v>
      </c>
      <c r="C8359">
        <v>2023</v>
      </c>
      <c r="D8359">
        <v>6</v>
      </c>
      <c r="E8359" t="s">
        <v>647</v>
      </c>
      <c r="F8359" s="152">
        <v>3</v>
      </c>
      <c r="G8359" t="s">
        <v>420</v>
      </c>
      <c r="H8359" t="s">
        <v>418</v>
      </c>
      <c r="I8359" t="s">
        <v>419</v>
      </c>
      <c r="J8359" t="s">
        <v>564</v>
      </c>
      <c r="K8359" t="s">
        <v>410</v>
      </c>
      <c r="L8359" t="s">
        <v>538</v>
      </c>
      <c r="M8359" t="s">
        <v>439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186</v>
      </c>
      <c r="C8360">
        <v>2023</v>
      </c>
      <c r="D8360">
        <v>6</v>
      </c>
      <c r="E8360" t="s">
        <v>647</v>
      </c>
      <c r="F8360" s="152">
        <v>3</v>
      </c>
      <c r="G8360" t="s">
        <v>420</v>
      </c>
      <c r="H8360" t="s">
        <v>449</v>
      </c>
      <c r="I8360" t="s">
        <v>450</v>
      </c>
      <c r="J8360" t="s">
        <v>567</v>
      </c>
      <c r="K8360" t="s">
        <v>432</v>
      </c>
      <c r="L8360" t="s">
        <v>538</v>
      </c>
      <c r="M8360" t="s">
        <v>439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186</v>
      </c>
      <c r="C8361">
        <v>2023</v>
      </c>
      <c r="D8361">
        <v>6</v>
      </c>
      <c r="E8361" t="s">
        <v>647</v>
      </c>
      <c r="F8361" s="152">
        <v>5</v>
      </c>
      <c r="G8361" t="s">
        <v>454</v>
      </c>
      <c r="H8361" t="s">
        <v>430</v>
      </c>
      <c r="I8361" t="s">
        <v>431</v>
      </c>
      <c r="J8361" t="s">
        <v>567</v>
      </c>
      <c r="K8361" t="s">
        <v>432</v>
      </c>
      <c r="L8361" t="s">
        <v>539</v>
      </c>
      <c r="M8361" t="s">
        <v>455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186</v>
      </c>
      <c r="C8362">
        <v>2023</v>
      </c>
      <c r="D8362">
        <v>6</v>
      </c>
      <c r="E8362" t="s">
        <v>647</v>
      </c>
      <c r="F8362" s="152">
        <v>5</v>
      </c>
      <c r="G8362" t="s">
        <v>454</v>
      </c>
      <c r="H8362" t="s">
        <v>443</v>
      </c>
      <c r="I8362" t="s">
        <v>444</v>
      </c>
      <c r="J8362" t="s">
        <v>571</v>
      </c>
      <c r="K8362" t="s">
        <v>442</v>
      </c>
      <c r="L8362" t="s">
        <v>540</v>
      </c>
      <c r="M8362" t="s">
        <v>456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186</v>
      </c>
      <c r="C8363">
        <v>2023</v>
      </c>
      <c r="D8363">
        <v>6</v>
      </c>
      <c r="E8363" t="s">
        <v>647</v>
      </c>
      <c r="F8363" s="152">
        <v>5</v>
      </c>
      <c r="G8363" t="s">
        <v>454</v>
      </c>
      <c r="H8363" t="s">
        <v>416</v>
      </c>
      <c r="I8363" t="s">
        <v>417</v>
      </c>
      <c r="J8363" t="s">
        <v>561</v>
      </c>
      <c r="K8363" t="s">
        <v>404</v>
      </c>
      <c r="L8363" t="s">
        <v>540</v>
      </c>
      <c r="M8363" t="s">
        <v>456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186</v>
      </c>
      <c r="C8364">
        <v>2023</v>
      </c>
      <c r="D8364">
        <v>6</v>
      </c>
      <c r="E8364" t="s">
        <v>647</v>
      </c>
      <c r="F8364" s="152">
        <v>6</v>
      </c>
      <c r="G8364" t="s">
        <v>457</v>
      </c>
      <c r="H8364" t="s">
        <v>458</v>
      </c>
      <c r="I8364" t="s">
        <v>459</v>
      </c>
      <c r="J8364" t="s">
        <v>572</v>
      </c>
      <c r="K8364" t="s">
        <v>460</v>
      </c>
      <c r="L8364" t="s">
        <v>541</v>
      </c>
      <c r="M8364" t="s">
        <v>461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186</v>
      </c>
      <c r="C8365">
        <v>2023</v>
      </c>
      <c r="D8365">
        <v>6</v>
      </c>
      <c r="E8365" t="s">
        <v>647</v>
      </c>
      <c r="F8365" s="152">
        <v>6</v>
      </c>
      <c r="G8365" t="s">
        <v>457</v>
      </c>
      <c r="H8365" t="s">
        <v>462</v>
      </c>
      <c r="I8365" t="s">
        <v>463</v>
      </c>
      <c r="J8365" t="s">
        <v>576</v>
      </c>
      <c r="K8365" t="s">
        <v>464</v>
      </c>
      <c r="L8365" t="s">
        <v>541</v>
      </c>
      <c r="M8365" t="s">
        <v>461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186</v>
      </c>
      <c r="C8366">
        <v>2023</v>
      </c>
      <c r="D8366">
        <v>6</v>
      </c>
      <c r="E8366" t="s">
        <v>647</v>
      </c>
      <c r="F8366" s="152">
        <v>10</v>
      </c>
      <c r="G8366" t="s">
        <v>465</v>
      </c>
      <c r="H8366" t="s">
        <v>396</v>
      </c>
      <c r="I8366" t="s">
        <v>397</v>
      </c>
      <c r="J8366" t="s">
        <v>560</v>
      </c>
      <c r="K8366" t="s">
        <v>398</v>
      </c>
      <c r="L8366" t="s">
        <v>542</v>
      </c>
      <c r="M8366" t="s">
        <v>466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186</v>
      </c>
      <c r="C8367">
        <v>2023</v>
      </c>
      <c r="D8367">
        <v>6</v>
      </c>
      <c r="E8367" t="s">
        <v>647</v>
      </c>
      <c r="F8367" s="152">
        <v>10</v>
      </c>
      <c r="G8367" t="s">
        <v>465</v>
      </c>
      <c r="H8367" t="s">
        <v>411</v>
      </c>
      <c r="I8367" t="s">
        <v>412</v>
      </c>
      <c r="J8367" t="s">
        <v>560</v>
      </c>
      <c r="K8367" t="s">
        <v>398</v>
      </c>
      <c r="L8367" t="s">
        <v>543</v>
      </c>
      <c r="M8367" t="s">
        <v>467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186</v>
      </c>
      <c r="C8368">
        <v>2023</v>
      </c>
      <c r="D8368">
        <v>6</v>
      </c>
      <c r="E8368" t="s">
        <v>647</v>
      </c>
      <c r="F8368" s="152">
        <v>10</v>
      </c>
      <c r="G8368" t="s">
        <v>465</v>
      </c>
      <c r="H8368" t="s">
        <v>414</v>
      </c>
      <c r="I8368" t="s">
        <v>415</v>
      </c>
      <c r="J8368" t="s">
        <v>562</v>
      </c>
      <c r="K8368" t="s">
        <v>407</v>
      </c>
      <c r="L8368" t="s">
        <v>543</v>
      </c>
      <c r="M8368" t="s">
        <v>467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186</v>
      </c>
      <c r="C8369">
        <v>2023</v>
      </c>
      <c r="D8369">
        <v>6</v>
      </c>
      <c r="E8369" t="s">
        <v>647</v>
      </c>
      <c r="F8369" s="152">
        <v>60</v>
      </c>
      <c r="G8369" t="s">
        <v>468</v>
      </c>
      <c r="H8369" t="s">
        <v>458</v>
      </c>
      <c r="I8369" t="s">
        <v>459</v>
      </c>
      <c r="J8369" t="s">
        <v>572</v>
      </c>
      <c r="K8369" t="s">
        <v>460</v>
      </c>
      <c r="L8369" t="s">
        <v>544</v>
      </c>
      <c r="M8369" t="s">
        <v>469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186</v>
      </c>
      <c r="C8370">
        <v>2023</v>
      </c>
      <c r="D8370">
        <v>6</v>
      </c>
      <c r="E8370" t="s">
        <v>647</v>
      </c>
      <c r="F8370" s="152">
        <v>60</v>
      </c>
      <c r="G8370" t="s">
        <v>468</v>
      </c>
      <c r="H8370" t="s">
        <v>462</v>
      </c>
      <c r="I8370" t="s">
        <v>463</v>
      </c>
      <c r="J8370" t="s">
        <v>576</v>
      </c>
      <c r="K8370" t="s">
        <v>464</v>
      </c>
      <c r="L8370" t="s">
        <v>544</v>
      </c>
      <c r="M8370" t="s">
        <v>469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180</v>
      </c>
      <c r="C8371">
        <v>2023</v>
      </c>
      <c r="D8371">
        <v>6</v>
      </c>
      <c r="E8371" t="s">
        <v>647</v>
      </c>
      <c r="F8371" s="152">
        <v>1</v>
      </c>
      <c r="G8371" t="s">
        <v>395</v>
      </c>
      <c r="H8371" t="s">
        <v>396</v>
      </c>
      <c r="I8371" t="s">
        <v>397</v>
      </c>
      <c r="J8371" t="s">
        <v>560</v>
      </c>
      <c r="K8371" t="s">
        <v>398</v>
      </c>
      <c r="L8371" t="s">
        <v>535</v>
      </c>
      <c r="M8371" t="s">
        <v>399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180</v>
      </c>
      <c r="C8372">
        <v>2023</v>
      </c>
      <c r="D8372">
        <v>6</v>
      </c>
      <c r="E8372" t="s">
        <v>647</v>
      </c>
      <c r="F8372" s="152">
        <v>1</v>
      </c>
      <c r="G8372" t="s">
        <v>395</v>
      </c>
      <c r="H8372" t="s">
        <v>400</v>
      </c>
      <c r="I8372" t="s">
        <v>401</v>
      </c>
      <c r="J8372" t="s">
        <v>560</v>
      </c>
      <c r="K8372" t="s">
        <v>398</v>
      </c>
      <c r="L8372" t="s">
        <v>535</v>
      </c>
      <c r="M8372" t="s">
        <v>399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180</v>
      </c>
      <c r="C8373">
        <v>2023</v>
      </c>
      <c r="D8373">
        <v>6</v>
      </c>
      <c r="E8373" t="s">
        <v>647</v>
      </c>
      <c r="F8373" s="152">
        <v>1</v>
      </c>
      <c r="G8373" t="s">
        <v>395</v>
      </c>
      <c r="H8373" t="s">
        <v>402</v>
      </c>
      <c r="I8373" t="s">
        <v>403</v>
      </c>
      <c r="J8373" t="s">
        <v>561</v>
      </c>
      <c r="K8373" t="s">
        <v>404</v>
      </c>
      <c r="L8373" t="s">
        <v>535</v>
      </c>
      <c r="M8373" t="s">
        <v>399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180</v>
      </c>
      <c r="C8374">
        <v>2023</v>
      </c>
      <c r="D8374">
        <v>6</v>
      </c>
      <c r="E8374" t="s">
        <v>647</v>
      </c>
      <c r="F8374" s="152">
        <v>1</v>
      </c>
      <c r="G8374" t="s">
        <v>395</v>
      </c>
      <c r="H8374" t="s">
        <v>405</v>
      </c>
      <c r="I8374" t="s">
        <v>406</v>
      </c>
      <c r="J8374" t="s">
        <v>562</v>
      </c>
      <c r="K8374" t="s">
        <v>407</v>
      </c>
      <c r="L8374" t="s">
        <v>535</v>
      </c>
      <c r="M8374" t="s">
        <v>399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180</v>
      </c>
      <c r="C8375">
        <v>2023</v>
      </c>
      <c r="D8375">
        <v>6</v>
      </c>
      <c r="E8375" t="s">
        <v>647</v>
      </c>
      <c r="F8375" s="152">
        <v>1</v>
      </c>
      <c r="G8375" t="s">
        <v>395</v>
      </c>
      <c r="H8375" t="s">
        <v>470</v>
      </c>
      <c r="I8375" t="s">
        <v>471</v>
      </c>
      <c r="J8375" t="s">
        <v>562</v>
      </c>
      <c r="K8375" t="s">
        <v>407</v>
      </c>
      <c r="L8375" t="s">
        <v>535</v>
      </c>
      <c r="M8375" t="s">
        <v>399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180</v>
      </c>
      <c r="C8376">
        <v>2023</v>
      </c>
      <c r="D8376">
        <v>6</v>
      </c>
      <c r="E8376" t="s">
        <v>647</v>
      </c>
      <c r="F8376" s="152">
        <v>1</v>
      </c>
      <c r="G8376" t="s">
        <v>395</v>
      </c>
      <c r="H8376" t="s">
        <v>408</v>
      </c>
      <c r="I8376" t="s">
        <v>409</v>
      </c>
      <c r="J8376" t="s">
        <v>563</v>
      </c>
      <c r="K8376" t="s">
        <v>427</v>
      </c>
      <c r="L8376" t="s">
        <v>535</v>
      </c>
      <c r="M8376" t="s">
        <v>399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180</v>
      </c>
      <c r="C8377">
        <v>2023</v>
      </c>
      <c r="D8377">
        <v>6</v>
      </c>
      <c r="E8377" t="s">
        <v>647</v>
      </c>
      <c r="F8377" s="152">
        <v>1</v>
      </c>
      <c r="G8377" t="s">
        <v>395</v>
      </c>
      <c r="H8377" t="s">
        <v>428</v>
      </c>
      <c r="I8377" t="s">
        <v>429</v>
      </c>
      <c r="J8377" t="s">
        <v>561</v>
      </c>
      <c r="K8377" t="s">
        <v>404</v>
      </c>
      <c r="L8377" t="s">
        <v>535</v>
      </c>
      <c r="M8377" t="s">
        <v>399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180</v>
      </c>
      <c r="C8378">
        <v>2023</v>
      </c>
      <c r="D8378">
        <v>6</v>
      </c>
      <c r="E8378" t="s">
        <v>647</v>
      </c>
      <c r="F8378" s="152">
        <v>1</v>
      </c>
      <c r="G8378" t="s">
        <v>395</v>
      </c>
      <c r="H8378" t="s">
        <v>472</v>
      </c>
      <c r="I8378" t="s">
        <v>473</v>
      </c>
      <c r="J8378" t="s">
        <v>564</v>
      </c>
      <c r="K8378" t="s">
        <v>410</v>
      </c>
      <c r="L8378" t="s">
        <v>535</v>
      </c>
      <c r="M8378" t="s">
        <v>399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180</v>
      </c>
      <c r="C8379">
        <v>2023</v>
      </c>
      <c r="D8379">
        <v>6</v>
      </c>
      <c r="E8379" t="s">
        <v>647</v>
      </c>
      <c r="F8379" s="152">
        <v>1</v>
      </c>
      <c r="G8379" t="s">
        <v>395</v>
      </c>
      <c r="H8379" t="s">
        <v>476</v>
      </c>
      <c r="I8379" t="s">
        <v>477</v>
      </c>
      <c r="J8379" t="s">
        <v>565</v>
      </c>
      <c r="K8379" t="s">
        <v>435</v>
      </c>
      <c r="L8379" t="s">
        <v>535</v>
      </c>
      <c r="M8379" t="s">
        <v>399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180</v>
      </c>
      <c r="C8380">
        <v>2023</v>
      </c>
      <c r="D8380">
        <v>6</v>
      </c>
      <c r="E8380" t="s">
        <v>647</v>
      </c>
      <c r="F8380" s="152">
        <v>1</v>
      </c>
      <c r="G8380" t="s">
        <v>395</v>
      </c>
      <c r="H8380" t="s">
        <v>478</v>
      </c>
      <c r="I8380" t="s">
        <v>479</v>
      </c>
      <c r="J8380" t="s">
        <v>565</v>
      </c>
      <c r="K8380" t="s">
        <v>435</v>
      </c>
      <c r="L8380" t="s">
        <v>535</v>
      </c>
      <c r="M8380" t="s">
        <v>399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180</v>
      </c>
      <c r="C8381">
        <v>2023</v>
      </c>
      <c r="D8381">
        <v>6</v>
      </c>
      <c r="E8381" t="s">
        <v>647</v>
      </c>
      <c r="F8381" s="152">
        <v>1</v>
      </c>
      <c r="G8381" t="s">
        <v>395</v>
      </c>
      <c r="H8381" t="s">
        <v>433</v>
      </c>
      <c r="I8381" t="s">
        <v>434</v>
      </c>
      <c r="J8381" t="s">
        <v>565</v>
      </c>
      <c r="K8381" t="s">
        <v>435</v>
      </c>
      <c r="L8381" t="s">
        <v>536</v>
      </c>
      <c r="M8381" t="s">
        <v>413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180</v>
      </c>
      <c r="C8382">
        <v>2023</v>
      </c>
      <c r="D8382">
        <v>6</v>
      </c>
      <c r="E8382" t="s">
        <v>647</v>
      </c>
      <c r="F8382" s="152">
        <v>1</v>
      </c>
      <c r="G8382" t="s">
        <v>395</v>
      </c>
      <c r="H8382" t="s">
        <v>436</v>
      </c>
      <c r="I8382" t="s">
        <v>437</v>
      </c>
      <c r="J8382" t="s">
        <v>546</v>
      </c>
      <c r="K8382" t="s">
        <v>474</v>
      </c>
      <c r="L8382" t="s">
        <v>546</v>
      </c>
      <c r="M8382" t="s">
        <v>475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180</v>
      </c>
      <c r="C8383">
        <v>2023</v>
      </c>
      <c r="D8383">
        <v>6</v>
      </c>
      <c r="E8383" t="s">
        <v>647</v>
      </c>
      <c r="F8383" s="152">
        <v>1</v>
      </c>
      <c r="G8383" t="s">
        <v>395</v>
      </c>
      <c r="H8383" t="s">
        <v>411</v>
      </c>
      <c r="I8383" t="s">
        <v>412</v>
      </c>
      <c r="J8383" t="s">
        <v>560</v>
      </c>
      <c r="K8383" t="s">
        <v>398</v>
      </c>
      <c r="L8383" t="s">
        <v>536</v>
      </c>
      <c r="M8383" t="s">
        <v>413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180</v>
      </c>
      <c r="C8384">
        <v>2023</v>
      </c>
      <c r="D8384">
        <v>6</v>
      </c>
      <c r="E8384" t="s">
        <v>647</v>
      </c>
      <c r="F8384" s="152">
        <v>1</v>
      </c>
      <c r="G8384" t="s">
        <v>395</v>
      </c>
      <c r="H8384" t="s">
        <v>414</v>
      </c>
      <c r="I8384" t="s">
        <v>415</v>
      </c>
      <c r="J8384" t="s">
        <v>562</v>
      </c>
      <c r="K8384" t="s">
        <v>407</v>
      </c>
      <c r="L8384" t="s">
        <v>536</v>
      </c>
      <c r="M8384" t="s">
        <v>413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180</v>
      </c>
      <c r="C8385">
        <v>2023</v>
      </c>
      <c r="D8385">
        <v>6</v>
      </c>
      <c r="E8385" t="s">
        <v>647</v>
      </c>
      <c r="F8385" s="152">
        <v>1</v>
      </c>
      <c r="G8385" t="s">
        <v>395</v>
      </c>
      <c r="H8385" t="s">
        <v>416</v>
      </c>
      <c r="I8385" t="s">
        <v>417</v>
      </c>
      <c r="J8385" t="s">
        <v>561</v>
      </c>
      <c r="K8385" t="s">
        <v>404</v>
      </c>
      <c r="L8385" t="s">
        <v>536</v>
      </c>
      <c r="M8385" t="s">
        <v>413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180</v>
      </c>
      <c r="C8386">
        <v>2023</v>
      </c>
      <c r="D8386">
        <v>6</v>
      </c>
      <c r="E8386" t="s">
        <v>647</v>
      </c>
      <c r="F8386" s="152">
        <v>1</v>
      </c>
      <c r="G8386" t="s">
        <v>395</v>
      </c>
      <c r="H8386" t="s">
        <v>418</v>
      </c>
      <c r="I8386" t="s">
        <v>419</v>
      </c>
      <c r="J8386" t="s">
        <v>564</v>
      </c>
      <c r="K8386" t="s">
        <v>410</v>
      </c>
      <c r="L8386" t="s">
        <v>536</v>
      </c>
      <c r="M8386" t="s">
        <v>413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180</v>
      </c>
      <c r="C8387">
        <v>2023</v>
      </c>
      <c r="D8387">
        <v>6</v>
      </c>
      <c r="E8387" t="s">
        <v>647</v>
      </c>
      <c r="F8387" s="152">
        <v>3</v>
      </c>
      <c r="G8387" t="s">
        <v>420</v>
      </c>
      <c r="H8387" t="s">
        <v>396</v>
      </c>
      <c r="I8387" t="s">
        <v>397</v>
      </c>
      <c r="J8387" t="s">
        <v>560</v>
      </c>
      <c r="K8387" t="s">
        <v>398</v>
      </c>
      <c r="L8387" t="s">
        <v>537</v>
      </c>
      <c r="M8387" t="s">
        <v>421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180</v>
      </c>
      <c r="C8388">
        <v>2023</v>
      </c>
      <c r="D8388">
        <v>6</v>
      </c>
      <c r="E8388" t="s">
        <v>647</v>
      </c>
      <c r="F8388" s="152">
        <v>3</v>
      </c>
      <c r="G8388" t="s">
        <v>420</v>
      </c>
      <c r="H8388" t="s">
        <v>400</v>
      </c>
      <c r="I8388" t="s">
        <v>401</v>
      </c>
      <c r="J8388" t="s">
        <v>560</v>
      </c>
      <c r="K8388" t="s">
        <v>398</v>
      </c>
      <c r="L8388" t="s">
        <v>537</v>
      </c>
      <c r="M8388" t="s">
        <v>421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180</v>
      </c>
      <c r="C8389">
        <v>2023</v>
      </c>
      <c r="D8389">
        <v>6</v>
      </c>
      <c r="E8389" t="s">
        <v>647</v>
      </c>
      <c r="F8389" s="152">
        <v>3</v>
      </c>
      <c r="G8389" t="s">
        <v>420</v>
      </c>
      <c r="H8389" t="s">
        <v>402</v>
      </c>
      <c r="I8389" t="s">
        <v>403</v>
      </c>
      <c r="J8389" t="s">
        <v>561</v>
      </c>
      <c r="K8389" t="s">
        <v>404</v>
      </c>
      <c r="L8389" t="s">
        <v>537</v>
      </c>
      <c r="M8389" t="s">
        <v>421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180</v>
      </c>
      <c r="C8390">
        <v>2023</v>
      </c>
      <c r="D8390">
        <v>6</v>
      </c>
      <c r="E8390" t="s">
        <v>647</v>
      </c>
      <c r="F8390" s="152">
        <v>3</v>
      </c>
      <c r="G8390" t="s">
        <v>420</v>
      </c>
      <c r="H8390" t="s">
        <v>405</v>
      </c>
      <c r="I8390" t="s">
        <v>406</v>
      </c>
      <c r="J8390" t="s">
        <v>562</v>
      </c>
      <c r="K8390" t="s">
        <v>407</v>
      </c>
      <c r="L8390" t="s">
        <v>537</v>
      </c>
      <c r="M8390" t="s">
        <v>421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180</v>
      </c>
      <c r="C8391">
        <v>2023</v>
      </c>
      <c r="D8391">
        <v>6</v>
      </c>
      <c r="E8391" t="s">
        <v>647</v>
      </c>
      <c r="F8391" s="152">
        <v>3</v>
      </c>
      <c r="G8391" t="s">
        <v>420</v>
      </c>
      <c r="H8391" t="s">
        <v>422</v>
      </c>
      <c r="I8391" t="s">
        <v>423</v>
      </c>
      <c r="J8391" t="s">
        <v>566</v>
      </c>
      <c r="K8391" t="s">
        <v>424</v>
      </c>
      <c r="L8391" t="s">
        <v>537</v>
      </c>
      <c r="M8391" t="s">
        <v>421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180</v>
      </c>
      <c r="C8392">
        <v>2023</v>
      </c>
      <c r="D8392">
        <v>6</v>
      </c>
      <c r="E8392" t="s">
        <v>647</v>
      </c>
      <c r="F8392" s="152">
        <v>3</v>
      </c>
      <c r="G8392" t="s">
        <v>420</v>
      </c>
      <c r="H8392" t="s">
        <v>425</v>
      </c>
      <c r="I8392" t="s">
        <v>426</v>
      </c>
      <c r="J8392" t="s">
        <v>563</v>
      </c>
      <c r="K8392" t="s">
        <v>427</v>
      </c>
      <c r="L8392" t="s">
        <v>537</v>
      </c>
      <c r="M8392" t="s">
        <v>421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180</v>
      </c>
      <c r="C8393">
        <v>2023</v>
      </c>
      <c r="D8393">
        <v>6</v>
      </c>
      <c r="E8393" t="s">
        <v>647</v>
      </c>
      <c r="F8393" s="152">
        <v>3</v>
      </c>
      <c r="G8393" t="s">
        <v>420</v>
      </c>
      <c r="H8393" t="s">
        <v>408</v>
      </c>
      <c r="I8393" t="s">
        <v>409</v>
      </c>
      <c r="J8393" t="s">
        <v>563</v>
      </c>
      <c r="K8393" t="s">
        <v>427</v>
      </c>
      <c r="L8393" t="s">
        <v>537</v>
      </c>
      <c r="M8393" t="s">
        <v>421</v>
      </c>
      <c r="N8393">
        <v>19203</v>
      </c>
      <c r="O8393">
        <v>682772.96</v>
      </c>
      <c r="P8393">
        <v>4909236</v>
      </c>
      <c r="Q8393" t="str">
        <f t="shared" ref="Q8393:Q8456" si="134">VLOOKUP(TRIM(J8393),S:T,2,FALSE)</f>
        <v>3-Small C&amp;I</v>
      </c>
    </row>
    <row r="8394" spans="1:17" x14ac:dyDescent="0.3">
      <c r="A8394">
        <v>5</v>
      </c>
      <c r="B8394" t="s">
        <v>180</v>
      </c>
      <c r="C8394">
        <v>2023</v>
      </c>
      <c r="D8394">
        <v>6</v>
      </c>
      <c r="E8394" t="s">
        <v>647</v>
      </c>
      <c r="F8394" s="152">
        <v>3</v>
      </c>
      <c r="G8394" t="s">
        <v>420</v>
      </c>
      <c r="H8394" t="s">
        <v>428</v>
      </c>
      <c r="I8394" t="s">
        <v>429</v>
      </c>
      <c r="J8394" t="s">
        <v>561</v>
      </c>
      <c r="K8394" t="s">
        <v>404</v>
      </c>
      <c r="L8394" t="s">
        <v>537</v>
      </c>
      <c r="M8394" t="s">
        <v>421</v>
      </c>
      <c r="N8394">
        <v>174</v>
      </c>
      <c r="O8394">
        <v>-38477.47</v>
      </c>
      <c r="P8394">
        <v>117451</v>
      </c>
      <c r="Q8394" t="str">
        <f t="shared" si="134"/>
        <v>3-Small C&amp;I</v>
      </c>
    </row>
    <row r="8395" spans="1:17" x14ac:dyDescent="0.3">
      <c r="A8395">
        <v>5</v>
      </c>
      <c r="B8395" t="s">
        <v>180</v>
      </c>
      <c r="C8395">
        <v>2023</v>
      </c>
      <c r="D8395">
        <v>6</v>
      </c>
      <c r="E8395" t="s">
        <v>647</v>
      </c>
      <c r="F8395" s="152">
        <v>3</v>
      </c>
      <c r="G8395" t="s">
        <v>420</v>
      </c>
      <c r="H8395" t="s">
        <v>480</v>
      </c>
      <c r="I8395" t="s">
        <v>481</v>
      </c>
      <c r="J8395" t="s">
        <v>567</v>
      </c>
      <c r="K8395" t="s">
        <v>432</v>
      </c>
      <c r="L8395" t="s">
        <v>537</v>
      </c>
      <c r="M8395" t="s">
        <v>421</v>
      </c>
      <c r="N8395">
        <v>61</v>
      </c>
      <c r="O8395">
        <v>166393.01</v>
      </c>
      <c r="P8395">
        <v>692494</v>
      </c>
      <c r="Q8395" t="str">
        <f t="shared" si="134"/>
        <v>4-Medium C&amp;I</v>
      </c>
    </row>
    <row r="8396" spans="1:17" x14ac:dyDescent="0.3">
      <c r="A8396">
        <v>5</v>
      </c>
      <c r="B8396" t="s">
        <v>180</v>
      </c>
      <c r="C8396">
        <v>2023</v>
      </c>
      <c r="D8396">
        <v>6</v>
      </c>
      <c r="E8396" t="s">
        <v>647</v>
      </c>
      <c r="F8396" s="152">
        <v>3</v>
      </c>
      <c r="G8396" t="s">
        <v>420</v>
      </c>
      <c r="H8396" t="s">
        <v>648</v>
      </c>
      <c r="I8396" t="s">
        <v>649</v>
      </c>
      <c r="J8396" t="s">
        <v>563</v>
      </c>
      <c r="K8396" t="s">
        <v>427</v>
      </c>
      <c r="L8396" t="s">
        <v>537</v>
      </c>
      <c r="M8396" t="s">
        <v>421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x14ac:dyDescent="0.3">
      <c r="A8397">
        <v>5</v>
      </c>
      <c r="B8397" t="s">
        <v>180</v>
      </c>
      <c r="C8397">
        <v>2023</v>
      </c>
      <c r="D8397">
        <v>6</v>
      </c>
      <c r="E8397" t="s">
        <v>647</v>
      </c>
      <c r="F8397" s="152">
        <v>3</v>
      </c>
      <c r="G8397" t="s">
        <v>420</v>
      </c>
      <c r="H8397" t="s">
        <v>472</v>
      </c>
      <c r="I8397" t="s">
        <v>473</v>
      </c>
      <c r="J8397" t="s">
        <v>564</v>
      </c>
      <c r="K8397" t="s">
        <v>410</v>
      </c>
      <c r="L8397" t="s">
        <v>537</v>
      </c>
      <c r="M8397" t="s">
        <v>421</v>
      </c>
      <c r="N8397">
        <v>92</v>
      </c>
      <c r="O8397">
        <v>212.86</v>
      </c>
      <c r="P8397">
        <v>10964</v>
      </c>
      <c r="Q8397" t="str">
        <f t="shared" si="134"/>
        <v>3-Small C&amp;I</v>
      </c>
    </row>
    <row r="8398" spans="1:17" x14ac:dyDescent="0.3">
      <c r="A8398">
        <v>5</v>
      </c>
      <c r="B8398" t="s">
        <v>180</v>
      </c>
      <c r="C8398">
        <v>2023</v>
      </c>
      <c r="D8398">
        <v>6</v>
      </c>
      <c r="E8398" t="s">
        <v>647</v>
      </c>
      <c r="F8398" s="152">
        <v>3</v>
      </c>
      <c r="G8398" t="s">
        <v>420</v>
      </c>
      <c r="H8398" t="s">
        <v>482</v>
      </c>
      <c r="I8398" t="s">
        <v>483</v>
      </c>
      <c r="J8398" t="s">
        <v>568</v>
      </c>
      <c r="K8398" t="s">
        <v>484</v>
      </c>
      <c r="L8398" t="s">
        <v>537</v>
      </c>
      <c r="M8398" t="s">
        <v>421</v>
      </c>
      <c r="N8398">
        <v>2</v>
      </c>
      <c r="O8398">
        <v>2941.56</v>
      </c>
      <c r="P8398">
        <v>11120</v>
      </c>
      <c r="Q8398" t="str">
        <f t="shared" si="134"/>
        <v>4-Medium C&amp;I</v>
      </c>
    </row>
    <row r="8399" spans="1:17" x14ac:dyDescent="0.3">
      <c r="A8399">
        <v>5</v>
      </c>
      <c r="B8399" t="s">
        <v>180</v>
      </c>
      <c r="C8399">
        <v>2023</v>
      </c>
      <c r="D8399">
        <v>6</v>
      </c>
      <c r="E8399" t="s">
        <v>647</v>
      </c>
      <c r="F8399" s="152">
        <v>3</v>
      </c>
      <c r="G8399" t="s">
        <v>420</v>
      </c>
      <c r="H8399" t="s">
        <v>430</v>
      </c>
      <c r="I8399" t="s">
        <v>431</v>
      </c>
      <c r="J8399" t="s">
        <v>567</v>
      </c>
      <c r="K8399" t="s">
        <v>432</v>
      </c>
      <c r="L8399" t="s">
        <v>537</v>
      </c>
      <c r="M8399" t="s">
        <v>421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180</v>
      </c>
      <c r="C8400">
        <v>2023</v>
      </c>
      <c r="D8400">
        <v>6</v>
      </c>
      <c r="E8400" t="s">
        <v>647</v>
      </c>
      <c r="F8400" s="152">
        <v>3</v>
      </c>
      <c r="G8400" t="s">
        <v>420</v>
      </c>
      <c r="H8400" t="s">
        <v>485</v>
      </c>
      <c r="I8400" t="s">
        <v>486</v>
      </c>
      <c r="J8400" t="s">
        <v>569</v>
      </c>
      <c r="K8400" t="s">
        <v>453</v>
      </c>
      <c r="L8400" t="s">
        <v>537</v>
      </c>
      <c r="M8400" t="s">
        <v>421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180</v>
      </c>
      <c r="C8401">
        <v>2023</v>
      </c>
      <c r="D8401">
        <v>6</v>
      </c>
      <c r="E8401" t="s">
        <v>647</v>
      </c>
      <c r="F8401" s="152">
        <v>3</v>
      </c>
      <c r="G8401" t="s">
        <v>420</v>
      </c>
      <c r="H8401" t="s">
        <v>487</v>
      </c>
      <c r="I8401" t="s">
        <v>488</v>
      </c>
      <c r="J8401" t="s">
        <v>568</v>
      </c>
      <c r="K8401" t="s">
        <v>484</v>
      </c>
      <c r="L8401" t="s">
        <v>537</v>
      </c>
      <c r="M8401" t="s">
        <v>421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180</v>
      </c>
      <c r="C8402">
        <v>2023</v>
      </c>
      <c r="D8402">
        <v>6</v>
      </c>
      <c r="E8402" t="s">
        <v>647</v>
      </c>
      <c r="F8402" s="152">
        <v>3</v>
      </c>
      <c r="G8402" t="s">
        <v>420</v>
      </c>
      <c r="H8402" t="s">
        <v>476</v>
      </c>
      <c r="I8402" t="s">
        <v>477</v>
      </c>
      <c r="J8402" t="s">
        <v>565</v>
      </c>
      <c r="K8402" t="s">
        <v>435</v>
      </c>
      <c r="L8402" t="s">
        <v>537</v>
      </c>
      <c r="M8402" t="s">
        <v>421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180</v>
      </c>
      <c r="C8403">
        <v>2023</v>
      </c>
      <c r="D8403">
        <v>6</v>
      </c>
      <c r="E8403" t="s">
        <v>647</v>
      </c>
      <c r="F8403" s="152">
        <v>3</v>
      </c>
      <c r="G8403" t="s">
        <v>420</v>
      </c>
      <c r="H8403" t="s">
        <v>478</v>
      </c>
      <c r="I8403" t="s">
        <v>479</v>
      </c>
      <c r="J8403" t="s">
        <v>565</v>
      </c>
      <c r="K8403" t="s">
        <v>435</v>
      </c>
      <c r="L8403" t="s">
        <v>537</v>
      </c>
      <c r="M8403" t="s">
        <v>421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180</v>
      </c>
      <c r="C8404">
        <v>2023</v>
      </c>
      <c r="D8404">
        <v>6</v>
      </c>
      <c r="E8404" t="s">
        <v>647</v>
      </c>
      <c r="F8404" s="152">
        <v>3</v>
      </c>
      <c r="G8404" t="s">
        <v>420</v>
      </c>
      <c r="H8404" t="s">
        <v>433</v>
      </c>
      <c r="I8404" t="s">
        <v>434</v>
      </c>
      <c r="J8404" t="s">
        <v>565</v>
      </c>
      <c r="K8404" t="s">
        <v>435</v>
      </c>
      <c r="L8404" t="s">
        <v>538</v>
      </c>
      <c r="M8404" t="s">
        <v>439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180</v>
      </c>
      <c r="C8405">
        <v>2023</v>
      </c>
      <c r="D8405">
        <v>6</v>
      </c>
      <c r="E8405" t="s">
        <v>647</v>
      </c>
      <c r="F8405" s="152">
        <v>3</v>
      </c>
      <c r="G8405" t="s">
        <v>420</v>
      </c>
      <c r="H8405" t="s">
        <v>436</v>
      </c>
      <c r="I8405" t="s">
        <v>437</v>
      </c>
      <c r="J8405" t="s">
        <v>570</v>
      </c>
      <c r="K8405" t="s">
        <v>438</v>
      </c>
      <c r="L8405" t="s">
        <v>538</v>
      </c>
      <c r="M8405" t="s">
        <v>439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180</v>
      </c>
      <c r="C8406">
        <v>2023</v>
      </c>
      <c r="D8406">
        <v>6</v>
      </c>
      <c r="E8406" t="s">
        <v>647</v>
      </c>
      <c r="F8406" s="152">
        <v>3</v>
      </c>
      <c r="G8406" t="s">
        <v>420</v>
      </c>
      <c r="H8406" t="s">
        <v>489</v>
      </c>
      <c r="I8406" t="s">
        <v>490</v>
      </c>
      <c r="J8406" t="s">
        <v>571</v>
      </c>
      <c r="K8406" t="s">
        <v>442</v>
      </c>
      <c r="L8406" t="s">
        <v>537</v>
      </c>
      <c r="M8406" t="s">
        <v>421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180</v>
      </c>
      <c r="C8407">
        <v>2023</v>
      </c>
      <c r="D8407">
        <v>6</v>
      </c>
      <c r="E8407" t="s">
        <v>647</v>
      </c>
      <c r="F8407" s="152">
        <v>3</v>
      </c>
      <c r="G8407" t="s">
        <v>420</v>
      </c>
      <c r="H8407" t="s">
        <v>440</v>
      </c>
      <c r="I8407" t="s">
        <v>441</v>
      </c>
      <c r="J8407" t="s">
        <v>571</v>
      </c>
      <c r="K8407" t="s">
        <v>442</v>
      </c>
      <c r="L8407" t="s">
        <v>537</v>
      </c>
      <c r="M8407" t="s">
        <v>421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180</v>
      </c>
      <c r="C8408">
        <v>2023</v>
      </c>
      <c r="D8408">
        <v>6</v>
      </c>
      <c r="E8408" t="s">
        <v>647</v>
      </c>
      <c r="F8408" s="152">
        <v>3</v>
      </c>
      <c r="G8408" t="s">
        <v>420</v>
      </c>
      <c r="H8408" t="s">
        <v>443</v>
      </c>
      <c r="I8408" t="s">
        <v>444</v>
      </c>
      <c r="J8408" t="s">
        <v>571</v>
      </c>
      <c r="K8408" t="s">
        <v>442</v>
      </c>
      <c r="L8408" t="s">
        <v>538</v>
      </c>
      <c r="M8408" t="s">
        <v>439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180</v>
      </c>
      <c r="C8409">
        <v>2023</v>
      </c>
      <c r="D8409">
        <v>6</v>
      </c>
      <c r="E8409" t="s">
        <v>647</v>
      </c>
      <c r="F8409" s="152">
        <v>3</v>
      </c>
      <c r="G8409" t="s">
        <v>420</v>
      </c>
      <c r="H8409" t="s">
        <v>411</v>
      </c>
      <c r="I8409" t="s">
        <v>412</v>
      </c>
      <c r="J8409" t="s">
        <v>560</v>
      </c>
      <c r="K8409" t="s">
        <v>398</v>
      </c>
      <c r="L8409" t="s">
        <v>538</v>
      </c>
      <c r="M8409" t="s">
        <v>439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180</v>
      </c>
      <c r="C8410">
        <v>2023</v>
      </c>
      <c r="D8410">
        <v>6</v>
      </c>
      <c r="E8410" t="s">
        <v>647</v>
      </c>
      <c r="F8410" s="152">
        <v>3</v>
      </c>
      <c r="G8410" t="s">
        <v>420</v>
      </c>
      <c r="H8410" t="s">
        <v>414</v>
      </c>
      <c r="I8410" t="s">
        <v>415</v>
      </c>
      <c r="J8410" t="s">
        <v>546</v>
      </c>
      <c r="K8410" t="s">
        <v>474</v>
      </c>
      <c r="L8410" t="s">
        <v>546</v>
      </c>
      <c r="M8410" t="s">
        <v>475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180</v>
      </c>
      <c r="C8411">
        <v>2023</v>
      </c>
      <c r="D8411">
        <v>6</v>
      </c>
      <c r="E8411" t="s">
        <v>647</v>
      </c>
      <c r="F8411" s="152">
        <v>3</v>
      </c>
      <c r="G8411" t="s">
        <v>420</v>
      </c>
      <c r="H8411" t="s">
        <v>416</v>
      </c>
      <c r="I8411" t="s">
        <v>417</v>
      </c>
      <c r="J8411" t="s">
        <v>561</v>
      </c>
      <c r="K8411" t="s">
        <v>404</v>
      </c>
      <c r="L8411" t="s">
        <v>538</v>
      </c>
      <c r="M8411" t="s">
        <v>439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180</v>
      </c>
      <c r="C8412">
        <v>2023</v>
      </c>
      <c r="D8412">
        <v>6</v>
      </c>
      <c r="E8412" t="s">
        <v>647</v>
      </c>
      <c r="F8412" s="152">
        <v>3</v>
      </c>
      <c r="G8412" t="s">
        <v>420</v>
      </c>
      <c r="H8412" t="s">
        <v>445</v>
      </c>
      <c r="I8412" t="s">
        <v>446</v>
      </c>
      <c r="J8412" t="s">
        <v>566</v>
      </c>
      <c r="K8412" t="s">
        <v>424</v>
      </c>
      <c r="L8412" t="s">
        <v>538</v>
      </c>
      <c r="M8412" t="s">
        <v>439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180</v>
      </c>
      <c r="C8413">
        <v>2023</v>
      </c>
      <c r="D8413">
        <v>6</v>
      </c>
      <c r="E8413" t="s">
        <v>647</v>
      </c>
      <c r="F8413" s="152">
        <v>3</v>
      </c>
      <c r="G8413" t="s">
        <v>420</v>
      </c>
      <c r="H8413" t="s">
        <v>447</v>
      </c>
      <c r="I8413" t="s">
        <v>448</v>
      </c>
      <c r="J8413" t="s">
        <v>563</v>
      </c>
      <c r="K8413" t="s">
        <v>427</v>
      </c>
      <c r="L8413" t="s">
        <v>538</v>
      </c>
      <c r="M8413" t="s">
        <v>439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180</v>
      </c>
      <c r="C8414">
        <v>2023</v>
      </c>
      <c r="D8414">
        <v>6</v>
      </c>
      <c r="E8414" t="s">
        <v>647</v>
      </c>
      <c r="F8414" s="152">
        <v>3</v>
      </c>
      <c r="G8414" t="s">
        <v>420</v>
      </c>
      <c r="H8414" t="s">
        <v>418</v>
      </c>
      <c r="I8414" t="s">
        <v>419</v>
      </c>
      <c r="J8414" t="s">
        <v>564</v>
      </c>
      <c r="K8414" t="s">
        <v>410</v>
      </c>
      <c r="L8414" t="s">
        <v>538</v>
      </c>
      <c r="M8414" t="s">
        <v>439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180</v>
      </c>
      <c r="C8415">
        <v>2023</v>
      </c>
      <c r="D8415">
        <v>6</v>
      </c>
      <c r="E8415" t="s">
        <v>647</v>
      </c>
      <c r="F8415" s="152">
        <v>3</v>
      </c>
      <c r="G8415" t="s">
        <v>420</v>
      </c>
      <c r="H8415" t="s">
        <v>449</v>
      </c>
      <c r="I8415" t="s">
        <v>450</v>
      </c>
      <c r="J8415" t="s">
        <v>567</v>
      </c>
      <c r="K8415" t="s">
        <v>432</v>
      </c>
      <c r="L8415" t="s">
        <v>538</v>
      </c>
      <c r="M8415" t="s">
        <v>439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180</v>
      </c>
      <c r="C8416">
        <v>2023</v>
      </c>
      <c r="D8416">
        <v>6</v>
      </c>
      <c r="E8416" t="s">
        <v>647</v>
      </c>
      <c r="F8416" s="152">
        <v>3</v>
      </c>
      <c r="G8416" t="s">
        <v>420</v>
      </c>
      <c r="H8416" t="s">
        <v>451</v>
      </c>
      <c r="I8416" t="s">
        <v>452</v>
      </c>
      <c r="J8416" t="s">
        <v>567</v>
      </c>
      <c r="K8416" t="s">
        <v>432</v>
      </c>
      <c r="L8416" t="s">
        <v>538</v>
      </c>
      <c r="M8416" t="s">
        <v>439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180</v>
      </c>
      <c r="C8417">
        <v>2023</v>
      </c>
      <c r="D8417">
        <v>6</v>
      </c>
      <c r="E8417" t="s">
        <v>647</v>
      </c>
      <c r="F8417" s="152">
        <v>3</v>
      </c>
      <c r="G8417" t="s">
        <v>420</v>
      </c>
      <c r="H8417" t="s">
        <v>491</v>
      </c>
      <c r="I8417" t="s">
        <v>492</v>
      </c>
      <c r="J8417" t="s">
        <v>567</v>
      </c>
      <c r="K8417" t="s">
        <v>432</v>
      </c>
      <c r="L8417" t="s">
        <v>538</v>
      </c>
      <c r="M8417" t="s">
        <v>439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180</v>
      </c>
      <c r="C8418">
        <v>2023</v>
      </c>
      <c r="D8418">
        <v>6</v>
      </c>
      <c r="E8418" t="s">
        <v>647</v>
      </c>
      <c r="F8418" s="152">
        <v>5</v>
      </c>
      <c r="G8418" t="s">
        <v>454</v>
      </c>
      <c r="H8418" t="s">
        <v>402</v>
      </c>
      <c r="I8418" t="s">
        <v>403</v>
      </c>
      <c r="J8418" t="s">
        <v>561</v>
      </c>
      <c r="K8418" t="s">
        <v>404</v>
      </c>
      <c r="L8418" t="s">
        <v>539</v>
      </c>
      <c r="M8418" t="s">
        <v>455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180</v>
      </c>
      <c r="C8419">
        <v>2023</v>
      </c>
      <c r="D8419">
        <v>6</v>
      </c>
      <c r="E8419" t="s">
        <v>647</v>
      </c>
      <c r="F8419" s="152">
        <v>5</v>
      </c>
      <c r="G8419" t="s">
        <v>454</v>
      </c>
      <c r="H8419" t="s">
        <v>422</v>
      </c>
      <c r="I8419" t="s">
        <v>423</v>
      </c>
      <c r="J8419" t="s">
        <v>566</v>
      </c>
      <c r="K8419" t="s">
        <v>424</v>
      </c>
      <c r="L8419" t="s">
        <v>539</v>
      </c>
      <c r="M8419" t="s">
        <v>455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180</v>
      </c>
      <c r="C8420">
        <v>2023</v>
      </c>
      <c r="D8420">
        <v>6</v>
      </c>
      <c r="E8420" t="s">
        <v>647</v>
      </c>
      <c r="F8420" s="152">
        <v>5</v>
      </c>
      <c r="G8420" t="s">
        <v>454</v>
      </c>
      <c r="H8420" t="s">
        <v>428</v>
      </c>
      <c r="I8420" t="s">
        <v>429</v>
      </c>
      <c r="J8420" t="s">
        <v>561</v>
      </c>
      <c r="K8420" t="s">
        <v>404</v>
      </c>
      <c r="L8420" t="s">
        <v>539</v>
      </c>
      <c r="M8420" t="s">
        <v>455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180</v>
      </c>
      <c r="C8421">
        <v>2023</v>
      </c>
      <c r="D8421">
        <v>6</v>
      </c>
      <c r="E8421" t="s">
        <v>647</v>
      </c>
      <c r="F8421" s="152">
        <v>5</v>
      </c>
      <c r="G8421" t="s">
        <v>454</v>
      </c>
      <c r="H8421" t="s">
        <v>480</v>
      </c>
      <c r="I8421" t="s">
        <v>481</v>
      </c>
      <c r="J8421" t="s">
        <v>567</v>
      </c>
      <c r="K8421" t="s">
        <v>432</v>
      </c>
      <c r="L8421" t="s">
        <v>539</v>
      </c>
      <c r="M8421" t="s">
        <v>455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180</v>
      </c>
      <c r="C8422">
        <v>2023</v>
      </c>
      <c r="D8422">
        <v>6</v>
      </c>
      <c r="E8422" t="s">
        <v>647</v>
      </c>
      <c r="F8422" s="152">
        <v>5</v>
      </c>
      <c r="G8422" t="s">
        <v>454</v>
      </c>
      <c r="H8422" t="s">
        <v>430</v>
      </c>
      <c r="I8422" t="s">
        <v>431</v>
      </c>
      <c r="J8422" t="s">
        <v>567</v>
      </c>
      <c r="K8422" t="s">
        <v>432</v>
      </c>
      <c r="L8422" t="s">
        <v>539</v>
      </c>
      <c r="M8422" t="s">
        <v>455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180</v>
      </c>
      <c r="C8423">
        <v>2023</v>
      </c>
      <c r="D8423">
        <v>6</v>
      </c>
      <c r="E8423" t="s">
        <v>647</v>
      </c>
      <c r="F8423" s="152">
        <v>5</v>
      </c>
      <c r="G8423" t="s">
        <v>454</v>
      </c>
      <c r="H8423" t="s">
        <v>476</v>
      </c>
      <c r="I8423" t="s">
        <v>477</v>
      </c>
      <c r="J8423" t="s">
        <v>565</v>
      </c>
      <c r="K8423" t="s">
        <v>435</v>
      </c>
      <c r="L8423" t="s">
        <v>539</v>
      </c>
      <c r="M8423" t="s">
        <v>455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180</v>
      </c>
      <c r="C8424">
        <v>2023</v>
      </c>
      <c r="D8424">
        <v>6</v>
      </c>
      <c r="E8424" t="s">
        <v>647</v>
      </c>
      <c r="F8424" s="152">
        <v>5</v>
      </c>
      <c r="G8424" t="s">
        <v>454</v>
      </c>
      <c r="H8424" t="s">
        <v>478</v>
      </c>
      <c r="I8424" t="s">
        <v>479</v>
      </c>
      <c r="J8424" t="s">
        <v>565</v>
      </c>
      <c r="K8424" t="s">
        <v>435</v>
      </c>
      <c r="L8424" t="s">
        <v>539</v>
      </c>
      <c r="M8424" t="s">
        <v>455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180</v>
      </c>
      <c r="C8425">
        <v>2023</v>
      </c>
      <c r="D8425">
        <v>6</v>
      </c>
      <c r="E8425" t="s">
        <v>647</v>
      </c>
      <c r="F8425" s="152">
        <v>5</v>
      </c>
      <c r="G8425" t="s">
        <v>454</v>
      </c>
      <c r="H8425" t="s">
        <v>433</v>
      </c>
      <c r="I8425" t="s">
        <v>434</v>
      </c>
      <c r="J8425" t="s">
        <v>565</v>
      </c>
      <c r="K8425" t="s">
        <v>435</v>
      </c>
      <c r="L8425" t="s">
        <v>540</v>
      </c>
      <c r="M8425" t="s">
        <v>456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180</v>
      </c>
      <c r="C8426">
        <v>2023</v>
      </c>
      <c r="D8426">
        <v>6</v>
      </c>
      <c r="E8426" t="s">
        <v>647</v>
      </c>
      <c r="F8426" s="152">
        <v>5</v>
      </c>
      <c r="G8426" t="s">
        <v>454</v>
      </c>
      <c r="H8426" t="s">
        <v>489</v>
      </c>
      <c r="I8426" t="s">
        <v>490</v>
      </c>
      <c r="J8426" t="s">
        <v>571</v>
      </c>
      <c r="K8426" t="s">
        <v>442</v>
      </c>
      <c r="L8426" t="s">
        <v>539</v>
      </c>
      <c r="M8426" t="s">
        <v>455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180</v>
      </c>
      <c r="C8427">
        <v>2023</v>
      </c>
      <c r="D8427">
        <v>6</v>
      </c>
      <c r="E8427" t="s">
        <v>647</v>
      </c>
      <c r="F8427" s="152">
        <v>5</v>
      </c>
      <c r="G8427" t="s">
        <v>454</v>
      </c>
      <c r="H8427" t="s">
        <v>440</v>
      </c>
      <c r="I8427" t="s">
        <v>441</v>
      </c>
      <c r="J8427" t="s">
        <v>571</v>
      </c>
      <c r="K8427" t="s">
        <v>442</v>
      </c>
      <c r="L8427" t="s">
        <v>539</v>
      </c>
      <c r="M8427" t="s">
        <v>455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180</v>
      </c>
      <c r="C8428">
        <v>2023</v>
      </c>
      <c r="D8428">
        <v>6</v>
      </c>
      <c r="E8428" t="s">
        <v>647</v>
      </c>
      <c r="F8428" s="152">
        <v>5</v>
      </c>
      <c r="G8428" t="s">
        <v>454</v>
      </c>
      <c r="H8428" t="s">
        <v>443</v>
      </c>
      <c r="I8428" t="s">
        <v>444</v>
      </c>
      <c r="J8428" t="s">
        <v>571</v>
      </c>
      <c r="K8428" t="s">
        <v>442</v>
      </c>
      <c r="L8428" t="s">
        <v>540</v>
      </c>
      <c r="M8428" t="s">
        <v>456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180</v>
      </c>
      <c r="C8429">
        <v>2023</v>
      </c>
      <c r="D8429">
        <v>6</v>
      </c>
      <c r="E8429" t="s">
        <v>647</v>
      </c>
      <c r="F8429" s="152">
        <v>5</v>
      </c>
      <c r="G8429" t="s">
        <v>454</v>
      </c>
      <c r="H8429" t="s">
        <v>416</v>
      </c>
      <c r="I8429" t="s">
        <v>417</v>
      </c>
      <c r="J8429" t="s">
        <v>561</v>
      </c>
      <c r="K8429" t="s">
        <v>404</v>
      </c>
      <c r="L8429" t="s">
        <v>540</v>
      </c>
      <c r="M8429" t="s">
        <v>456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180</v>
      </c>
      <c r="C8430">
        <v>2023</v>
      </c>
      <c r="D8430">
        <v>6</v>
      </c>
      <c r="E8430" t="s">
        <v>647</v>
      </c>
      <c r="F8430" s="152">
        <v>5</v>
      </c>
      <c r="G8430" t="s">
        <v>454</v>
      </c>
      <c r="H8430" t="s">
        <v>445</v>
      </c>
      <c r="I8430" t="s">
        <v>446</v>
      </c>
      <c r="J8430" t="s">
        <v>566</v>
      </c>
      <c r="K8430" t="s">
        <v>424</v>
      </c>
      <c r="L8430" t="s">
        <v>540</v>
      </c>
      <c r="M8430" t="s">
        <v>456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180</v>
      </c>
      <c r="C8431">
        <v>2023</v>
      </c>
      <c r="D8431">
        <v>6</v>
      </c>
      <c r="E8431" t="s">
        <v>647</v>
      </c>
      <c r="F8431" s="152">
        <v>5</v>
      </c>
      <c r="G8431" t="s">
        <v>454</v>
      </c>
      <c r="H8431" t="s">
        <v>449</v>
      </c>
      <c r="I8431" t="s">
        <v>450</v>
      </c>
      <c r="J8431" t="s">
        <v>567</v>
      </c>
      <c r="K8431" t="s">
        <v>432</v>
      </c>
      <c r="L8431" t="s">
        <v>540</v>
      </c>
      <c r="M8431" t="s">
        <v>456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180</v>
      </c>
      <c r="C8432">
        <v>2023</v>
      </c>
      <c r="D8432">
        <v>6</v>
      </c>
      <c r="E8432" t="s">
        <v>647</v>
      </c>
      <c r="F8432" s="152">
        <v>6</v>
      </c>
      <c r="G8432" t="s">
        <v>457</v>
      </c>
      <c r="H8432" t="s">
        <v>402</v>
      </c>
      <c r="I8432" t="s">
        <v>403</v>
      </c>
      <c r="J8432" t="s">
        <v>561</v>
      </c>
      <c r="K8432" t="s">
        <v>404</v>
      </c>
      <c r="L8432" t="s">
        <v>547</v>
      </c>
      <c r="M8432" t="s">
        <v>192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180</v>
      </c>
      <c r="C8433">
        <v>2023</v>
      </c>
      <c r="D8433">
        <v>6</v>
      </c>
      <c r="E8433" t="s">
        <v>647</v>
      </c>
      <c r="F8433" s="152">
        <v>6</v>
      </c>
      <c r="G8433" t="s">
        <v>457</v>
      </c>
      <c r="H8433" t="s">
        <v>493</v>
      </c>
      <c r="I8433" t="s">
        <v>494</v>
      </c>
      <c r="J8433" t="s">
        <v>572</v>
      </c>
      <c r="K8433" t="s">
        <v>460</v>
      </c>
      <c r="L8433" t="s">
        <v>547</v>
      </c>
      <c r="M8433" t="s">
        <v>192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180</v>
      </c>
      <c r="C8434">
        <v>2023</v>
      </c>
      <c r="D8434">
        <v>6</v>
      </c>
      <c r="E8434" t="s">
        <v>647</v>
      </c>
      <c r="F8434" s="152">
        <v>6</v>
      </c>
      <c r="G8434" t="s">
        <v>457</v>
      </c>
      <c r="H8434" t="s">
        <v>495</v>
      </c>
      <c r="I8434" t="s">
        <v>496</v>
      </c>
      <c r="J8434" t="s">
        <v>572</v>
      </c>
      <c r="K8434" t="s">
        <v>460</v>
      </c>
      <c r="L8434" t="s">
        <v>547</v>
      </c>
      <c r="M8434" t="s">
        <v>192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180</v>
      </c>
      <c r="C8435">
        <v>2023</v>
      </c>
      <c r="D8435">
        <v>6</v>
      </c>
      <c r="E8435" t="s">
        <v>647</v>
      </c>
      <c r="F8435" s="152">
        <v>6</v>
      </c>
      <c r="G8435" t="s">
        <v>457</v>
      </c>
      <c r="H8435" t="s">
        <v>476</v>
      </c>
      <c r="I8435" t="s">
        <v>477</v>
      </c>
      <c r="J8435" t="s">
        <v>565</v>
      </c>
      <c r="K8435" t="s">
        <v>435</v>
      </c>
      <c r="L8435" t="s">
        <v>547</v>
      </c>
      <c r="M8435" t="s">
        <v>192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180</v>
      </c>
      <c r="C8436">
        <v>2023</v>
      </c>
      <c r="D8436">
        <v>6</v>
      </c>
      <c r="E8436" t="s">
        <v>647</v>
      </c>
      <c r="F8436" s="152">
        <v>6</v>
      </c>
      <c r="G8436" t="s">
        <v>457</v>
      </c>
      <c r="H8436" t="s">
        <v>478</v>
      </c>
      <c r="I8436" t="s">
        <v>479</v>
      </c>
      <c r="J8436" t="s">
        <v>565</v>
      </c>
      <c r="K8436" t="s">
        <v>435</v>
      </c>
      <c r="L8436" t="s">
        <v>547</v>
      </c>
      <c r="M8436" t="s">
        <v>192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180</v>
      </c>
      <c r="C8437">
        <v>2023</v>
      </c>
      <c r="D8437">
        <v>6</v>
      </c>
      <c r="E8437" t="s">
        <v>647</v>
      </c>
      <c r="F8437" s="152">
        <v>6</v>
      </c>
      <c r="G8437" t="s">
        <v>457</v>
      </c>
      <c r="H8437" t="s">
        <v>497</v>
      </c>
      <c r="I8437" t="s">
        <v>498</v>
      </c>
      <c r="J8437" t="s">
        <v>573</v>
      </c>
      <c r="K8437" t="s">
        <v>499</v>
      </c>
      <c r="L8437" t="s">
        <v>547</v>
      </c>
      <c r="M8437" t="s">
        <v>192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180</v>
      </c>
      <c r="C8438">
        <v>2023</v>
      </c>
      <c r="D8438">
        <v>6</v>
      </c>
      <c r="E8438" t="s">
        <v>647</v>
      </c>
      <c r="F8438" s="152">
        <v>6</v>
      </c>
      <c r="G8438" t="s">
        <v>457</v>
      </c>
      <c r="H8438" t="s">
        <v>500</v>
      </c>
      <c r="I8438" t="s">
        <v>501</v>
      </c>
      <c r="J8438" t="s">
        <v>573</v>
      </c>
      <c r="K8438" t="s">
        <v>499</v>
      </c>
      <c r="L8438" t="s">
        <v>547</v>
      </c>
      <c r="M8438" t="s">
        <v>192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180</v>
      </c>
      <c r="C8439">
        <v>2023</v>
      </c>
      <c r="D8439">
        <v>6</v>
      </c>
      <c r="E8439" t="s">
        <v>647</v>
      </c>
      <c r="F8439" s="152">
        <v>6</v>
      </c>
      <c r="G8439" t="s">
        <v>457</v>
      </c>
      <c r="H8439" t="s">
        <v>502</v>
      </c>
      <c r="I8439" t="s">
        <v>503</v>
      </c>
      <c r="J8439" t="s">
        <v>574</v>
      </c>
      <c r="K8439" t="s">
        <v>474</v>
      </c>
      <c r="L8439" t="s">
        <v>547</v>
      </c>
      <c r="M8439" t="s">
        <v>192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180</v>
      </c>
      <c r="C8440">
        <v>2023</v>
      </c>
      <c r="D8440">
        <v>6</v>
      </c>
      <c r="E8440" t="s">
        <v>647</v>
      </c>
      <c r="F8440" s="152">
        <v>6</v>
      </c>
      <c r="G8440" t="s">
        <v>457</v>
      </c>
      <c r="H8440" t="s">
        <v>504</v>
      </c>
      <c r="I8440" t="s">
        <v>505</v>
      </c>
      <c r="J8440" t="s">
        <v>574</v>
      </c>
      <c r="K8440" t="s">
        <v>474</v>
      </c>
      <c r="L8440" t="s">
        <v>547</v>
      </c>
      <c r="M8440" t="s">
        <v>192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180</v>
      </c>
      <c r="C8441">
        <v>2023</v>
      </c>
      <c r="D8441">
        <v>6</v>
      </c>
      <c r="E8441" t="s">
        <v>647</v>
      </c>
      <c r="F8441" s="152">
        <v>6</v>
      </c>
      <c r="G8441" t="s">
        <v>457</v>
      </c>
      <c r="H8441" t="s">
        <v>508</v>
      </c>
      <c r="I8441" t="s">
        <v>509</v>
      </c>
      <c r="J8441" t="s">
        <v>570</v>
      </c>
      <c r="K8441" t="s">
        <v>438</v>
      </c>
      <c r="L8441" t="s">
        <v>547</v>
      </c>
      <c r="M8441" t="s">
        <v>192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180</v>
      </c>
      <c r="C8442">
        <v>2023</v>
      </c>
      <c r="D8442">
        <v>6</v>
      </c>
      <c r="E8442" t="s">
        <v>647</v>
      </c>
      <c r="F8442" s="152">
        <v>6</v>
      </c>
      <c r="G8442" t="s">
        <v>457</v>
      </c>
      <c r="H8442" t="s">
        <v>458</v>
      </c>
      <c r="I8442" t="s">
        <v>459</v>
      </c>
      <c r="J8442" t="s">
        <v>572</v>
      </c>
      <c r="K8442" t="s">
        <v>460</v>
      </c>
      <c r="L8442" t="s">
        <v>541</v>
      </c>
      <c r="M8442" t="s">
        <v>461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180</v>
      </c>
      <c r="C8443">
        <v>2023</v>
      </c>
      <c r="D8443">
        <v>6</v>
      </c>
      <c r="E8443" t="s">
        <v>647</v>
      </c>
      <c r="F8443" s="152">
        <v>6</v>
      </c>
      <c r="G8443" t="s">
        <v>457</v>
      </c>
      <c r="H8443" t="s">
        <v>433</v>
      </c>
      <c r="I8443" t="s">
        <v>434</v>
      </c>
      <c r="J8443" t="s">
        <v>565</v>
      </c>
      <c r="K8443" t="s">
        <v>435</v>
      </c>
      <c r="L8443" t="s">
        <v>541</v>
      </c>
      <c r="M8443" t="s">
        <v>461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180</v>
      </c>
      <c r="C8444">
        <v>2023</v>
      </c>
      <c r="D8444">
        <v>6</v>
      </c>
      <c r="E8444" t="s">
        <v>647</v>
      </c>
      <c r="F8444" s="152">
        <v>6</v>
      </c>
      <c r="G8444" t="s">
        <v>457</v>
      </c>
      <c r="H8444" t="s">
        <v>510</v>
      </c>
      <c r="I8444" t="s">
        <v>511</v>
      </c>
      <c r="J8444" t="s">
        <v>575</v>
      </c>
      <c r="K8444" t="s">
        <v>512</v>
      </c>
      <c r="L8444" t="s">
        <v>541</v>
      </c>
      <c r="M8444" t="s">
        <v>461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180</v>
      </c>
      <c r="C8445">
        <v>2023</v>
      </c>
      <c r="D8445">
        <v>6</v>
      </c>
      <c r="E8445" t="s">
        <v>647</v>
      </c>
      <c r="F8445" s="152">
        <v>6</v>
      </c>
      <c r="G8445" t="s">
        <v>457</v>
      </c>
      <c r="H8445" t="s">
        <v>513</v>
      </c>
      <c r="I8445" t="s">
        <v>514</v>
      </c>
      <c r="J8445" t="s">
        <v>573</v>
      </c>
      <c r="K8445" t="s">
        <v>499</v>
      </c>
      <c r="L8445" t="s">
        <v>541</v>
      </c>
      <c r="M8445" t="s">
        <v>461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180</v>
      </c>
      <c r="C8446">
        <v>2023</v>
      </c>
      <c r="D8446">
        <v>6</v>
      </c>
      <c r="E8446" t="s">
        <v>647</v>
      </c>
      <c r="F8446" s="152">
        <v>6</v>
      </c>
      <c r="G8446" t="s">
        <v>457</v>
      </c>
      <c r="H8446" t="s">
        <v>515</v>
      </c>
      <c r="I8446" t="s">
        <v>516</v>
      </c>
      <c r="J8446" t="s">
        <v>574</v>
      </c>
      <c r="K8446" t="s">
        <v>474</v>
      </c>
      <c r="L8446" t="s">
        <v>541</v>
      </c>
      <c r="M8446" t="s">
        <v>461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180</v>
      </c>
      <c r="C8447">
        <v>2023</v>
      </c>
      <c r="D8447">
        <v>6</v>
      </c>
      <c r="E8447" t="s">
        <v>647</v>
      </c>
      <c r="F8447" s="152">
        <v>6</v>
      </c>
      <c r="G8447" t="s">
        <v>457</v>
      </c>
      <c r="H8447" t="s">
        <v>436</v>
      </c>
      <c r="I8447" t="s">
        <v>437</v>
      </c>
      <c r="J8447" t="s">
        <v>570</v>
      </c>
      <c r="K8447" t="s">
        <v>438</v>
      </c>
      <c r="L8447" t="s">
        <v>541</v>
      </c>
      <c r="M8447" t="s">
        <v>461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180</v>
      </c>
      <c r="C8448">
        <v>2023</v>
      </c>
      <c r="D8448">
        <v>6</v>
      </c>
      <c r="E8448" t="s">
        <v>647</v>
      </c>
      <c r="F8448" s="152">
        <v>6</v>
      </c>
      <c r="G8448" t="s">
        <v>457</v>
      </c>
      <c r="H8448" t="s">
        <v>517</v>
      </c>
      <c r="I8448" t="s">
        <v>518</v>
      </c>
      <c r="J8448" t="s">
        <v>576</v>
      </c>
      <c r="K8448" t="s">
        <v>464</v>
      </c>
      <c r="L8448" t="s">
        <v>547</v>
      </c>
      <c r="M8448" t="s">
        <v>192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180</v>
      </c>
      <c r="C8449">
        <v>2023</v>
      </c>
      <c r="D8449">
        <v>6</v>
      </c>
      <c r="E8449" t="s">
        <v>647</v>
      </c>
      <c r="F8449" s="152">
        <v>6</v>
      </c>
      <c r="G8449" t="s">
        <v>457</v>
      </c>
      <c r="H8449" t="s">
        <v>462</v>
      </c>
      <c r="I8449" t="s">
        <v>463</v>
      </c>
      <c r="J8449" t="s">
        <v>576</v>
      </c>
      <c r="K8449" t="s">
        <v>464</v>
      </c>
      <c r="L8449" t="s">
        <v>541</v>
      </c>
      <c r="M8449" t="s">
        <v>461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180</v>
      </c>
      <c r="C8450">
        <v>2023</v>
      </c>
      <c r="D8450">
        <v>6</v>
      </c>
      <c r="E8450" t="s">
        <v>647</v>
      </c>
      <c r="F8450" s="152">
        <v>6</v>
      </c>
      <c r="G8450" t="s">
        <v>457</v>
      </c>
      <c r="H8450" t="s">
        <v>521</v>
      </c>
      <c r="I8450" t="s">
        <v>522</v>
      </c>
      <c r="J8450" t="s">
        <v>577</v>
      </c>
      <c r="K8450" t="s">
        <v>474</v>
      </c>
      <c r="L8450" t="s">
        <v>547</v>
      </c>
      <c r="M8450" t="s">
        <v>192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180</v>
      </c>
      <c r="C8451">
        <v>2023</v>
      </c>
      <c r="D8451">
        <v>6</v>
      </c>
      <c r="E8451" t="s">
        <v>647</v>
      </c>
      <c r="F8451" s="152">
        <v>6</v>
      </c>
      <c r="G8451" t="s">
        <v>457</v>
      </c>
      <c r="H8451" t="s">
        <v>523</v>
      </c>
      <c r="I8451" t="s">
        <v>524</v>
      </c>
      <c r="J8451" t="s">
        <v>577</v>
      </c>
      <c r="K8451" t="s">
        <v>474</v>
      </c>
      <c r="L8451" t="s">
        <v>541</v>
      </c>
      <c r="M8451" t="s">
        <v>461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180</v>
      </c>
      <c r="C8452">
        <v>2023</v>
      </c>
      <c r="D8452">
        <v>6</v>
      </c>
      <c r="E8452" t="s">
        <v>647</v>
      </c>
      <c r="F8452" s="152">
        <v>6</v>
      </c>
      <c r="G8452" t="s">
        <v>457</v>
      </c>
      <c r="H8452" t="s">
        <v>416</v>
      </c>
      <c r="I8452" t="s">
        <v>417</v>
      </c>
      <c r="J8452" t="s">
        <v>561</v>
      </c>
      <c r="K8452" t="s">
        <v>404</v>
      </c>
      <c r="L8452" t="s">
        <v>541</v>
      </c>
      <c r="M8452" t="s">
        <v>461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180</v>
      </c>
      <c r="C8453">
        <v>2023</v>
      </c>
      <c r="D8453">
        <v>6</v>
      </c>
      <c r="E8453" t="s">
        <v>647</v>
      </c>
      <c r="F8453" s="152">
        <v>10</v>
      </c>
      <c r="G8453" t="s">
        <v>465</v>
      </c>
      <c r="H8453" t="s">
        <v>396</v>
      </c>
      <c r="I8453" t="s">
        <v>397</v>
      </c>
      <c r="J8453" t="s">
        <v>560</v>
      </c>
      <c r="K8453" t="s">
        <v>398</v>
      </c>
      <c r="L8453" t="s">
        <v>542</v>
      </c>
      <c r="M8453" t="s">
        <v>466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180</v>
      </c>
      <c r="C8454">
        <v>2023</v>
      </c>
      <c r="D8454">
        <v>6</v>
      </c>
      <c r="E8454" t="s">
        <v>647</v>
      </c>
      <c r="F8454" s="152">
        <v>10</v>
      </c>
      <c r="G8454" t="s">
        <v>465</v>
      </c>
      <c r="H8454" t="s">
        <v>400</v>
      </c>
      <c r="I8454" t="s">
        <v>401</v>
      </c>
      <c r="J8454" t="s">
        <v>560</v>
      </c>
      <c r="K8454" t="s">
        <v>398</v>
      </c>
      <c r="L8454" t="s">
        <v>542</v>
      </c>
      <c r="M8454" t="s">
        <v>466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180</v>
      </c>
      <c r="C8455">
        <v>2023</v>
      </c>
      <c r="D8455">
        <v>6</v>
      </c>
      <c r="E8455" t="s">
        <v>647</v>
      </c>
      <c r="F8455" s="152">
        <v>10</v>
      </c>
      <c r="G8455" t="s">
        <v>465</v>
      </c>
      <c r="H8455" t="s">
        <v>402</v>
      </c>
      <c r="I8455" t="s">
        <v>403</v>
      </c>
      <c r="J8455" t="s">
        <v>561</v>
      </c>
      <c r="K8455" t="s">
        <v>404</v>
      </c>
      <c r="L8455" t="s">
        <v>542</v>
      </c>
      <c r="M8455" t="s">
        <v>466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180</v>
      </c>
      <c r="C8456">
        <v>2023</v>
      </c>
      <c r="D8456">
        <v>6</v>
      </c>
      <c r="E8456" t="s">
        <v>647</v>
      </c>
      <c r="F8456" s="152">
        <v>10</v>
      </c>
      <c r="G8456" t="s">
        <v>465</v>
      </c>
      <c r="H8456" t="s">
        <v>405</v>
      </c>
      <c r="I8456" t="s">
        <v>406</v>
      </c>
      <c r="J8456" t="s">
        <v>562</v>
      </c>
      <c r="K8456" t="s">
        <v>407</v>
      </c>
      <c r="L8456" t="s">
        <v>542</v>
      </c>
      <c r="M8456" t="s">
        <v>466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180</v>
      </c>
      <c r="C8457">
        <v>2023</v>
      </c>
      <c r="D8457">
        <v>6</v>
      </c>
      <c r="E8457" t="s">
        <v>647</v>
      </c>
      <c r="F8457" s="152">
        <v>10</v>
      </c>
      <c r="G8457" t="s">
        <v>465</v>
      </c>
      <c r="H8457" t="s">
        <v>470</v>
      </c>
      <c r="I8457" t="s">
        <v>471</v>
      </c>
      <c r="J8457" t="s">
        <v>562</v>
      </c>
      <c r="K8457" t="s">
        <v>407</v>
      </c>
      <c r="L8457" t="s">
        <v>542</v>
      </c>
      <c r="M8457" t="s">
        <v>466</v>
      </c>
      <c r="N8457">
        <v>12</v>
      </c>
      <c r="O8457">
        <v>1171.33</v>
      </c>
      <c r="P8457">
        <v>6824</v>
      </c>
      <c r="Q8457" t="str">
        <f t="shared" ref="Q8457:Q8520" si="135">VLOOKUP(TRIM(J8457),S:T,2,FALSE)</f>
        <v>2-Low Income Residential</v>
      </c>
    </row>
    <row r="8458" spans="1:17" x14ac:dyDescent="0.3">
      <c r="A8458">
        <v>5</v>
      </c>
      <c r="B8458" t="s">
        <v>180</v>
      </c>
      <c r="C8458">
        <v>2023</v>
      </c>
      <c r="D8458">
        <v>6</v>
      </c>
      <c r="E8458" t="s">
        <v>647</v>
      </c>
      <c r="F8458" s="152">
        <v>10</v>
      </c>
      <c r="G8458" t="s">
        <v>465</v>
      </c>
      <c r="H8458" t="s">
        <v>476</v>
      </c>
      <c r="I8458" t="s">
        <v>477</v>
      </c>
      <c r="J8458" t="s">
        <v>565</v>
      </c>
      <c r="K8458" t="s">
        <v>435</v>
      </c>
      <c r="L8458" t="s">
        <v>542</v>
      </c>
      <c r="M8458" t="s">
        <v>466</v>
      </c>
      <c r="N8458">
        <v>2</v>
      </c>
      <c r="O8458">
        <v>72.86</v>
      </c>
      <c r="P8458">
        <v>105</v>
      </c>
      <c r="Q8458" t="str">
        <f t="shared" si="135"/>
        <v>Street</v>
      </c>
    </row>
    <row r="8459" spans="1:17" x14ac:dyDescent="0.3">
      <c r="A8459">
        <v>5</v>
      </c>
      <c r="B8459" t="s">
        <v>180</v>
      </c>
      <c r="C8459">
        <v>2023</v>
      </c>
      <c r="D8459">
        <v>6</v>
      </c>
      <c r="E8459" t="s">
        <v>647</v>
      </c>
      <c r="F8459" s="152">
        <v>10</v>
      </c>
      <c r="G8459" t="s">
        <v>465</v>
      </c>
      <c r="H8459" t="s">
        <v>478</v>
      </c>
      <c r="I8459" t="s">
        <v>479</v>
      </c>
      <c r="J8459" t="s">
        <v>565</v>
      </c>
      <c r="K8459" t="s">
        <v>435</v>
      </c>
      <c r="L8459" t="s">
        <v>542</v>
      </c>
      <c r="M8459" t="s">
        <v>466</v>
      </c>
      <c r="N8459">
        <v>25</v>
      </c>
      <c r="O8459">
        <v>506.93</v>
      </c>
      <c r="P8459">
        <v>889</v>
      </c>
      <c r="Q8459" t="str">
        <f t="shared" si="135"/>
        <v>Street</v>
      </c>
    </row>
    <row r="8460" spans="1:17" x14ac:dyDescent="0.3">
      <c r="A8460">
        <v>5</v>
      </c>
      <c r="B8460" t="s">
        <v>180</v>
      </c>
      <c r="C8460">
        <v>2023</v>
      </c>
      <c r="D8460">
        <v>6</v>
      </c>
      <c r="E8460" t="s">
        <v>647</v>
      </c>
      <c r="F8460" s="152">
        <v>10</v>
      </c>
      <c r="G8460" t="s">
        <v>465</v>
      </c>
      <c r="H8460" t="s">
        <v>433</v>
      </c>
      <c r="I8460" t="s">
        <v>434</v>
      </c>
      <c r="J8460" t="s">
        <v>565</v>
      </c>
      <c r="K8460" t="s">
        <v>435</v>
      </c>
      <c r="L8460" t="s">
        <v>543</v>
      </c>
      <c r="M8460" t="s">
        <v>467</v>
      </c>
      <c r="N8460">
        <v>3</v>
      </c>
      <c r="O8460">
        <v>88.87</v>
      </c>
      <c r="P8460">
        <v>271</v>
      </c>
      <c r="Q8460" t="str">
        <f t="shared" si="135"/>
        <v>Street</v>
      </c>
    </row>
    <row r="8461" spans="1:17" x14ac:dyDescent="0.3">
      <c r="A8461">
        <v>5</v>
      </c>
      <c r="B8461" t="s">
        <v>180</v>
      </c>
      <c r="C8461">
        <v>2023</v>
      </c>
      <c r="D8461">
        <v>6</v>
      </c>
      <c r="E8461" t="s">
        <v>647</v>
      </c>
      <c r="F8461" s="152">
        <v>10</v>
      </c>
      <c r="G8461" t="s">
        <v>465</v>
      </c>
      <c r="H8461" t="s">
        <v>411</v>
      </c>
      <c r="I8461" t="s">
        <v>412</v>
      </c>
      <c r="J8461" t="s">
        <v>560</v>
      </c>
      <c r="K8461" t="s">
        <v>398</v>
      </c>
      <c r="L8461" t="s">
        <v>543</v>
      </c>
      <c r="M8461" t="s">
        <v>467</v>
      </c>
      <c r="N8461">
        <v>35551</v>
      </c>
      <c r="O8461">
        <v>2685208.11</v>
      </c>
      <c r="P8461">
        <v>18413118</v>
      </c>
      <c r="Q8461" t="str">
        <f t="shared" si="135"/>
        <v>1-Residential</v>
      </c>
    </row>
    <row r="8462" spans="1:17" x14ac:dyDescent="0.3">
      <c r="A8462">
        <v>5</v>
      </c>
      <c r="B8462" t="s">
        <v>180</v>
      </c>
      <c r="C8462">
        <v>2023</v>
      </c>
      <c r="D8462">
        <v>6</v>
      </c>
      <c r="E8462" t="s">
        <v>647</v>
      </c>
      <c r="F8462" s="152">
        <v>10</v>
      </c>
      <c r="G8462" t="s">
        <v>465</v>
      </c>
      <c r="H8462" t="s">
        <v>414</v>
      </c>
      <c r="I8462" t="s">
        <v>415</v>
      </c>
      <c r="J8462" t="s">
        <v>562</v>
      </c>
      <c r="K8462" t="s">
        <v>407</v>
      </c>
      <c r="L8462" t="s">
        <v>543</v>
      </c>
      <c r="M8462" t="s">
        <v>467</v>
      </c>
      <c r="N8462">
        <v>5904</v>
      </c>
      <c r="O8462">
        <v>103439.6</v>
      </c>
      <c r="P8462">
        <v>3018304</v>
      </c>
      <c r="Q8462" t="str">
        <f t="shared" si="135"/>
        <v>2-Low Income Residential</v>
      </c>
    </row>
    <row r="8463" spans="1:17" x14ac:dyDescent="0.3">
      <c r="A8463">
        <v>5</v>
      </c>
      <c r="B8463" t="s">
        <v>180</v>
      </c>
      <c r="C8463">
        <v>2023</v>
      </c>
      <c r="D8463">
        <v>6</v>
      </c>
      <c r="E8463" t="s">
        <v>647</v>
      </c>
      <c r="F8463" s="152">
        <v>10</v>
      </c>
      <c r="G8463" t="s">
        <v>465</v>
      </c>
      <c r="H8463" t="s">
        <v>416</v>
      </c>
      <c r="I8463" t="s">
        <v>417</v>
      </c>
      <c r="J8463" t="s">
        <v>561</v>
      </c>
      <c r="K8463" t="s">
        <v>404</v>
      </c>
      <c r="L8463" t="s">
        <v>543</v>
      </c>
      <c r="M8463" t="s">
        <v>467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180</v>
      </c>
      <c r="C8464">
        <v>2023</v>
      </c>
      <c r="D8464">
        <v>6</v>
      </c>
      <c r="E8464" t="s">
        <v>647</v>
      </c>
      <c r="F8464" s="152">
        <v>60</v>
      </c>
      <c r="G8464" t="s">
        <v>468</v>
      </c>
      <c r="H8464" t="s">
        <v>493</v>
      </c>
      <c r="I8464" t="s">
        <v>494</v>
      </c>
      <c r="J8464" t="s">
        <v>572</v>
      </c>
      <c r="K8464" t="s">
        <v>460</v>
      </c>
      <c r="L8464" t="s">
        <v>548</v>
      </c>
      <c r="M8464" t="s">
        <v>525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180</v>
      </c>
      <c r="C8465">
        <v>2023</v>
      </c>
      <c r="D8465">
        <v>6</v>
      </c>
      <c r="E8465" t="s">
        <v>647</v>
      </c>
      <c r="F8465" s="152">
        <v>60</v>
      </c>
      <c r="G8465" t="s">
        <v>468</v>
      </c>
      <c r="H8465" t="s">
        <v>495</v>
      </c>
      <c r="I8465" t="s">
        <v>496</v>
      </c>
      <c r="J8465" t="s">
        <v>572</v>
      </c>
      <c r="K8465" t="s">
        <v>460</v>
      </c>
      <c r="L8465" t="s">
        <v>548</v>
      </c>
      <c r="M8465" t="s">
        <v>525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180</v>
      </c>
      <c r="C8466">
        <v>2023</v>
      </c>
      <c r="D8466">
        <v>6</v>
      </c>
      <c r="E8466" t="s">
        <v>647</v>
      </c>
      <c r="F8466" s="152">
        <v>60</v>
      </c>
      <c r="G8466" t="s">
        <v>468</v>
      </c>
      <c r="H8466" t="s">
        <v>458</v>
      </c>
      <c r="I8466" t="s">
        <v>459</v>
      </c>
      <c r="J8466" t="s">
        <v>572</v>
      </c>
      <c r="K8466" t="s">
        <v>460</v>
      </c>
      <c r="L8466" t="s">
        <v>544</v>
      </c>
      <c r="M8466" t="s">
        <v>469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180</v>
      </c>
      <c r="C8467">
        <v>2023</v>
      </c>
      <c r="D8467">
        <v>6</v>
      </c>
      <c r="E8467" t="s">
        <v>647</v>
      </c>
      <c r="F8467" s="152">
        <v>60</v>
      </c>
      <c r="G8467" t="s">
        <v>468</v>
      </c>
      <c r="H8467" t="s">
        <v>436</v>
      </c>
      <c r="I8467" t="s">
        <v>437</v>
      </c>
      <c r="J8467" t="s">
        <v>570</v>
      </c>
      <c r="K8467" t="s">
        <v>438</v>
      </c>
      <c r="L8467" t="s">
        <v>544</v>
      </c>
      <c r="M8467" t="s">
        <v>469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180</v>
      </c>
      <c r="C8468">
        <v>2023</v>
      </c>
      <c r="D8468">
        <v>6</v>
      </c>
      <c r="E8468" t="s">
        <v>647</v>
      </c>
      <c r="F8468" s="152">
        <v>60</v>
      </c>
      <c r="G8468" t="s">
        <v>468</v>
      </c>
      <c r="H8468" t="s">
        <v>462</v>
      </c>
      <c r="I8468" t="s">
        <v>463</v>
      </c>
      <c r="J8468" t="s">
        <v>576</v>
      </c>
      <c r="K8468" t="s">
        <v>464</v>
      </c>
      <c r="L8468" t="s">
        <v>544</v>
      </c>
      <c r="M8468" t="s">
        <v>469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180</v>
      </c>
      <c r="C8469">
        <v>2023</v>
      </c>
      <c r="D8469">
        <v>6</v>
      </c>
      <c r="E8469" t="s">
        <v>647</v>
      </c>
      <c r="F8469" s="152">
        <v>71</v>
      </c>
      <c r="G8469" t="s">
        <v>468</v>
      </c>
      <c r="H8469" t="s">
        <v>396</v>
      </c>
      <c r="I8469" t="s">
        <v>397</v>
      </c>
      <c r="J8469" t="s">
        <v>560</v>
      </c>
      <c r="K8469" t="s">
        <v>398</v>
      </c>
      <c r="L8469" t="s">
        <v>549</v>
      </c>
      <c r="M8469" t="s">
        <v>526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180</v>
      </c>
      <c r="C8470">
        <v>2023</v>
      </c>
      <c r="D8470">
        <v>6</v>
      </c>
      <c r="E8470" t="s">
        <v>647</v>
      </c>
      <c r="F8470" s="152">
        <v>72</v>
      </c>
      <c r="G8470" t="s">
        <v>468</v>
      </c>
      <c r="H8470" t="s">
        <v>396</v>
      </c>
      <c r="I8470" t="s">
        <v>397</v>
      </c>
      <c r="J8470" t="s">
        <v>560</v>
      </c>
      <c r="K8470" t="s">
        <v>398</v>
      </c>
      <c r="L8470" t="s">
        <v>550</v>
      </c>
      <c r="M8470" t="s">
        <v>527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180</v>
      </c>
      <c r="C8471">
        <v>2023</v>
      </c>
      <c r="D8471">
        <v>6</v>
      </c>
      <c r="E8471" t="s">
        <v>647</v>
      </c>
      <c r="F8471" s="152">
        <v>72</v>
      </c>
      <c r="G8471" t="s">
        <v>468</v>
      </c>
      <c r="H8471" t="s">
        <v>402</v>
      </c>
      <c r="I8471" t="s">
        <v>403</v>
      </c>
      <c r="J8471" t="s">
        <v>561</v>
      </c>
      <c r="K8471" t="s">
        <v>404</v>
      </c>
      <c r="L8471" t="s">
        <v>550</v>
      </c>
      <c r="M8471" t="s">
        <v>527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180</v>
      </c>
      <c r="C8472">
        <v>2023</v>
      </c>
      <c r="D8472">
        <v>6</v>
      </c>
      <c r="E8472" t="s">
        <v>647</v>
      </c>
      <c r="F8472" s="152">
        <v>75</v>
      </c>
      <c r="G8472" t="s">
        <v>468</v>
      </c>
      <c r="H8472" t="s">
        <v>416</v>
      </c>
      <c r="I8472" t="s">
        <v>417</v>
      </c>
      <c r="J8472" t="s">
        <v>561</v>
      </c>
      <c r="K8472" t="s">
        <v>404</v>
      </c>
      <c r="L8472" t="s">
        <v>552</v>
      </c>
      <c r="M8472" t="s">
        <v>475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180</v>
      </c>
      <c r="C8473">
        <v>2023</v>
      </c>
      <c r="D8473">
        <v>6</v>
      </c>
      <c r="E8473" t="s">
        <v>647</v>
      </c>
      <c r="F8473" s="152">
        <v>75</v>
      </c>
      <c r="G8473" t="s">
        <v>468</v>
      </c>
      <c r="H8473" t="s">
        <v>449</v>
      </c>
      <c r="I8473" t="s">
        <v>450</v>
      </c>
      <c r="J8473" t="s">
        <v>567</v>
      </c>
      <c r="K8473" t="s">
        <v>432</v>
      </c>
      <c r="L8473" t="s">
        <v>552</v>
      </c>
      <c r="M8473" t="s">
        <v>475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180</v>
      </c>
      <c r="C8474">
        <v>2023</v>
      </c>
      <c r="D8474">
        <v>6</v>
      </c>
      <c r="E8474" t="s">
        <v>647</v>
      </c>
      <c r="F8474" s="152">
        <v>77</v>
      </c>
      <c r="G8474" t="s">
        <v>468</v>
      </c>
      <c r="H8474" t="s">
        <v>402</v>
      </c>
      <c r="I8474" t="s">
        <v>403</v>
      </c>
      <c r="J8474" t="s">
        <v>561</v>
      </c>
      <c r="K8474" t="s">
        <v>404</v>
      </c>
      <c r="L8474" t="s">
        <v>553</v>
      </c>
      <c r="M8474" t="s">
        <v>529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180</v>
      </c>
      <c r="C8475">
        <v>2023</v>
      </c>
      <c r="D8475">
        <v>6</v>
      </c>
      <c r="E8475" t="s">
        <v>647</v>
      </c>
      <c r="F8475" s="152">
        <v>77</v>
      </c>
      <c r="G8475" t="s">
        <v>468</v>
      </c>
      <c r="H8475" t="s">
        <v>430</v>
      </c>
      <c r="I8475" t="s">
        <v>431</v>
      </c>
      <c r="J8475" t="s">
        <v>567</v>
      </c>
      <c r="K8475" t="s">
        <v>432</v>
      </c>
      <c r="L8475" t="s">
        <v>553</v>
      </c>
      <c r="M8475" t="s">
        <v>529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180</v>
      </c>
      <c r="C8476">
        <v>2023</v>
      </c>
      <c r="D8476">
        <v>6</v>
      </c>
      <c r="E8476" t="s">
        <v>647</v>
      </c>
      <c r="F8476" s="152">
        <v>77</v>
      </c>
      <c r="G8476" t="s">
        <v>468</v>
      </c>
      <c r="H8476" t="s">
        <v>416</v>
      </c>
      <c r="I8476" t="s">
        <v>417</v>
      </c>
      <c r="J8476" t="s">
        <v>561</v>
      </c>
      <c r="K8476" t="s">
        <v>404</v>
      </c>
      <c r="L8476" t="s">
        <v>554</v>
      </c>
      <c r="M8476" t="s">
        <v>475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180</v>
      </c>
      <c r="C8477">
        <v>2023</v>
      </c>
      <c r="D8477">
        <v>6</v>
      </c>
      <c r="E8477" t="s">
        <v>647</v>
      </c>
      <c r="F8477" s="152">
        <v>79</v>
      </c>
      <c r="G8477" t="s">
        <v>468</v>
      </c>
      <c r="H8477" t="s">
        <v>531</v>
      </c>
      <c r="I8477" t="s">
        <v>532</v>
      </c>
      <c r="J8477" t="s">
        <v>269</v>
      </c>
      <c r="K8477" t="s">
        <v>533</v>
      </c>
      <c r="L8477" t="s">
        <v>555</v>
      </c>
      <c r="M8477" t="s">
        <v>530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180</v>
      </c>
      <c r="C8478">
        <v>2023</v>
      </c>
      <c r="D8478">
        <v>6</v>
      </c>
      <c r="E8478" t="s">
        <v>647</v>
      </c>
      <c r="F8478" s="152">
        <v>79</v>
      </c>
      <c r="G8478" t="s">
        <v>468</v>
      </c>
      <c r="H8478" t="s">
        <v>443</v>
      </c>
      <c r="I8478" t="s">
        <v>444</v>
      </c>
      <c r="J8478" t="s">
        <v>571</v>
      </c>
      <c r="K8478" t="s">
        <v>442</v>
      </c>
      <c r="L8478" t="s">
        <v>556</v>
      </c>
      <c r="M8478" t="s">
        <v>534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180</v>
      </c>
      <c r="C8479">
        <v>2023</v>
      </c>
      <c r="D8479">
        <v>6</v>
      </c>
      <c r="E8479" t="s">
        <v>647</v>
      </c>
      <c r="F8479" s="152">
        <v>79</v>
      </c>
      <c r="G8479" t="s">
        <v>468</v>
      </c>
      <c r="H8479" t="s">
        <v>416</v>
      </c>
      <c r="I8479" t="s">
        <v>417</v>
      </c>
      <c r="J8479" t="s">
        <v>561</v>
      </c>
      <c r="K8479" t="s">
        <v>404</v>
      </c>
      <c r="L8479" t="s">
        <v>556</v>
      </c>
      <c r="M8479" t="s">
        <v>534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180</v>
      </c>
      <c r="C8480">
        <v>2023</v>
      </c>
      <c r="D8480">
        <v>6</v>
      </c>
      <c r="E8480" t="s">
        <v>647</v>
      </c>
      <c r="F8480" s="152">
        <v>79</v>
      </c>
      <c r="G8480" t="s">
        <v>468</v>
      </c>
      <c r="H8480" t="s">
        <v>445</v>
      </c>
      <c r="I8480" t="s">
        <v>446</v>
      </c>
      <c r="J8480" t="s">
        <v>566</v>
      </c>
      <c r="K8480" t="s">
        <v>424</v>
      </c>
      <c r="L8480" t="s">
        <v>556</v>
      </c>
      <c r="M8480" t="s">
        <v>534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180</v>
      </c>
      <c r="C8481">
        <v>2023</v>
      </c>
      <c r="D8481">
        <v>6</v>
      </c>
      <c r="E8481" t="s">
        <v>647</v>
      </c>
      <c r="F8481" s="152">
        <v>79</v>
      </c>
      <c r="G8481" t="s">
        <v>468</v>
      </c>
      <c r="H8481" t="s">
        <v>449</v>
      </c>
      <c r="I8481" t="s">
        <v>450</v>
      </c>
      <c r="J8481" t="s">
        <v>567</v>
      </c>
      <c r="K8481" t="s">
        <v>432</v>
      </c>
      <c r="L8481" t="s">
        <v>556</v>
      </c>
      <c r="M8481" t="s">
        <v>534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186</v>
      </c>
      <c r="C8482">
        <v>2023</v>
      </c>
      <c r="D8482">
        <v>7</v>
      </c>
      <c r="E8482" t="s">
        <v>651</v>
      </c>
      <c r="F8482" s="152">
        <v>1</v>
      </c>
      <c r="G8482" t="s">
        <v>395</v>
      </c>
      <c r="H8482" t="s">
        <v>396</v>
      </c>
      <c r="I8482" t="s">
        <v>397</v>
      </c>
      <c r="J8482" t="s">
        <v>560</v>
      </c>
      <c r="K8482" t="s">
        <v>398</v>
      </c>
      <c r="L8482" t="s">
        <v>535</v>
      </c>
      <c r="M8482" t="s">
        <v>399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186</v>
      </c>
      <c r="C8483">
        <v>2023</v>
      </c>
      <c r="D8483">
        <v>7</v>
      </c>
      <c r="E8483" t="s">
        <v>651</v>
      </c>
      <c r="F8483" s="152">
        <v>1</v>
      </c>
      <c r="G8483" t="s">
        <v>395</v>
      </c>
      <c r="H8483" t="s">
        <v>400</v>
      </c>
      <c r="I8483" t="s">
        <v>401</v>
      </c>
      <c r="J8483" t="s">
        <v>560</v>
      </c>
      <c r="K8483" t="s">
        <v>398</v>
      </c>
      <c r="L8483" t="s">
        <v>535</v>
      </c>
      <c r="M8483" t="s">
        <v>399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186</v>
      </c>
      <c r="C8484">
        <v>2023</v>
      </c>
      <c r="D8484">
        <v>7</v>
      </c>
      <c r="E8484" t="s">
        <v>651</v>
      </c>
      <c r="F8484" s="152">
        <v>1</v>
      </c>
      <c r="G8484" t="s">
        <v>395</v>
      </c>
      <c r="H8484" t="s">
        <v>402</v>
      </c>
      <c r="I8484" t="s">
        <v>403</v>
      </c>
      <c r="J8484" t="s">
        <v>561</v>
      </c>
      <c r="K8484" t="s">
        <v>404</v>
      </c>
      <c r="L8484" t="s">
        <v>535</v>
      </c>
      <c r="M8484" t="s">
        <v>399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186</v>
      </c>
      <c r="C8485">
        <v>2023</v>
      </c>
      <c r="D8485">
        <v>7</v>
      </c>
      <c r="E8485" t="s">
        <v>651</v>
      </c>
      <c r="F8485" s="152">
        <v>1</v>
      </c>
      <c r="G8485" t="s">
        <v>395</v>
      </c>
      <c r="H8485" t="s">
        <v>405</v>
      </c>
      <c r="I8485" t="s">
        <v>406</v>
      </c>
      <c r="J8485" t="s">
        <v>562</v>
      </c>
      <c r="K8485" t="s">
        <v>407</v>
      </c>
      <c r="L8485" t="s">
        <v>535</v>
      </c>
      <c r="M8485" t="s">
        <v>399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186</v>
      </c>
      <c r="C8486">
        <v>2023</v>
      </c>
      <c r="D8486">
        <v>7</v>
      </c>
      <c r="E8486" t="s">
        <v>651</v>
      </c>
      <c r="F8486" s="152">
        <v>1</v>
      </c>
      <c r="G8486" t="s">
        <v>395</v>
      </c>
      <c r="H8486" t="s">
        <v>408</v>
      </c>
      <c r="I8486" t="s">
        <v>409</v>
      </c>
      <c r="J8486" t="s">
        <v>564</v>
      </c>
      <c r="K8486" t="s">
        <v>410</v>
      </c>
      <c r="L8486" t="s">
        <v>535</v>
      </c>
      <c r="M8486" t="s">
        <v>399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186</v>
      </c>
      <c r="C8487">
        <v>2023</v>
      </c>
      <c r="D8487">
        <v>7</v>
      </c>
      <c r="E8487" t="s">
        <v>651</v>
      </c>
      <c r="F8487" s="152">
        <v>1</v>
      </c>
      <c r="G8487" t="s">
        <v>395</v>
      </c>
      <c r="H8487" t="s">
        <v>411</v>
      </c>
      <c r="I8487" t="s">
        <v>412</v>
      </c>
      <c r="J8487" t="s">
        <v>560</v>
      </c>
      <c r="K8487" t="s">
        <v>398</v>
      </c>
      <c r="L8487" t="s">
        <v>536</v>
      </c>
      <c r="M8487" t="s">
        <v>413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186</v>
      </c>
      <c r="C8488">
        <v>2023</v>
      </c>
      <c r="D8488">
        <v>7</v>
      </c>
      <c r="E8488" t="s">
        <v>651</v>
      </c>
      <c r="F8488" s="152">
        <v>1</v>
      </c>
      <c r="G8488" t="s">
        <v>395</v>
      </c>
      <c r="H8488" t="s">
        <v>414</v>
      </c>
      <c r="I8488" t="s">
        <v>415</v>
      </c>
      <c r="J8488" t="s">
        <v>562</v>
      </c>
      <c r="K8488" t="s">
        <v>407</v>
      </c>
      <c r="L8488" t="s">
        <v>536</v>
      </c>
      <c r="M8488" t="s">
        <v>413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186</v>
      </c>
      <c r="C8489">
        <v>2023</v>
      </c>
      <c r="D8489">
        <v>7</v>
      </c>
      <c r="E8489" t="s">
        <v>651</v>
      </c>
      <c r="F8489" s="152">
        <v>1</v>
      </c>
      <c r="G8489" t="s">
        <v>395</v>
      </c>
      <c r="H8489" t="s">
        <v>416</v>
      </c>
      <c r="I8489" t="s">
        <v>417</v>
      </c>
      <c r="J8489" t="s">
        <v>561</v>
      </c>
      <c r="K8489" t="s">
        <v>404</v>
      </c>
      <c r="L8489" t="s">
        <v>536</v>
      </c>
      <c r="M8489" t="s">
        <v>413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186</v>
      </c>
      <c r="C8490">
        <v>2023</v>
      </c>
      <c r="D8490">
        <v>7</v>
      </c>
      <c r="E8490" t="s">
        <v>651</v>
      </c>
      <c r="F8490" s="152">
        <v>1</v>
      </c>
      <c r="G8490" t="s">
        <v>395</v>
      </c>
      <c r="H8490" t="s">
        <v>418</v>
      </c>
      <c r="I8490" t="s">
        <v>419</v>
      </c>
      <c r="J8490" t="s">
        <v>564</v>
      </c>
      <c r="K8490" t="s">
        <v>410</v>
      </c>
      <c r="L8490" t="s">
        <v>536</v>
      </c>
      <c r="M8490" t="s">
        <v>413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186</v>
      </c>
      <c r="C8491">
        <v>2023</v>
      </c>
      <c r="D8491">
        <v>7</v>
      </c>
      <c r="E8491" t="s">
        <v>651</v>
      </c>
      <c r="F8491" s="152">
        <v>3</v>
      </c>
      <c r="G8491" t="s">
        <v>420</v>
      </c>
      <c r="H8491" t="s">
        <v>396</v>
      </c>
      <c r="I8491" t="s">
        <v>397</v>
      </c>
      <c r="J8491" t="s">
        <v>560</v>
      </c>
      <c r="K8491" t="s">
        <v>398</v>
      </c>
      <c r="L8491" t="s">
        <v>537</v>
      </c>
      <c r="M8491" t="s">
        <v>421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186</v>
      </c>
      <c r="C8492">
        <v>2023</v>
      </c>
      <c r="D8492">
        <v>7</v>
      </c>
      <c r="E8492" t="s">
        <v>651</v>
      </c>
      <c r="F8492" s="152">
        <v>3</v>
      </c>
      <c r="G8492" t="s">
        <v>420</v>
      </c>
      <c r="H8492" t="s">
        <v>402</v>
      </c>
      <c r="I8492" t="s">
        <v>403</v>
      </c>
      <c r="J8492" t="s">
        <v>561</v>
      </c>
      <c r="K8492" t="s">
        <v>404</v>
      </c>
      <c r="L8492" t="s">
        <v>537</v>
      </c>
      <c r="M8492" t="s">
        <v>421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186</v>
      </c>
      <c r="C8493">
        <v>2023</v>
      </c>
      <c r="D8493">
        <v>7</v>
      </c>
      <c r="E8493" t="s">
        <v>651</v>
      </c>
      <c r="F8493" s="152">
        <v>3</v>
      </c>
      <c r="G8493" t="s">
        <v>420</v>
      </c>
      <c r="H8493" t="s">
        <v>425</v>
      </c>
      <c r="I8493" t="s">
        <v>426</v>
      </c>
      <c r="J8493" t="s">
        <v>563</v>
      </c>
      <c r="K8493" t="s">
        <v>427</v>
      </c>
      <c r="L8493" t="s">
        <v>537</v>
      </c>
      <c r="M8493" t="s">
        <v>421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186</v>
      </c>
      <c r="C8494">
        <v>2023</v>
      </c>
      <c r="D8494">
        <v>7</v>
      </c>
      <c r="E8494" t="s">
        <v>651</v>
      </c>
      <c r="F8494" s="152">
        <v>3</v>
      </c>
      <c r="G8494" t="s">
        <v>420</v>
      </c>
      <c r="H8494" t="s">
        <v>408</v>
      </c>
      <c r="I8494" t="s">
        <v>409</v>
      </c>
      <c r="J8494" t="s">
        <v>564</v>
      </c>
      <c r="K8494" t="s">
        <v>410</v>
      </c>
      <c r="L8494" t="s">
        <v>537</v>
      </c>
      <c r="M8494" t="s">
        <v>421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186</v>
      </c>
      <c r="C8495">
        <v>2023</v>
      </c>
      <c r="D8495">
        <v>7</v>
      </c>
      <c r="E8495" t="s">
        <v>651</v>
      </c>
      <c r="F8495" s="152">
        <v>3</v>
      </c>
      <c r="G8495" t="s">
        <v>420</v>
      </c>
      <c r="H8495" t="s">
        <v>430</v>
      </c>
      <c r="I8495" t="s">
        <v>431</v>
      </c>
      <c r="J8495" t="s">
        <v>567</v>
      </c>
      <c r="K8495" t="s">
        <v>432</v>
      </c>
      <c r="L8495" t="s">
        <v>537</v>
      </c>
      <c r="M8495" t="s">
        <v>421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186</v>
      </c>
      <c r="C8496">
        <v>2023</v>
      </c>
      <c r="D8496">
        <v>7</v>
      </c>
      <c r="E8496" t="s">
        <v>651</v>
      </c>
      <c r="F8496" s="152">
        <v>3</v>
      </c>
      <c r="G8496" t="s">
        <v>420</v>
      </c>
      <c r="H8496" t="s">
        <v>433</v>
      </c>
      <c r="I8496" t="s">
        <v>434</v>
      </c>
      <c r="J8496" t="s">
        <v>565</v>
      </c>
      <c r="K8496" t="s">
        <v>435</v>
      </c>
      <c r="L8496" t="s">
        <v>536</v>
      </c>
      <c r="M8496" t="s">
        <v>413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186</v>
      </c>
      <c r="C8497">
        <v>2023</v>
      </c>
      <c r="D8497">
        <v>7</v>
      </c>
      <c r="E8497" t="s">
        <v>651</v>
      </c>
      <c r="F8497" s="152">
        <v>3</v>
      </c>
      <c r="G8497" t="s">
        <v>420</v>
      </c>
      <c r="H8497" t="s">
        <v>436</v>
      </c>
      <c r="I8497" t="s">
        <v>437</v>
      </c>
      <c r="J8497" t="s">
        <v>570</v>
      </c>
      <c r="K8497" t="s">
        <v>438</v>
      </c>
      <c r="L8497" t="s">
        <v>538</v>
      </c>
      <c r="M8497" t="s">
        <v>439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186</v>
      </c>
      <c r="C8498">
        <v>2023</v>
      </c>
      <c r="D8498">
        <v>7</v>
      </c>
      <c r="E8498" t="s">
        <v>651</v>
      </c>
      <c r="F8498" s="152">
        <v>3</v>
      </c>
      <c r="G8498" t="s">
        <v>420</v>
      </c>
      <c r="H8498" t="s">
        <v>443</v>
      </c>
      <c r="I8498" t="s">
        <v>444</v>
      </c>
      <c r="J8498" t="s">
        <v>571</v>
      </c>
      <c r="K8498" t="s">
        <v>442</v>
      </c>
      <c r="L8498" t="s">
        <v>538</v>
      </c>
      <c r="M8498" t="s">
        <v>439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186</v>
      </c>
      <c r="C8499">
        <v>2023</v>
      </c>
      <c r="D8499">
        <v>7</v>
      </c>
      <c r="E8499" t="s">
        <v>651</v>
      </c>
      <c r="F8499" s="152">
        <v>3</v>
      </c>
      <c r="G8499" t="s">
        <v>420</v>
      </c>
      <c r="H8499" t="s">
        <v>411</v>
      </c>
      <c r="I8499" t="s">
        <v>412</v>
      </c>
      <c r="J8499" t="s">
        <v>560</v>
      </c>
      <c r="K8499" t="s">
        <v>398</v>
      </c>
      <c r="L8499" t="s">
        <v>538</v>
      </c>
      <c r="M8499" t="s">
        <v>439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186</v>
      </c>
      <c r="C8500">
        <v>2023</v>
      </c>
      <c r="D8500">
        <v>7</v>
      </c>
      <c r="E8500" t="s">
        <v>651</v>
      </c>
      <c r="F8500" s="152">
        <v>3</v>
      </c>
      <c r="G8500" t="s">
        <v>420</v>
      </c>
      <c r="H8500" t="s">
        <v>416</v>
      </c>
      <c r="I8500" t="s">
        <v>417</v>
      </c>
      <c r="J8500" t="s">
        <v>561</v>
      </c>
      <c r="K8500" t="s">
        <v>404</v>
      </c>
      <c r="L8500" t="s">
        <v>538</v>
      </c>
      <c r="M8500" t="s">
        <v>439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186</v>
      </c>
      <c r="C8501">
        <v>2023</v>
      </c>
      <c r="D8501">
        <v>7</v>
      </c>
      <c r="E8501" t="s">
        <v>651</v>
      </c>
      <c r="F8501" s="152">
        <v>3</v>
      </c>
      <c r="G8501" t="s">
        <v>420</v>
      </c>
      <c r="H8501" t="s">
        <v>445</v>
      </c>
      <c r="I8501" t="s">
        <v>446</v>
      </c>
      <c r="J8501" t="s">
        <v>566</v>
      </c>
      <c r="K8501" t="s">
        <v>424</v>
      </c>
      <c r="L8501" t="s">
        <v>538</v>
      </c>
      <c r="M8501" t="s">
        <v>439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186</v>
      </c>
      <c r="C8502">
        <v>2023</v>
      </c>
      <c r="D8502">
        <v>7</v>
      </c>
      <c r="E8502" t="s">
        <v>651</v>
      </c>
      <c r="F8502" s="152">
        <v>3</v>
      </c>
      <c r="G8502" t="s">
        <v>420</v>
      </c>
      <c r="H8502" t="s">
        <v>447</v>
      </c>
      <c r="I8502" t="s">
        <v>448</v>
      </c>
      <c r="J8502" t="s">
        <v>563</v>
      </c>
      <c r="K8502" t="s">
        <v>427</v>
      </c>
      <c r="L8502" t="s">
        <v>538</v>
      </c>
      <c r="M8502" t="s">
        <v>439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186</v>
      </c>
      <c r="C8503">
        <v>2023</v>
      </c>
      <c r="D8503">
        <v>7</v>
      </c>
      <c r="E8503" t="s">
        <v>651</v>
      </c>
      <c r="F8503" s="152">
        <v>3</v>
      </c>
      <c r="G8503" t="s">
        <v>420</v>
      </c>
      <c r="H8503" t="s">
        <v>418</v>
      </c>
      <c r="I8503" t="s">
        <v>419</v>
      </c>
      <c r="J8503" t="s">
        <v>564</v>
      </c>
      <c r="K8503" t="s">
        <v>410</v>
      </c>
      <c r="L8503" t="s">
        <v>538</v>
      </c>
      <c r="M8503" t="s">
        <v>439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186</v>
      </c>
      <c r="C8504">
        <v>2023</v>
      </c>
      <c r="D8504">
        <v>7</v>
      </c>
      <c r="E8504" t="s">
        <v>651</v>
      </c>
      <c r="F8504" s="152">
        <v>3</v>
      </c>
      <c r="G8504" t="s">
        <v>420</v>
      </c>
      <c r="H8504" t="s">
        <v>449</v>
      </c>
      <c r="I8504" t="s">
        <v>450</v>
      </c>
      <c r="J8504" t="s">
        <v>567</v>
      </c>
      <c r="K8504" t="s">
        <v>432</v>
      </c>
      <c r="L8504" t="s">
        <v>538</v>
      </c>
      <c r="M8504" t="s">
        <v>439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186</v>
      </c>
      <c r="C8505">
        <v>2023</v>
      </c>
      <c r="D8505">
        <v>7</v>
      </c>
      <c r="E8505" t="s">
        <v>651</v>
      </c>
      <c r="F8505" s="152">
        <v>3</v>
      </c>
      <c r="G8505" t="s">
        <v>420</v>
      </c>
      <c r="H8505" t="s">
        <v>451</v>
      </c>
      <c r="I8505" t="s">
        <v>452</v>
      </c>
      <c r="J8505" t="s">
        <v>569</v>
      </c>
      <c r="K8505" t="s">
        <v>453</v>
      </c>
      <c r="L8505" t="s">
        <v>538</v>
      </c>
      <c r="M8505" t="s">
        <v>439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186</v>
      </c>
      <c r="C8506">
        <v>2023</v>
      </c>
      <c r="D8506">
        <v>7</v>
      </c>
      <c r="E8506" t="s">
        <v>651</v>
      </c>
      <c r="F8506" s="152">
        <v>5</v>
      </c>
      <c r="G8506" t="s">
        <v>454</v>
      </c>
      <c r="H8506" t="s">
        <v>430</v>
      </c>
      <c r="I8506" t="s">
        <v>431</v>
      </c>
      <c r="J8506" t="s">
        <v>567</v>
      </c>
      <c r="K8506" t="s">
        <v>432</v>
      </c>
      <c r="L8506" t="s">
        <v>539</v>
      </c>
      <c r="M8506" t="s">
        <v>455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186</v>
      </c>
      <c r="C8507">
        <v>2023</v>
      </c>
      <c r="D8507">
        <v>7</v>
      </c>
      <c r="E8507" t="s">
        <v>651</v>
      </c>
      <c r="F8507" s="152">
        <v>5</v>
      </c>
      <c r="G8507" t="s">
        <v>454</v>
      </c>
      <c r="H8507" t="s">
        <v>443</v>
      </c>
      <c r="I8507" t="s">
        <v>444</v>
      </c>
      <c r="J8507" t="s">
        <v>571</v>
      </c>
      <c r="K8507" t="s">
        <v>442</v>
      </c>
      <c r="L8507" t="s">
        <v>540</v>
      </c>
      <c r="M8507" t="s">
        <v>456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186</v>
      </c>
      <c r="C8508">
        <v>2023</v>
      </c>
      <c r="D8508">
        <v>7</v>
      </c>
      <c r="E8508" t="s">
        <v>651</v>
      </c>
      <c r="F8508" s="152">
        <v>5</v>
      </c>
      <c r="G8508" t="s">
        <v>454</v>
      </c>
      <c r="H8508" t="s">
        <v>416</v>
      </c>
      <c r="I8508" t="s">
        <v>417</v>
      </c>
      <c r="J8508" t="s">
        <v>561</v>
      </c>
      <c r="K8508" t="s">
        <v>404</v>
      </c>
      <c r="L8508" t="s">
        <v>540</v>
      </c>
      <c r="M8508" t="s">
        <v>456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186</v>
      </c>
      <c r="C8509">
        <v>2023</v>
      </c>
      <c r="D8509">
        <v>7</v>
      </c>
      <c r="E8509" t="s">
        <v>651</v>
      </c>
      <c r="F8509" s="152">
        <v>6</v>
      </c>
      <c r="G8509" t="s">
        <v>457</v>
      </c>
      <c r="H8509" t="s">
        <v>458</v>
      </c>
      <c r="I8509" t="s">
        <v>459</v>
      </c>
      <c r="J8509" t="s">
        <v>572</v>
      </c>
      <c r="K8509" t="s">
        <v>460</v>
      </c>
      <c r="L8509" t="s">
        <v>541</v>
      </c>
      <c r="M8509" t="s">
        <v>461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186</v>
      </c>
      <c r="C8510">
        <v>2023</v>
      </c>
      <c r="D8510">
        <v>7</v>
      </c>
      <c r="E8510" t="s">
        <v>651</v>
      </c>
      <c r="F8510" s="152">
        <v>6</v>
      </c>
      <c r="G8510" t="s">
        <v>457</v>
      </c>
      <c r="H8510" t="s">
        <v>462</v>
      </c>
      <c r="I8510" t="s">
        <v>463</v>
      </c>
      <c r="J8510" t="s">
        <v>576</v>
      </c>
      <c r="K8510" t="s">
        <v>464</v>
      </c>
      <c r="L8510" t="s">
        <v>541</v>
      </c>
      <c r="M8510" t="s">
        <v>461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186</v>
      </c>
      <c r="C8511">
        <v>2023</v>
      </c>
      <c r="D8511">
        <v>7</v>
      </c>
      <c r="E8511" t="s">
        <v>651</v>
      </c>
      <c r="F8511" s="152">
        <v>10</v>
      </c>
      <c r="G8511" t="s">
        <v>465</v>
      </c>
      <c r="H8511" t="s">
        <v>396</v>
      </c>
      <c r="I8511" t="s">
        <v>397</v>
      </c>
      <c r="J8511" t="s">
        <v>560</v>
      </c>
      <c r="K8511" t="s">
        <v>398</v>
      </c>
      <c r="L8511" t="s">
        <v>542</v>
      </c>
      <c r="M8511" t="s">
        <v>466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186</v>
      </c>
      <c r="C8512">
        <v>2023</v>
      </c>
      <c r="D8512">
        <v>7</v>
      </c>
      <c r="E8512" t="s">
        <v>651</v>
      </c>
      <c r="F8512" s="152">
        <v>10</v>
      </c>
      <c r="G8512" t="s">
        <v>465</v>
      </c>
      <c r="H8512" t="s">
        <v>411</v>
      </c>
      <c r="I8512" t="s">
        <v>412</v>
      </c>
      <c r="J8512" t="s">
        <v>560</v>
      </c>
      <c r="K8512" t="s">
        <v>398</v>
      </c>
      <c r="L8512" t="s">
        <v>543</v>
      </c>
      <c r="M8512" t="s">
        <v>467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186</v>
      </c>
      <c r="C8513">
        <v>2023</v>
      </c>
      <c r="D8513">
        <v>7</v>
      </c>
      <c r="E8513" t="s">
        <v>651</v>
      </c>
      <c r="F8513" s="152">
        <v>10</v>
      </c>
      <c r="G8513" t="s">
        <v>465</v>
      </c>
      <c r="H8513" t="s">
        <v>414</v>
      </c>
      <c r="I8513" t="s">
        <v>415</v>
      </c>
      <c r="J8513" t="s">
        <v>562</v>
      </c>
      <c r="K8513" t="s">
        <v>407</v>
      </c>
      <c r="L8513" t="s">
        <v>543</v>
      </c>
      <c r="M8513" t="s">
        <v>467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186</v>
      </c>
      <c r="C8514">
        <v>2023</v>
      </c>
      <c r="D8514">
        <v>7</v>
      </c>
      <c r="E8514" t="s">
        <v>651</v>
      </c>
      <c r="F8514" s="152">
        <v>60</v>
      </c>
      <c r="G8514" t="s">
        <v>468</v>
      </c>
      <c r="H8514" t="s">
        <v>458</v>
      </c>
      <c r="I8514" t="s">
        <v>459</v>
      </c>
      <c r="J8514" t="s">
        <v>572</v>
      </c>
      <c r="K8514" t="s">
        <v>460</v>
      </c>
      <c r="L8514" t="s">
        <v>544</v>
      </c>
      <c r="M8514" t="s">
        <v>469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186</v>
      </c>
      <c r="C8515">
        <v>2023</v>
      </c>
      <c r="D8515">
        <v>7</v>
      </c>
      <c r="E8515" t="s">
        <v>651</v>
      </c>
      <c r="F8515" s="152">
        <v>60</v>
      </c>
      <c r="G8515" t="s">
        <v>468</v>
      </c>
      <c r="H8515" t="s">
        <v>462</v>
      </c>
      <c r="I8515" t="s">
        <v>463</v>
      </c>
      <c r="J8515" t="s">
        <v>576</v>
      </c>
      <c r="K8515" t="s">
        <v>464</v>
      </c>
      <c r="L8515" t="s">
        <v>544</v>
      </c>
      <c r="M8515" t="s">
        <v>469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180</v>
      </c>
      <c r="C8516">
        <v>2023</v>
      </c>
      <c r="D8516">
        <v>7</v>
      </c>
      <c r="E8516" t="s">
        <v>651</v>
      </c>
      <c r="F8516" s="152">
        <v>1</v>
      </c>
      <c r="G8516" t="s">
        <v>395</v>
      </c>
      <c r="H8516" t="s">
        <v>396</v>
      </c>
      <c r="I8516" t="s">
        <v>397</v>
      </c>
      <c r="J8516" t="s">
        <v>560</v>
      </c>
      <c r="K8516" t="s">
        <v>398</v>
      </c>
      <c r="L8516" t="s">
        <v>535</v>
      </c>
      <c r="M8516" t="s">
        <v>399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180</v>
      </c>
      <c r="C8517">
        <v>2023</v>
      </c>
      <c r="D8517">
        <v>7</v>
      </c>
      <c r="E8517" t="s">
        <v>651</v>
      </c>
      <c r="F8517" s="152">
        <v>1</v>
      </c>
      <c r="G8517" t="s">
        <v>395</v>
      </c>
      <c r="H8517" t="s">
        <v>400</v>
      </c>
      <c r="I8517" t="s">
        <v>401</v>
      </c>
      <c r="J8517" t="s">
        <v>560</v>
      </c>
      <c r="K8517" t="s">
        <v>398</v>
      </c>
      <c r="L8517" t="s">
        <v>535</v>
      </c>
      <c r="M8517" t="s">
        <v>399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180</v>
      </c>
      <c r="C8518">
        <v>2023</v>
      </c>
      <c r="D8518">
        <v>7</v>
      </c>
      <c r="E8518" t="s">
        <v>651</v>
      </c>
      <c r="F8518" s="152">
        <v>1</v>
      </c>
      <c r="G8518" t="s">
        <v>395</v>
      </c>
      <c r="H8518" t="s">
        <v>402</v>
      </c>
      <c r="I8518" t="s">
        <v>403</v>
      </c>
      <c r="J8518" t="s">
        <v>561</v>
      </c>
      <c r="K8518" t="s">
        <v>404</v>
      </c>
      <c r="L8518" t="s">
        <v>535</v>
      </c>
      <c r="M8518" t="s">
        <v>399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180</v>
      </c>
      <c r="C8519">
        <v>2023</v>
      </c>
      <c r="D8519">
        <v>7</v>
      </c>
      <c r="E8519" t="s">
        <v>651</v>
      </c>
      <c r="F8519" s="152">
        <v>1</v>
      </c>
      <c r="G8519" t="s">
        <v>395</v>
      </c>
      <c r="H8519" t="s">
        <v>405</v>
      </c>
      <c r="I8519" t="s">
        <v>406</v>
      </c>
      <c r="J8519" t="s">
        <v>562</v>
      </c>
      <c r="K8519" t="s">
        <v>407</v>
      </c>
      <c r="L8519" t="s">
        <v>535</v>
      </c>
      <c r="M8519" t="s">
        <v>399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180</v>
      </c>
      <c r="C8520">
        <v>2023</v>
      </c>
      <c r="D8520">
        <v>7</v>
      </c>
      <c r="E8520" t="s">
        <v>651</v>
      </c>
      <c r="F8520" s="152">
        <v>1</v>
      </c>
      <c r="G8520" t="s">
        <v>395</v>
      </c>
      <c r="H8520" t="s">
        <v>470</v>
      </c>
      <c r="I8520" t="s">
        <v>471</v>
      </c>
      <c r="J8520" t="s">
        <v>562</v>
      </c>
      <c r="K8520" t="s">
        <v>407</v>
      </c>
      <c r="L8520" t="s">
        <v>535</v>
      </c>
      <c r="M8520" t="s">
        <v>399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180</v>
      </c>
      <c r="C8521">
        <v>2023</v>
      </c>
      <c r="D8521">
        <v>7</v>
      </c>
      <c r="E8521" t="s">
        <v>651</v>
      </c>
      <c r="F8521" s="152">
        <v>1</v>
      </c>
      <c r="G8521" t="s">
        <v>395</v>
      </c>
      <c r="H8521" t="s">
        <v>408</v>
      </c>
      <c r="I8521" t="s">
        <v>409</v>
      </c>
      <c r="J8521" t="s">
        <v>563</v>
      </c>
      <c r="K8521" t="s">
        <v>427</v>
      </c>
      <c r="L8521" t="s">
        <v>535</v>
      </c>
      <c r="M8521" t="s">
        <v>399</v>
      </c>
      <c r="N8521">
        <v>1078</v>
      </c>
      <c r="O8521">
        <v>80604.350000000006</v>
      </c>
      <c r="P8521">
        <v>284026</v>
      </c>
      <c r="Q8521" t="str">
        <f t="shared" ref="Q8521:Q8584" si="136">VLOOKUP(TRIM(J8521),S:T,2,FALSE)</f>
        <v>3-Small C&amp;I</v>
      </c>
    </row>
    <row r="8522" spans="1:17" x14ac:dyDescent="0.3">
      <c r="A8522">
        <v>5</v>
      </c>
      <c r="B8522" t="s">
        <v>180</v>
      </c>
      <c r="C8522">
        <v>2023</v>
      </c>
      <c r="D8522">
        <v>7</v>
      </c>
      <c r="E8522" t="s">
        <v>651</v>
      </c>
      <c r="F8522" s="152">
        <v>1</v>
      </c>
      <c r="G8522" t="s">
        <v>395</v>
      </c>
      <c r="H8522" t="s">
        <v>428</v>
      </c>
      <c r="I8522" t="s">
        <v>429</v>
      </c>
      <c r="J8522" t="s">
        <v>561</v>
      </c>
      <c r="K8522" t="s">
        <v>404</v>
      </c>
      <c r="L8522" t="s">
        <v>535</v>
      </c>
      <c r="M8522" t="s">
        <v>399</v>
      </c>
      <c r="N8522">
        <v>9</v>
      </c>
      <c r="O8522">
        <v>-17856.36</v>
      </c>
      <c r="P8522">
        <v>7492</v>
      </c>
      <c r="Q8522" t="str">
        <f t="shared" si="136"/>
        <v>3-Small C&amp;I</v>
      </c>
    </row>
    <row r="8523" spans="1:17" x14ac:dyDescent="0.3">
      <c r="A8523">
        <v>5</v>
      </c>
      <c r="B8523" t="s">
        <v>180</v>
      </c>
      <c r="C8523">
        <v>2023</v>
      </c>
      <c r="D8523">
        <v>7</v>
      </c>
      <c r="E8523" t="s">
        <v>651</v>
      </c>
      <c r="F8523" s="152">
        <v>1</v>
      </c>
      <c r="G8523" t="s">
        <v>395</v>
      </c>
      <c r="H8523" t="s">
        <v>472</v>
      </c>
      <c r="I8523" t="s">
        <v>473</v>
      </c>
      <c r="J8523" t="s">
        <v>564</v>
      </c>
      <c r="K8523" t="s">
        <v>410</v>
      </c>
      <c r="L8523" t="s">
        <v>535</v>
      </c>
      <c r="M8523" t="s">
        <v>399</v>
      </c>
      <c r="N8523">
        <v>3</v>
      </c>
      <c r="O8523">
        <v>97.1</v>
      </c>
      <c r="P8523">
        <v>274</v>
      </c>
      <c r="Q8523" t="str">
        <f t="shared" si="136"/>
        <v>3-Small C&amp;I</v>
      </c>
    </row>
    <row r="8524" spans="1:17" x14ac:dyDescent="0.3">
      <c r="A8524">
        <v>5</v>
      </c>
      <c r="B8524" t="s">
        <v>180</v>
      </c>
      <c r="C8524">
        <v>2023</v>
      </c>
      <c r="D8524">
        <v>7</v>
      </c>
      <c r="E8524" t="s">
        <v>651</v>
      </c>
      <c r="F8524" s="152">
        <v>1</v>
      </c>
      <c r="G8524" t="s">
        <v>395</v>
      </c>
      <c r="H8524" t="s">
        <v>476</v>
      </c>
      <c r="I8524" t="s">
        <v>477</v>
      </c>
      <c r="J8524" t="s">
        <v>565</v>
      </c>
      <c r="K8524" t="s">
        <v>435</v>
      </c>
      <c r="L8524" t="s">
        <v>535</v>
      </c>
      <c r="M8524" t="s">
        <v>399</v>
      </c>
      <c r="N8524">
        <v>143</v>
      </c>
      <c r="O8524">
        <v>6193.33</v>
      </c>
      <c r="P8524">
        <v>10453</v>
      </c>
      <c r="Q8524" t="str">
        <f t="shared" si="136"/>
        <v>Street</v>
      </c>
    </row>
    <row r="8525" spans="1:17" x14ac:dyDescent="0.3">
      <c r="A8525">
        <v>5</v>
      </c>
      <c r="B8525" t="s">
        <v>180</v>
      </c>
      <c r="C8525">
        <v>2023</v>
      </c>
      <c r="D8525">
        <v>7</v>
      </c>
      <c r="E8525" t="s">
        <v>651</v>
      </c>
      <c r="F8525" s="152">
        <v>1</v>
      </c>
      <c r="G8525" t="s">
        <v>395</v>
      </c>
      <c r="H8525" t="s">
        <v>478</v>
      </c>
      <c r="I8525" t="s">
        <v>479</v>
      </c>
      <c r="J8525" t="s">
        <v>565</v>
      </c>
      <c r="K8525" t="s">
        <v>435</v>
      </c>
      <c r="L8525" t="s">
        <v>535</v>
      </c>
      <c r="M8525" t="s">
        <v>399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x14ac:dyDescent="0.3">
      <c r="A8526">
        <v>5</v>
      </c>
      <c r="B8526" t="s">
        <v>180</v>
      </c>
      <c r="C8526">
        <v>2023</v>
      </c>
      <c r="D8526">
        <v>7</v>
      </c>
      <c r="E8526" t="s">
        <v>651</v>
      </c>
      <c r="F8526" s="152">
        <v>1</v>
      </c>
      <c r="G8526" t="s">
        <v>395</v>
      </c>
      <c r="H8526" t="s">
        <v>433</v>
      </c>
      <c r="I8526" t="s">
        <v>434</v>
      </c>
      <c r="J8526" t="s">
        <v>565</v>
      </c>
      <c r="K8526" t="s">
        <v>435</v>
      </c>
      <c r="L8526" t="s">
        <v>536</v>
      </c>
      <c r="M8526" t="s">
        <v>413</v>
      </c>
      <c r="N8526">
        <v>701</v>
      </c>
      <c r="O8526">
        <v>27050.76</v>
      </c>
      <c r="P8526">
        <v>56074</v>
      </c>
      <c r="Q8526" t="str">
        <f t="shared" si="136"/>
        <v>Street</v>
      </c>
    </row>
    <row r="8527" spans="1:17" x14ac:dyDescent="0.3">
      <c r="A8527">
        <v>5</v>
      </c>
      <c r="B8527" t="s">
        <v>180</v>
      </c>
      <c r="C8527">
        <v>2023</v>
      </c>
      <c r="D8527">
        <v>7</v>
      </c>
      <c r="E8527" t="s">
        <v>651</v>
      </c>
      <c r="F8527" s="152">
        <v>1</v>
      </c>
      <c r="G8527" t="s">
        <v>395</v>
      </c>
      <c r="H8527" t="s">
        <v>436</v>
      </c>
      <c r="I8527" t="s">
        <v>437</v>
      </c>
      <c r="J8527" t="s">
        <v>546</v>
      </c>
      <c r="K8527" t="s">
        <v>474</v>
      </c>
      <c r="L8527" t="s">
        <v>546</v>
      </c>
      <c r="M8527" t="s">
        <v>475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180</v>
      </c>
      <c r="C8528">
        <v>2023</v>
      </c>
      <c r="D8528">
        <v>7</v>
      </c>
      <c r="E8528" t="s">
        <v>651</v>
      </c>
      <c r="F8528" s="152">
        <v>1</v>
      </c>
      <c r="G8528" t="s">
        <v>395</v>
      </c>
      <c r="H8528" t="s">
        <v>411</v>
      </c>
      <c r="I8528" t="s">
        <v>412</v>
      </c>
      <c r="J8528" t="s">
        <v>560</v>
      </c>
      <c r="K8528" t="s">
        <v>398</v>
      </c>
      <c r="L8528" t="s">
        <v>536</v>
      </c>
      <c r="M8528" t="s">
        <v>413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180</v>
      </c>
      <c r="C8529">
        <v>2023</v>
      </c>
      <c r="D8529">
        <v>7</v>
      </c>
      <c r="E8529" t="s">
        <v>651</v>
      </c>
      <c r="F8529" s="152">
        <v>1</v>
      </c>
      <c r="G8529" t="s">
        <v>395</v>
      </c>
      <c r="H8529" t="s">
        <v>414</v>
      </c>
      <c r="I8529" t="s">
        <v>415</v>
      </c>
      <c r="J8529" t="s">
        <v>562</v>
      </c>
      <c r="K8529" t="s">
        <v>407</v>
      </c>
      <c r="L8529" t="s">
        <v>536</v>
      </c>
      <c r="M8529" t="s">
        <v>413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180</v>
      </c>
      <c r="C8530">
        <v>2023</v>
      </c>
      <c r="D8530">
        <v>7</v>
      </c>
      <c r="E8530" t="s">
        <v>651</v>
      </c>
      <c r="F8530" s="152">
        <v>1</v>
      </c>
      <c r="G8530" t="s">
        <v>395</v>
      </c>
      <c r="H8530" t="s">
        <v>416</v>
      </c>
      <c r="I8530" t="s">
        <v>417</v>
      </c>
      <c r="J8530" t="s">
        <v>561</v>
      </c>
      <c r="K8530" t="s">
        <v>404</v>
      </c>
      <c r="L8530" t="s">
        <v>536</v>
      </c>
      <c r="M8530" t="s">
        <v>413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180</v>
      </c>
      <c r="C8531">
        <v>2023</v>
      </c>
      <c r="D8531">
        <v>7</v>
      </c>
      <c r="E8531" t="s">
        <v>651</v>
      </c>
      <c r="F8531" s="152">
        <v>1</v>
      </c>
      <c r="G8531" t="s">
        <v>395</v>
      </c>
      <c r="H8531" t="s">
        <v>418</v>
      </c>
      <c r="I8531" t="s">
        <v>419</v>
      </c>
      <c r="J8531" t="s">
        <v>564</v>
      </c>
      <c r="K8531" t="s">
        <v>410</v>
      </c>
      <c r="L8531" t="s">
        <v>536</v>
      </c>
      <c r="M8531" t="s">
        <v>413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180</v>
      </c>
      <c r="C8532">
        <v>2023</v>
      </c>
      <c r="D8532">
        <v>7</v>
      </c>
      <c r="E8532" t="s">
        <v>651</v>
      </c>
      <c r="F8532" s="152">
        <v>3</v>
      </c>
      <c r="G8532" t="s">
        <v>420</v>
      </c>
      <c r="H8532" t="s">
        <v>396</v>
      </c>
      <c r="I8532" t="s">
        <v>397</v>
      </c>
      <c r="J8532" t="s">
        <v>560</v>
      </c>
      <c r="K8532" t="s">
        <v>398</v>
      </c>
      <c r="L8532" t="s">
        <v>537</v>
      </c>
      <c r="M8532" t="s">
        <v>421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180</v>
      </c>
      <c r="C8533">
        <v>2023</v>
      </c>
      <c r="D8533">
        <v>7</v>
      </c>
      <c r="E8533" t="s">
        <v>651</v>
      </c>
      <c r="F8533" s="152">
        <v>3</v>
      </c>
      <c r="G8533" t="s">
        <v>420</v>
      </c>
      <c r="H8533" t="s">
        <v>400</v>
      </c>
      <c r="I8533" t="s">
        <v>401</v>
      </c>
      <c r="J8533" t="s">
        <v>560</v>
      </c>
      <c r="K8533" t="s">
        <v>398</v>
      </c>
      <c r="L8533" t="s">
        <v>537</v>
      </c>
      <c r="M8533" t="s">
        <v>421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180</v>
      </c>
      <c r="C8534">
        <v>2023</v>
      </c>
      <c r="D8534">
        <v>7</v>
      </c>
      <c r="E8534" t="s">
        <v>651</v>
      </c>
      <c r="F8534" s="152">
        <v>3</v>
      </c>
      <c r="G8534" t="s">
        <v>420</v>
      </c>
      <c r="H8534" t="s">
        <v>402</v>
      </c>
      <c r="I8534" t="s">
        <v>403</v>
      </c>
      <c r="J8534" t="s">
        <v>561</v>
      </c>
      <c r="K8534" t="s">
        <v>404</v>
      </c>
      <c r="L8534" t="s">
        <v>537</v>
      </c>
      <c r="M8534" t="s">
        <v>421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180</v>
      </c>
      <c r="C8535">
        <v>2023</v>
      </c>
      <c r="D8535">
        <v>7</v>
      </c>
      <c r="E8535" t="s">
        <v>651</v>
      </c>
      <c r="F8535" s="152">
        <v>3</v>
      </c>
      <c r="G8535" t="s">
        <v>420</v>
      </c>
      <c r="H8535" t="s">
        <v>405</v>
      </c>
      <c r="I8535" t="s">
        <v>406</v>
      </c>
      <c r="J8535" t="s">
        <v>562</v>
      </c>
      <c r="K8535" t="s">
        <v>407</v>
      </c>
      <c r="L8535" t="s">
        <v>537</v>
      </c>
      <c r="M8535" t="s">
        <v>421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180</v>
      </c>
      <c r="C8536">
        <v>2023</v>
      </c>
      <c r="D8536">
        <v>7</v>
      </c>
      <c r="E8536" t="s">
        <v>651</v>
      </c>
      <c r="F8536" s="152">
        <v>3</v>
      </c>
      <c r="G8536" t="s">
        <v>420</v>
      </c>
      <c r="H8536" t="s">
        <v>422</v>
      </c>
      <c r="I8536" t="s">
        <v>423</v>
      </c>
      <c r="J8536" t="s">
        <v>566</v>
      </c>
      <c r="K8536" t="s">
        <v>424</v>
      </c>
      <c r="L8536" t="s">
        <v>537</v>
      </c>
      <c r="M8536" t="s">
        <v>421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180</v>
      </c>
      <c r="C8537">
        <v>2023</v>
      </c>
      <c r="D8537">
        <v>7</v>
      </c>
      <c r="E8537" t="s">
        <v>651</v>
      </c>
      <c r="F8537" s="152">
        <v>3</v>
      </c>
      <c r="G8537" t="s">
        <v>420</v>
      </c>
      <c r="H8537" t="s">
        <v>425</v>
      </c>
      <c r="I8537" t="s">
        <v>426</v>
      </c>
      <c r="J8537" t="s">
        <v>563</v>
      </c>
      <c r="K8537" t="s">
        <v>427</v>
      </c>
      <c r="L8537" t="s">
        <v>537</v>
      </c>
      <c r="M8537" t="s">
        <v>421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180</v>
      </c>
      <c r="C8538">
        <v>2023</v>
      </c>
      <c r="D8538">
        <v>7</v>
      </c>
      <c r="E8538" t="s">
        <v>651</v>
      </c>
      <c r="F8538" s="152">
        <v>3</v>
      </c>
      <c r="G8538" t="s">
        <v>420</v>
      </c>
      <c r="H8538" t="s">
        <v>408</v>
      </c>
      <c r="I8538" t="s">
        <v>409</v>
      </c>
      <c r="J8538" t="s">
        <v>563</v>
      </c>
      <c r="K8538" t="s">
        <v>427</v>
      </c>
      <c r="L8538" t="s">
        <v>537</v>
      </c>
      <c r="M8538" t="s">
        <v>421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180</v>
      </c>
      <c r="C8539">
        <v>2023</v>
      </c>
      <c r="D8539">
        <v>7</v>
      </c>
      <c r="E8539" t="s">
        <v>651</v>
      </c>
      <c r="F8539" s="152">
        <v>3</v>
      </c>
      <c r="G8539" t="s">
        <v>420</v>
      </c>
      <c r="H8539" t="s">
        <v>428</v>
      </c>
      <c r="I8539" t="s">
        <v>429</v>
      </c>
      <c r="J8539" t="s">
        <v>561</v>
      </c>
      <c r="K8539" t="s">
        <v>404</v>
      </c>
      <c r="L8539" t="s">
        <v>537</v>
      </c>
      <c r="M8539" t="s">
        <v>421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180</v>
      </c>
      <c r="C8540">
        <v>2023</v>
      </c>
      <c r="D8540">
        <v>7</v>
      </c>
      <c r="E8540" t="s">
        <v>651</v>
      </c>
      <c r="F8540" s="152">
        <v>3</v>
      </c>
      <c r="G8540" t="s">
        <v>420</v>
      </c>
      <c r="H8540" t="s">
        <v>480</v>
      </c>
      <c r="I8540" t="s">
        <v>481</v>
      </c>
      <c r="J8540" t="s">
        <v>567</v>
      </c>
      <c r="K8540" t="s">
        <v>432</v>
      </c>
      <c r="L8540" t="s">
        <v>537</v>
      </c>
      <c r="M8540" t="s">
        <v>421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180</v>
      </c>
      <c r="C8541">
        <v>2023</v>
      </c>
      <c r="D8541">
        <v>7</v>
      </c>
      <c r="E8541" t="s">
        <v>651</v>
      </c>
      <c r="F8541" s="152">
        <v>3</v>
      </c>
      <c r="G8541" t="s">
        <v>420</v>
      </c>
      <c r="H8541" t="s">
        <v>648</v>
      </c>
      <c r="I8541" t="s">
        <v>649</v>
      </c>
      <c r="J8541" t="s">
        <v>563</v>
      </c>
      <c r="K8541" t="s">
        <v>427</v>
      </c>
      <c r="L8541" t="s">
        <v>537</v>
      </c>
      <c r="M8541" t="s">
        <v>421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180</v>
      </c>
      <c r="C8542">
        <v>2023</v>
      </c>
      <c r="D8542">
        <v>7</v>
      </c>
      <c r="E8542" t="s">
        <v>651</v>
      </c>
      <c r="F8542" s="152">
        <v>3</v>
      </c>
      <c r="G8542" t="s">
        <v>420</v>
      </c>
      <c r="H8542" t="s">
        <v>472</v>
      </c>
      <c r="I8542" t="s">
        <v>473</v>
      </c>
      <c r="J8542" t="s">
        <v>564</v>
      </c>
      <c r="K8542" t="s">
        <v>410</v>
      </c>
      <c r="L8542" t="s">
        <v>537</v>
      </c>
      <c r="M8542" t="s">
        <v>421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180</v>
      </c>
      <c r="C8543">
        <v>2023</v>
      </c>
      <c r="D8543">
        <v>7</v>
      </c>
      <c r="E8543" t="s">
        <v>651</v>
      </c>
      <c r="F8543" s="152">
        <v>3</v>
      </c>
      <c r="G8543" t="s">
        <v>420</v>
      </c>
      <c r="H8543" t="s">
        <v>482</v>
      </c>
      <c r="I8543" t="s">
        <v>483</v>
      </c>
      <c r="J8543" t="s">
        <v>568</v>
      </c>
      <c r="K8543" t="s">
        <v>484</v>
      </c>
      <c r="L8543" t="s">
        <v>537</v>
      </c>
      <c r="M8543" t="s">
        <v>421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180</v>
      </c>
      <c r="C8544">
        <v>2023</v>
      </c>
      <c r="D8544">
        <v>7</v>
      </c>
      <c r="E8544" t="s">
        <v>651</v>
      </c>
      <c r="F8544" s="152">
        <v>3</v>
      </c>
      <c r="G8544" t="s">
        <v>420</v>
      </c>
      <c r="H8544" t="s">
        <v>430</v>
      </c>
      <c r="I8544" t="s">
        <v>431</v>
      </c>
      <c r="J8544" t="s">
        <v>567</v>
      </c>
      <c r="K8544" t="s">
        <v>432</v>
      </c>
      <c r="L8544" t="s">
        <v>537</v>
      </c>
      <c r="M8544" t="s">
        <v>421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180</v>
      </c>
      <c r="C8545">
        <v>2023</v>
      </c>
      <c r="D8545">
        <v>7</v>
      </c>
      <c r="E8545" t="s">
        <v>651</v>
      </c>
      <c r="F8545" s="152">
        <v>3</v>
      </c>
      <c r="G8545" t="s">
        <v>420</v>
      </c>
      <c r="H8545" t="s">
        <v>485</v>
      </c>
      <c r="I8545" t="s">
        <v>486</v>
      </c>
      <c r="J8545" t="s">
        <v>569</v>
      </c>
      <c r="K8545" t="s">
        <v>453</v>
      </c>
      <c r="L8545" t="s">
        <v>537</v>
      </c>
      <c r="M8545" t="s">
        <v>421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180</v>
      </c>
      <c r="C8546">
        <v>2023</v>
      </c>
      <c r="D8546">
        <v>7</v>
      </c>
      <c r="E8546" t="s">
        <v>651</v>
      </c>
      <c r="F8546" s="152">
        <v>3</v>
      </c>
      <c r="G8546" t="s">
        <v>420</v>
      </c>
      <c r="H8546" t="s">
        <v>487</v>
      </c>
      <c r="I8546" t="s">
        <v>488</v>
      </c>
      <c r="J8546" t="s">
        <v>568</v>
      </c>
      <c r="K8546" t="s">
        <v>484</v>
      </c>
      <c r="L8546" t="s">
        <v>537</v>
      </c>
      <c r="M8546" t="s">
        <v>421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180</v>
      </c>
      <c r="C8547">
        <v>2023</v>
      </c>
      <c r="D8547">
        <v>7</v>
      </c>
      <c r="E8547" t="s">
        <v>651</v>
      </c>
      <c r="F8547" s="152">
        <v>3</v>
      </c>
      <c r="G8547" t="s">
        <v>420</v>
      </c>
      <c r="H8547" t="s">
        <v>476</v>
      </c>
      <c r="I8547" t="s">
        <v>477</v>
      </c>
      <c r="J8547" t="s">
        <v>565</v>
      </c>
      <c r="K8547" t="s">
        <v>435</v>
      </c>
      <c r="L8547" t="s">
        <v>537</v>
      </c>
      <c r="M8547" t="s">
        <v>421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180</v>
      </c>
      <c r="C8548">
        <v>2023</v>
      </c>
      <c r="D8548">
        <v>7</v>
      </c>
      <c r="E8548" t="s">
        <v>651</v>
      </c>
      <c r="F8548" s="152">
        <v>3</v>
      </c>
      <c r="G8548" t="s">
        <v>420</v>
      </c>
      <c r="H8548" t="s">
        <v>478</v>
      </c>
      <c r="I8548" t="s">
        <v>479</v>
      </c>
      <c r="J8548" t="s">
        <v>565</v>
      </c>
      <c r="K8548" t="s">
        <v>435</v>
      </c>
      <c r="L8548" t="s">
        <v>537</v>
      </c>
      <c r="M8548" t="s">
        <v>421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180</v>
      </c>
      <c r="C8549">
        <v>2023</v>
      </c>
      <c r="D8549">
        <v>7</v>
      </c>
      <c r="E8549" t="s">
        <v>651</v>
      </c>
      <c r="F8549" s="152">
        <v>3</v>
      </c>
      <c r="G8549" t="s">
        <v>420</v>
      </c>
      <c r="H8549" t="s">
        <v>433</v>
      </c>
      <c r="I8549" t="s">
        <v>434</v>
      </c>
      <c r="J8549" t="s">
        <v>565</v>
      </c>
      <c r="K8549" t="s">
        <v>435</v>
      </c>
      <c r="L8549" t="s">
        <v>538</v>
      </c>
      <c r="M8549" t="s">
        <v>439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180</v>
      </c>
      <c r="C8550">
        <v>2023</v>
      </c>
      <c r="D8550">
        <v>7</v>
      </c>
      <c r="E8550" t="s">
        <v>651</v>
      </c>
      <c r="F8550" s="152">
        <v>3</v>
      </c>
      <c r="G8550" t="s">
        <v>420</v>
      </c>
      <c r="H8550" t="s">
        <v>436</v>
      </c>
      <c r="I8550" t="s">
        <v>437</v>
      </c>
      <c r="J8550" t="s">
        <v>570</v>
      </c>
      <c r="K8550" t="s">
        <v>438</v>
      </c>
      <c r="L8550" t="s">
        <v>538</v>
      </c>
      <c r="M8550" t="s">
        <v>439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180</v>
      </c>
      <c r="C8551">
        <v>2023</v>
      </c>
      <c r="D8551">
        <v>7</v>
      </c>
      <c r="E8551" t="s">
        <v>651</v>
      </c>
      <c r="F8551" s="152">
        <v>3</v>
      </c>
      <c r="G8551" t="s">
        <v>420</v>
      </c>
      <c r="H8551" t="s">
        <v>489</v>
      </c>
      <c r="I8551" t="s">
        <v>490</v>
      </c>
      <c r="J8551" t="s">
        <v>571</v>
      </c>
      <c r="K8551" t="s">
        <v>442</v>
      </c>
      <c r="L8551" t="s">
        <v>537</v>
      </c>
      <c r="M8551" t="s">
        <v>421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180</v>
      </c>
      <c r="C8552">
        <v>2023</v>
      </c>
      <c r="D8552">
        <v>7</v>
      </c>
      <c r="E8552" t="s">
        <v>651</v>
      </c>
      <c r="F8552" s="152">
        <v>3</v>
      </c>
      <c r="G8552" t="s">
        <v>420</v>
      </c>
      <c r="H8552" t="s">
        <v>440</v>
      </c>
      <c r="I8552" t="s">
        <v>441</v>
      </c>
      <c r="J8552" t="s">
        <v>571</v>
      </c>
      <c r="K8552" t="s">
        <v>442</v>
      </c>
      <c r="L8552" t="s">
        <v>537</v>
      </c>
      <c r="M8552" t="s">
        <v>421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180</v>
      </c>
      <c r="C8553">
        <v>2023</v>
      </c>
      <c r="D8553">
        <v>7</v>
      </c>
      <c r="E8553" t="s">
        <v>651</v>
      </c>
      <c r="F8553" s="152">
        <v>3</v>
      </c>
      <c r="G8553" t="s">
        <v>420</v>
      </c>
      <c r="H8553" t="s">
        <v>443</v>
      </c>
      <c r="I8553" t="s">
        <v>444</v>
      </c>
      <c r="J8553" t="s">
        <v>571</v>
      </c>
      <c r="K8553" t="s">
        <v>442</v>
      </c>
      <c r="L8553" t="s">
        <v>538</v>
      </c>
      <c r="M8553" t="s">
        <v>439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180</v>
      </c>
      <c r="C8554">
        <v>2023</v>
      </c>
      <c r="D8554">
        <v>7</v>
      </c>
      <c r="E8554" t="s">
        <v>651</v>
      </c>
      <c r="F8554" s="152">
        <v>3</v>
      </c>
      <c r="G8554" t="s">
        <v>420</v>
      </c>
      <c r="H8554" t="s">
        <v>411</v>
      </c>
      <c r="I8554" t="s">
        <v>412</v>
      </c>
      <c r="J8554" t="s">
        <v>560</v>
      </c>
      <c r="K8554" t="s">
        <v>398</v>
      </c>
      <c r="L8554" t="s">
        <v>538</v>
      </c>
      <c r="M8554" t="s">
        <v>439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180</v>
      </c>
      <c r="C8555">
        <v>2023</v>
      </c>
      <c r="D8555">
        <v>7</v>
      </c>
      <c r="E8555" t="s">
        <v>651</v>
      </c>
      <c r="F8555" s="152">
        <v>3</v>
      </c>
      <c r="G8555" t="s">
        <v>420</v>
      </c>
      <c r="H8555" t="s">
        <v>414</v>
      </c>
      <c r="I8555" t="s">
        <v>415</v>
      </c>
      <c r="J8555" t="s">
        <v>546</v>
      </c>
      <c r="K8555" t="s">
        <v>474</v>
      </c>
      <c r="L8555" t="s">
        <v>546</v>
      </c>
      <c r="M8555" t="s">
        <v>475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180</v>
      </c>
      <c r="C8556">
        <v>2023</v>
      </c>
      <c r="D8556">
        <v>7</v>
      </c>
      <c r="E8556" t="s">
        <v>651</v>
      </c>
      <c r="F8556" s="152">
        <v>3</v>
      </c>
      <c r="G8556" t="s">
        <v>420</v>
      </c>
      <c r="H8556" t="s">
        <v>416</v>
      </c>
      <c r="I8556" t="s">
        <v>417</v>
      </c>
      <c r="J8556" t="s">
        <v>561</v>
      </c>
      <c r="K8556" t="s">
        <v>404</v>
      </c>
      <c r="L8556" t="s">
        <v>538</v>
      </c>
      <c r="M8556" t="s">
        <v>439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180</v>
      </c>
      <c r="C8557">
        <v>2023</v>
      </c>
      <c r="D8557">
        <v>7</v>
      </c>
      <c r="E8557" t="s">
        <v>651</v>
      </c>
      <c r="F8557" s="152">
        <v>3</v>
      </c>
      <c r="G8557" t="s">
        <v>420</v>
      </c>
      <c r="H8557" t="s">
        <v>445</v>
      </c>
      <c r="I8557" t="s">
        <v>446</v>
      </c>
      <c r="J8557" t="s">
        <v>566</v>
      </c>
      <c r="K8557" t="s">
        <v>424</v>
      </c>
      <c r="L8557" t="s">
        <v>538</v>
      </c>
      <c r="M8557" t="s">
        <v>439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180</v>
      </c>
      <c r="C8558">
        <v>2023</v>
      </c>
      <c r="D8558">
        <v>7</v>
      </c>
      <c r="E8558" t="s">
        <v>651</v>
      </c>
      <c r="F8558" s="152">
        <v>3</v>
      </c>
      <c r="G8558" t="s">
        <v>420</v>
      </c>
      <c r="H8558" t="s">
        <v>447</v>
      </c>
      <c r="I8558" t="s">
        <v>448</v>
      </c>
      <c r="J8558" t="s">
        <v>563</v>
      </c>
      <c r="K8558" t="s">
        <v>427</v>
      </c>
      <c r="L8558" t="s">
        <v>538</v>
      </c>
      <c r="M8558" t="s">
        <v>439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180</v>
      </c>
      <c r="C8559">
        <v>2023</v>
      </c>
      <c r="D8559">
        <v>7</v>
      </c>
      <c r="E8559" t="s">
        <v>651</v>
      </c>
      <c r="F8559" s="152">
        <v>3</v>
      </c>
      <c r="G8559" t="s">
        <v>420</v>
      </c>
      <c r="H8559" t="s">
        <v>418</v>
      </c>
      <c r="I8559" t="s">
        <v>419</v>
      </c>
      <c r="J8559" t="s">
        <v>564</v>
      </c>
      <c r="K8559" t="s">
        <v>410</v>
      </c>
      <c r="L8559" t="s">
        <v>538</v>
      </c>
      <c r="M8559" t="s">
        <v>439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180</v>
      </c>
      <c r="C8560">
        <v>2023</v>
      </c>
      <c r="D8560">
        <v>7</v>
      </c>
      <c r="E8560" t="s">
        <v>651</v>
      </c>
      <c r="F8560" s="152">
        <v>3</v>
      </c>
      <c r="G8560" t="s">
        <v>420</v>
      </c>
      <c r="H8560" t="s">
        <v>449</v>
      </c>
      <c r="I8560" t="s">
        <v>450</v>
      </c>
      <c r="J8560" t="s">
        <v>567</v>
      </c>
      <c r="K8560" t="s">
        <v>432</v>
      </c>
      <c r="L8560" t="s">
        <v>538</v>
      </c>
      <c r="M8560" t="s">
        <v>439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180</v>
      </c>
      <c r="C8561">
        <v>2023</v>
      </c>
      <c r="D8561">
        <v>7</v>
      </c>
      <c r="E8561" t="s">
        <v>651</v>
      </c>
      <c r="F8561" s="152">
        <v>3</v>
      </c>
      <c r="G8561" t="s">
        <v>420</v>
      </c>
      <c r="H8561" t="s">
        <v>451</v>
      </c>
      <c r="I8561" t="s">
        <v>452</v>
      </c>
      <c r="J8561" t="s">
        <v>567</v>
      </c>
      <c r="K8561" t="s">
        <v>432</v>
      </c>
      <c r="L8561" t="s">
        <v>538</v>
      </c>
      <c r="M8561" t="s">
        <v>439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180</v>
      </c>
      <c r="C8562">
        <v>2023</v>
      </c>
      <c r="D8562">
        <v>7</v>
      </c>
      <c r="E8562" t="s">
        <v>651</v>
      </c>
      <c r="F8562" s="152">
        <v>3</v>
      </c>
      <c r="G8562" t="s">
        <v>420</v>
      </c>
      <c r="H8562" t="s">
        <v>491</v>
      </c>
      <c r="I8562" t="s">
        <v>492</v>
      </c>
      <c r="J8562" t="s">
        <v>567</v>
      </c>
      <c r="K8562" t="s">
        <v>432</v>
      </c>
      <c r="L8562" t="s">
        <v>538</v>
      </c>
      <c r="M8562" t="s">
        <v>439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180</v>
      </c>
      <c r="C8563">
        <v>2023</v>
      </c>
      <c r="D8563">
        <v>7</v>
      </c>
      <c r="E8563" t="s">
        <v>651</v>
      </c>
      <c r="F8563" s="152">
        <v>5</v>
      </c>
      <c r="G8563" t="s">
        <v>454</v>
      </c>
      <c r="H8563" t="s">
        <v>402</v>
      </c>
      <c r="I8563" t="s">
        <v>403</v>
      </c>
      <c r="J8563" t="s">
        <v>561</v>
      </c>
      <c r="K8563" t="s">
        <v>404</v>
      </c>
      <c r="L8563" t="s">
        <v>539</v>
      </c>
      <c r="M8563" t="s">
        <v>455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180</v>
      </c>
      <c r="C8564">
        <v>2023</v>
      </c>
      <c r="D8564">
        <v>7</v>
      </c>
      <c r="E8564" t="s">
        <v>651</v>
      </c>
      <c r="F8564" s="152">
        <v>5</v>
      </c>
      <c r="G8564" t="s">
        <v>454</v>
      </c>
      <c r="H8564" t="s">
        <v>422</v>
      </c>
      <c r="I8564" t="s">
        <v>423</v>
      </c>
      <c r="J8564" t="s">
        <v>566</v>
      </c>
      <c r="K8564" t="s">
        <v>424</v>
      </c>
      <c r="L8564" t="s">
        <v>539</v>
      </c>
      <c r="M8564" t="s">
        <v>455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180</v>
      </c>
      <c r="C8565">
        <v>2023</v>
      </c>
      <c r="D8565">
        <v>7</v>
      </c>
      <c r="E8565" t="s">
        <v>651</v>
      </c>
      <c r="F8565" s="152">
        <v>5</v>
      </c>
      <c r="G8565" t="s">
        <v>454</v>
      </c>
      <c r="H8565" t="s">
        <v>428</v>
      </c>
      <c r="I8565" t="s">
        <v>429</v>
      </c>
      <c r="J8565" t="s">
        <v>561</v>
      </c>
      <c r="K8565" t="s">
        <v>404</v>
      </c>
      <c r="L8565" t="s">
        <v>539</v>
      </c>
      <c r="M8565" t="s">
        <v>455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180</v>
      </c>
      <c r="C8566">
        <v>2023</v>
      </c>
      <c r="D8566">
        <v>7</v>
      </c>
      <c r="E8566" t="s">
        <v>651</v>
      </c>
      <c r="F8566" s="152">
        <v>5</v>
      </c>
      <c r="G8566" t="s">
        <v>454</v>
      </c>
      <c r="H8566" t="s">
        <v>480</v>
      </c>
      <c r="I8566" t="s">
        <v>481</v>
      </c>
      <c r="J8566" t="s">
        <v>567</v>
      </c>
      <c r="K8566" t="s">
        <v>432</v>
      </c>
      <c r="L8566" t="s">
        <v>539</v>
      </c>
      <c r="M8566" t="s">
        <v>455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180</v>
      </c>
      <c r="C8567">
        <v>2023</v>
      </c>
      <c r="D8567">
        <v>7</v>
      </c>
      <c r="E8567" t="s">
        <v>651</v>
      </c>
      <c r="F8567" s="152">
        <v>5</v>
      </c>
      <c r="G8567" t="s">
        <v>454</v>
      </c>
      <c r="H8567" t="s">
        <v>430</v>
      </c>
      <c r="I8567" t="s">
        <v>431</v>
      </c>
      <c r="J8567" t="s">
        <v>567</v>
      </c>
      <c r="K8567" t="s">
        <v>432</v>
      </c>
      <c r="L8567" t="s">
        <v>539</v>
      </c>
      <c r="M8567" t="s">
        <v>455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180</v>
      </c>
      <c r="C8568">
        <v>2023</v>
      </c>
      <c r="D8568">
        <v>7</v>
      </c>
      <c r="E8568" t="s">
        <v>651</v>
      </c>
      <c r="F8568" s="152">
        <v>5</v>
      </c>
      <c r="G8568" t="s">
        <v>454</v>
      </c>
      <c r="H8568" t="s">
        <v>476</v>
      </c>
      <c r="I8568" t="s">
        <v>477</v>
      </c>
      <c r="J8568" t="s">
        <v>565</v>
      </c>
      <c r="K8568" t="s">
        <v>435</v>
      </c>
      <c r="L8568" t="s">
        <v>539</v>
      </c>
      <c r="M8568" t="s">
        <v>455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180</v>
      </c>
      <c r="C8569">
        <v>2023</v>
      </c>
      <c r="D8569">
        <v>7</v>
      </c>
      <c r="E8569" t="s">
        <v>651</v>
      </c>
      <c r="F8569" s="152">
        <v>5</v>
      </c>
      <c r="G8569" t="s">
        <v>454</v>
      </c>
      <c r="H8569" t="s">
        <v>478</v>
      </c>
      <c r="I8569" t="s">
        <v>479</v>
      </c>
      <c r="J8569" t="s">
        <v>565</v>
      </c>
      <c r="K8569" t="s">
        <v>435</v>
      </c>
      <c r="L8569" t="s">
        <v>539</v>
      </c>
      <c r="M8569" t="s">
        <v>455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180</v>
      </c>
      <c r="C8570">
        <v>2023</v>
      </c>
      <c r="D8570">
        <v>7</v>
      </c>
      <c r="E8570" t="s">
        <v>651</v>
      </c>
      <c r="F8570" s="152">
        <v>5</v>
      </c>
      <c r="G8570" t="s">
        <v>454</v>
      </c>
      <c r="H8570" t="s">
        <v>433</v>
      </c>
      <c r="I8570" t="s">
        <v>434</v>
      </c>
      <c r="J8570" t="s">
        <v>565</v>
      </c>
      <c r="K8570" t="s">
        <v>435</v>
      </c>
      <c r="L8570" t="s">
        <v>540</v>
      </c>
      <c r="M8570" t="s">
        <v>456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180</v>
      </c>
      <c r="C8571">
        <v>2023</v>
      </c>
      <c r="D8571">
        <v>7</v>
      </c>
      <c r="E8571" t="s">
        <v>651</v>
      </c>
      <c r="F8571" s="152">
        <v>5</v>
      </c>
      <c r="G8571" t="s">
        <v>454</v>
      </c>
      <c r="H8571" t="s">
        <v>489</v>
      </c>
      <c r="I8571" t="s">
        <v>490</v>
      </c>
      <c r="J8571" t="s">
        <v>571</v>
      </c>
      <c r="K8571" t="s">
        <v>442</v>
      </c>
      <c r="L8571" t="s">
        <v>539</v>
      </c>
      <c r="M8571" t="s">
        <v>455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180</v>
      </c>
      <c r="C8572">
        <v>2023</v>
      </c>
      <c r="D8572">
        <v>7</v>
      </c>
      <c r="E8572" t="s">
        <v>651</v>
      </c>
      <c r="F8572" s="152">
        <v>5</v>
      </c>
      <c r="G8572" t="s">
        <v>454</v>
      </c>
      <c r="H8572" t="s">
        <v>440</v>
      </c>
      <c r="I8572" t="s">
        <v>441</v>
      </c>
      <c r="J8572" t="s">
        <v>571</v>
      </c>
      <c r="K8572" t="s">
        <v>442</v>
      </c>
      <c r="L8572" t="s">
        <v>539</v>
      </c>
      <c r="M8572" t="s">
        <v>455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180</v>
      </c>
      <c r="C8573">
        <v>2023</v>
      </c>
      <c r="D8573">
        <v>7</v>
      </c>
      <c r="E8573" t="s">
        <v>651</v>
      </c>
      <c r="F8573" s="152">
        <v>5</v>
      </c>
      <c r="G8573" t="s">
        <v>454</v>
      </c>
      <c r="H8573" t="s">
        <v>443</v>
      </c>
      <c r="I8573" t="s">
        <v>444</v>
      </c>
      <c r="J8573" t="s">
        <v>571</v>
      </c>
      <c r="K8573" t="s">
        <v>442</v>
      </c>
      <c r="L8573" t="s">
        <v>540</v>
      </c>
      <c r="M8573" t="s">
        <v>456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180</v>
      </c>
      <c r="C8574">
        <v>2023</v>
      </c>
      <c r="D8574">
        <v>7</v>
      </c>
      <c r="E8574" t="s">
        <v>651</v>
      </c>
      <c r="F8574" s="152">
        <v>5</v>
      </c>
      <c r="G8574" t="s">
        <v>454</v>
      </c>
      <c r="H8574" t="s">
        <v>416</v>
      </c>
      <c r="I8574" t="s">
        <v>417</v>
      </c>
      <c r="J8574" t="s">
        <v>561</v>
      </c>
      <c r="K8574" t="s">
        <v>404</v>
      </c>
      <c r="L8574" t="s">
        <v>540</v>
      </c>
      <c r="M8574" t="s">
        <v>456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180</v>
      </c>
      <c r="C8575">
        <v>2023</v>
      </c>
      <c r="D8575">
        <v>7</v>
      </c>
      <c r="E8575" t="s">
        <v>651</v>
      </c>
      <c r="F8575" s="152">
        <v>5</v>
      </c>
      <c r="G8575" t="s">
        <v>454</v>
      </c>
      <c r="H8575" t="s">
        <v>445</v>
      </c>
      <c r="I8575" t="s">
        <v>446</v>
      </c>
      <c r="J8575" t="s">
        <v>566</v>
      </c>
      <c r="K8575" t="s">
        <v>424</v>
      </c>
      <c r="L8575" t="s">
        <v>540</v>
      </c>
      <c r="M8575" t="s">
        <v>456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180</v>
      </c>
      <c r="C8576">
        <v>2023</v>
      </c>
      <c r="D8576">
        <v>7</v>
      </c>
      <c r="E8576" t="s">
        <v>651</v>
      </c>
      <c r="F8576" s="152">
        <v>5</v>
      </c>
      <c r="G8576" t="s">
        <v>454</v>
      </c>
      <c r="H8576" t="s">
        <v>449</v>
      </c>
      <c r="I8576" t="s">
        <v>450</v>
      </c>
      <c r="J8576" t="s">
        <v>567</v>
      </c>
      <c r="K8576" t="s">
        <v>432</v>
      </c>
      <c r="L8576" t="s">
        <v>540</v>
      </c>
      <c r="M8576" t="s">
        <v>456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180</v>
      </c>
      <c r="C8577">
        <v>2023</v>
      </c>
      <c r="D8577">
        <v>7</v>
      </c>
      <c r="E8577" t="s">
        <v>651</v>
      </c>
      <c r="F8577" s="152">
        <v>6</v>
      </c>
      <c r="G8577" t="s">
        <v>457</v>
      </c>
      <c r="H8577" t="s">
        <v>402</v>
      </c>
      <c r="I8577" t="s">
        <v>403</v>
      </c>
      <c r="J8577" t="s">
        <v>561</v>
      </c>
      <c r="K8577" t="s">
        <v>404</v>
      </c>
      <c r="L8577" t="s">
        <v>547</v>
      </c>
      <c r="M8577" t="s">
        <v>192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180</v>
      </c>
      <c r="C8578">
        <v>2023</v>
      </c>
      <c r="D8578">
        <v>7</v>
      </c>
      <c r="E8578" t="s">
        <v>651</v>
      </c>
      <c r="F8578" s="152">
        <v>6</v>
      </c>
      <c r="G8578" t="s">
        <v>457</v>
      </c>
      <c r="H8578" t="s">
        <v>493</v>
      </c>
      <c r="I8578" t="s">
        <v>494</v>
      </c>
      <c r="J8578" t="s">
        <v>572</v>
      </c>
      <c r="K8578" t="s">
        <v>460</v>
      </c>
      <c r="L8578" t="s">
        <v>547</v>
      </c>
      <c r="M8578" t="s">
        <v>192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180</v>
      </c>
      <c r="C8579">
        <v>2023</v>
      </c>
      <c r="D8579">
        <v>7</v>
      </c>
      <c r="E8579" t="s">
        <v>651</v>
      </c>
      <c r="F8579" s="152">
        <v>6</v>
      </c>
      <c r="G8579" t="s">
        <v>457</v>
      </c>
      <c r="H8579" t="s">
        <v>495</v>
      </c>
      <c r="I8579" t="s">
        <v>496</v>
      </c>
      <c r="J8579" t="s">
        <v>572</v>
      </c>
      <c r="K8579" t="s">
        <v>460</v>
      </c>
      <c r="L8579" t="s">
        <v>547</v>
      </c>
      <c r="M8579" t="s">
        <v>192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180</v>
      </c>
      <c r="C8580">
        <v>2023</v>
      </c>
      <c r="D8580">
        <v>7</v>
      </c>
      <c r="E8580" t="s">
        <v>651</v>
      </c>
      <c r="F8580" s="152">
        <v>6</v>
      </c>
      <c r="G8580" t="s">
        <v>457</v>
      </c>
      <c r="H8580" t="s">
        <v>476</v>
      </c>
      <c r="I8580" t="s">
        <v>477</v>
      </c>
      <c r="J8580" t="s">
        <v>565</v>
      </c>
      <c r="K8580" t="s">
        <v>435</v>
      </c>
      <c r="L8580" t="s">
        <v>547</v>
      </c>
      <c r="M8580" t="s">
        <v>192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180</v>
      </c>
      <c r="C8581">
        <v>2023</v>
      </c>
      <c r="D8581">
        <v>7</v>
      </c>
      <c r="E8581" t="s">
        <v>651</v>
      </c>
      <c r="F8581" s="152">
        <v>6</v>
      </c>
      <c r="G8581" t="s">
        <v>457</v>
      </c>
      <c r="H8581" t="s">
        <v>478</v>
      </c>
      <c r="I8581" t="s">
        <v>479</v>
      </c>
      <c r="J8581" t="s">
        <v>565</v>
      </c>
      <c r="K8581" t="s">
        <v>435</v>
      </c>
      <c r="L8581" t="s">
        <v>547</v>
      </c>
      <c r="M8581" t="s">
        <v>192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180</v>
      </c>
      <c r="C8582">
        <v>2023</v>
      </c>
      <c r="D8582">
        <v>7</v>
      </c>
      <c r="E8582" t="s">
        <v>651</v>
      </c>
      <c r="F8582" s="152">
        <v>6</v>
      </c>
      <c r="G8582" t="s">
        <v>457</v>
      </c>
      <c r="H8582" t="s">
        <v>497</v>
      </c>
      <c r="I8582" t="s">
        <v>498</v>
      </c>
      <c r="J8582" t="s">
        <v>573</v>
      </c>
      <c r="K8582" t="s">
        <v>499</v>
      </c>
      <c r="L8582" t="s">
        <v>547</v>
      </c>
      <c r="M8582" t="s">
        <v>192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180</v>
      </c>
      <c r="C8583">
        <v>2023</v>
      </c>
      <c r="D8583">
        <v>7</v>
      </c>
      <c r="E8583" t="s">
        <v>651</v>
      </c>
      <c r="F8583" s="152">
        <v>6</v>
      </c>
      <c r="G8583" t="s">
        <v>457</v>
      </c>
      <c r="H8583" t="s">
        <v>500</v>
      </c>
      <c r="I8583" t="s">
        <v>501</v>
      </c>
      <c r="J8583" t="s">
        <v>573</v>
      </c>
      <c r="K8583" t="s">
        <v>499</v>
      </c>
      <c r="L8583" t="s">
        <v>547</v>
      </c>
      <c r="M8583" t="s">
        <v>192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180</v>
      </c>
      <c r="C8584">
        <v>2023</v>
      </c>
      <c r="D8584">
        <v>7</v>
      </c>
      <c r="E8584" t="s">
        <v>651</v>
      </c>
      <c r="F8584" s="152">
        <v>6</v>
      </c>
      <c r="G8584" t="s">
        <v>457</v>
      </c>
      <c r="H8584" t="s">
        <v>502</v>
      </c>
      <c r="I8584" t="s">
        <v>503</v>
      </c>
      <c r="J8584" t="s">
        <v>574</v>
      </c>
      <c r="K8584" t="s">
        <v>474</v>
      </c>
      <c r="L8584" t="s">
        <v>547</v>
      </c>
      <c r="M8584" t="s">
        <v>192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180</v>
      </c>
      <c r="C8585">
        <v>2023</v>
      </c>
      <c r="D8585">
        <v>7</v>
      </c>
      <c r="E8585" t="s">
        <v>651</v>
      </c>
      <c r="F8585" s="152">
        <v>6</v>
      </c>
      <c r="G8585" t="s">
        <v>457</v>
      </c>
      <c r="H8585" t="s">
        <v>504</v>
      </c>
      <c r="I8585" t="s">
        <v>505</v>
      </c>
      <c r="J8585" t="s">
        <v>574</v>
      </c>
      <c r="K8585" t="s">
        <v>474</v>
      </c>
      <c r="L8585" t="s">
        <v>547</v>
      </c>
      <c r="M8585" t="s">
        <v>192</v>
      </c>
      <c r="N8585">
        <v>10</v>
      </c>
      <c r="O8585">
        <v>414.61</v>
      </c>
      <c r="P8585">
        <v>1555</v>
      </c>
      <c r="Q8585" t="str">
        <f t="shared" ref="Q8585:Q8648" si="137">VLOOKUP(TRIM(J8585),S:T,2,FALSE)</f>
        <v>Street</v>
      </c>
    </row>
    <row r="8586" spans="1:17" x14ac:dyDescent="0.3">
      <c r="A8586">
        <v>5</v>
      </c>
      <c r="B8586" t="s">
        <v>180</v>
      </c>
      <c r="C8586">
        <v>2023</v>
      </c>
      <c r="D8586">
        <v>7</v>
      </c>
      <c r="E8586" t="s">
        <v>651</v>
      </c>
      <c r="F8586" s="152">
        <v>6</v>
      </c>
      <c r="G8586" t="s">
        <v>457</v>
      </c>
      <c r="H8586" t="s">
        <v>508</v>
      </c>
      <c r="I8586" t="s">
        <v>509</v>
      </c>
      <c r="J8586" t="s">
        <v>570</v>
      </c>
      <c r="K8586" t="s">
        <v>438</v>
      </c>
      <c r="L8586" t="s">
        <v>547</v>
      </c>
      <c r="M8586" t="s">
        <v>192</v>
      </c>
      <c r="N8586">
        <v>6</v>
      </c>
      <c r="O8586">
        <v>189.14</v>
      </c>
      <c r="P8586">
        <v>572</v>
      </c>
      <c r="Q8586" t="str">
        <f t="shared" si="137"/>
        <v>3-Small C&amp;I</v>
      </c>
    </row>
    <row r="8587" spans="1:17" x14ac:dyDescent="0.3">
      <c r="A8587">
        <v>5</v>
      </c>
      <c r="B8587" t="s">
        <v>180</v>
      </c>
      <c r="C8587">
        <v>2023</v>
      </c>
      <c r="D8587">
        <v>7</v>
      </c>
      <c r="E8587" t="s">
        <v>651</v>
      </c>
      <c r="F8587" s="152">
        <v>6</v>
      </c>
      <c r="G8587" t="s">
        <v>457</v>
      </c>
      <c r="H8587" t="s">
        <v>458</v>
      </c>
      <c r="I8587" t="s">
        <v>459</v>
      </c>
      <c r="J8587" t="s">
        <v>572</v>
      </c>
      <c r="K8587" t="s">
        <v>460</v>
      </c>
      <c r="L8587" t="s">
        <v>541</v>
      </c>
      <c r="M8587" t="s">
        <v>461</v>
      </c>
      <c r="N8587">
        <v>539</v>
      </c>
      <c r="O8587">
        <v>552038.76</v>
      </c>
      <c r="P8587">
        <v>726466</v>
      </c>
      <c r="Q8587" t="str">
        <f t="shared" si="137"/>
        <v>Street</v>
      </c>
    </row>
    <row r="8588" spans="1:17" x14ac:dyDescent="0.3">
      <c r="A8588">
        <v>5</v>
      </c>
      <c r="B8588" t="s">
        <v>180</v>
      </c>
      <c r="C8588">
        <v>2023</v>
      </c>
      <c r="D8588">
        <v>7</v>
      </c>
      <c r="E8588" t="s">
        <v>651</v>
      </c>
      <c r="F8588" s="152">
        <v>6</v>
      </c>
      <c r="G8588" t="s">
        <v>457</v>
      </c>
      <c r="H8588" t="s">
        <v>433</v>
      </c>
      <c r="I8588" t="s">
        <v>434</v>
      </c>
      <c r="J8588" t="s">
        <v>565</v>
      </c>
      <c r="K8588" t="s">
        <v>435</v>
      </c>
      <c r="L8588" t="s">
        <v>541</v>
      </c>
      <c r="M8588" t="s">
        <v>461</v>
      </c>
      <c r="N8588">
        <v>1022</v>
      </c>
      <c r="O8588">
        <v>79837.14</v>
      </c>
      <c r="P8588">
        <v>212794</v>
      </c>
      <c r="Q8588" t="str">
        <f t="shared" si="137"/>
        <v>Street</v>
      </c>
    </row>
    <row r="8589" spans="1:17" x14ac:dyDescent="0.3">
      <c r="A8589">
        <v>5</v>
      </c>
      <c r="B8589" t="s">
        <v>180</v>
      </c>
      <c r="C8589">
        <v>2023</v>
      </c>
      <c r="D8589">
        <v>7</v>
      </c>
      <c r="E8589" t="s">
        <v>651</v>
      </c>
      <c r="F8589" s="152">
        <v>6</v>
      </c>
      <c r="G8589" t="s">
        <v>457</v>
      </c>
      <c r="H8589" t="s">
        <v>510</v>
      </c>
      <c r="I8589" t="s">
        <v>511</v>
      </c>
      <c r="J8589" t="s">
        <v>575</v>
      </c>
      <c r="K8589" t="s">
        <v>512</v>
      </c>
      <c r="L8589" t="s">
        <v>541</v>
      </c>
      <c r="M8589" t="s">
        <v>461</v>
      </c>
      <c r="N8589">
        <v>5</v>
      </c>
      <c r="O8589">
        <v>8845.39</v>
      </c>
      <c r="P8589">
        <v>27698</v>
      </c>
      <c r="Q8589" t="str">
        <f t="shared" si="137"/>
        <v>Street</v>
      </c>
    </row>
    <row r="8590" spans="1:17" x14ac:dyDescent="0.3">
      <c r="A8590">
        <v>5</v>
      </c>
      <c r="B8590" t="s">
        <v>180</v>
      </c>
      <c r="C8590">
        <v>2023</v>
      </c>
      <c r="D8590">
        <v>7</v>
      </c>
      <c r="E8590" t="s">
        <v>651</v>
      </c>
      <c r="F8590" s="152">
        <v>6</v>
      </c>
      <c r="G8590" t="s">
        <v>457</v>
      </c>
      <c r="H8590" t="s">
        <v>513</v>
      </c>
      <c r="I8590" t="s">
        <v>514</v>
      </c>
      <c r="J8590" t="s">
        <v>573</v>
      </c>
      <c r="K8590" t="s">
        <v>499</v>
      </c>
      <c r="L8590" t="s">
        <v>541</v>
      </c>
      <c r="M8590" t="s">
        <v>461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x14ac:dyDescent="0.3">
      <c r="A8591">
        <v>5</v>
      </c>
      <c r="B8591" t="s">
        <v>180</v>
      </c>
      <c r="C8591">
        <v>2023</v>
      </c>
      <c r="D8591">
        <v>7</v>
      </c>
      <c r="E8591" t="s">
        <v>651</v>
      </c>
      <c r="F8591" s="152">
        <v>6</v>
      </c>
      <c r="G8591" t="s">
        <v>457</v>
      </c>
      <c r="H8591" t="s">
        <v>515</v>
      </c>
      <c r="I8591" t="s">
        <v>516</v>
      </c>
      <c r="J8591" t="s">
        <v>574</v>
      </c>
      <c r="K8591" t="s">
        <v>474</v>
      </c>
      <c r="L8591" t="s">
        <v>541</v>
      </c>
      <c r="M8591" t="s">
        <v>461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180</v>
      </c>
      <c r="C8592">
        <v>2023</v>
      </c>
      <c r="D8592">
        <v>7</v>
      </c>
      <c r="E8592" t="s">
        <v>651</v>
      </c>
      <c r="F8592" s="152">
        <v>6</v>
      </c>
      <c r="G8592" t="s">
        <v>457</v>
      </c>
      <c r="H8592" t="s">
        <v>436</v>
      </c>
      <c r="I8592" t="s">
        <v>437</v>
      </c>
      <c r="J8592" t="s">
        <v>570</v>
      </c>
      <c r="K8592" t="s">
        <v>438</v>
      </c>
      <c r="L8592" t="s">
        <v>541</v>
      </c>
      <c r="M8592" t="s">
        <v>461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180</v>
      </c>
      <c r="C8593">
        <v>2023</v>
      </c>
      <c r="D8593">
        <v>7</v>
      </c>
      <c r="E8593" t="s">
        <v>651</v>
      </c>
      <c r="F8593" s="152">
        <v>6</v>
      </c>
      <c r="G8593" t="s">
        <v>457</v>
      </c>
      <c r="H8593" t="s">
        <v>517</v>
      </c>
      <c r="I8593" t="s">
        <v>518</v>
      </c>
      <c r="J8593" t="s">
        <v>576</v>
      </c>
      <c r="K8593" t="s">
        <v>464</v>
      </c>
      <c r="L8593" t="s">
        <v>547</v>
      </c>
      <c r="M8593" t="s">
        <v>192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180</v>
      </c>
      <c r="C8594">
        <v>2023</v>
      </c>
      <c r="D8594">
        <v>7</v>
      </c>
      <c r="E8594" t="s">
        <v>651</v>
      </c>
      <c r="F8594" s="152">
        <v>6</v>
      </c>
      <c r="G8594" t="s">
        <v>457</v>
      </c>
      <c r="H8594" t="s">
        <v>462</v>
      </c>
      <c r="I8594" t="s">
        <v>463</v>
      </c>
      <c r="J8594" t="s">
        <v>576</v>
      </c>
      <c r="K8594" t="s">
        <v>464</v>
      </c>
      <c r="L8594" t="s">
        <v>541</v>
      </c>
      <c r="M8594" t="s">
        <v>461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180</v>
      </c>
      <c r="C8595">
        <v>2023</v>
      </c>
      <c r="D8595">
        <v>7</v>
      </c>
      <c r="E8595" t="s">
        <v>651</v>
      </c>
      <c r="F8595" s="152">
        <v>6</v>
      </c>
      <c r="G8595" t="s">
        <v>457</v>
      </c>
      <c r="H8595" t="s">
        <v>521</v>
      </c>
      <c r="I8595" t="s">
        <v>522</v>
      </c>
      <c r="J8595" t="s">
        <v>577</v>
      </c>
      <c r="K8595" t="s">
        <v>474</v>
      </c>
      <c r="L8595" t="s">
        <v>547</v>
      </c>
      <c r="M8595" t="s">
        <v>192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180</v>
      </c>
      <c r="C8596">
        <v>2023</v>
      </c>
      <c r="D8596">
        <v>7</v>
      </c>
      <c r="E8596" t="s">
        <v>651</v>
      </c>
      <c r="F8596" s="152">
        <v>6</v>
      </c>
      <c r="G8596" t="s">
        <v>457</v>
      </c>
      <c r="H8596" t="s">
        <v>523</v>
      </c>
      <c r="I8596" t="s">
        <v>524</v>
      </c>
      <c r="J8596" t="s">
        <v>577</v>
      </c>
      <c r="K8596" t="s">
        <v>474</v>
      </c>
      <c r="L8596" t="s">
        <v>541</v>
      </c>
      <c r="M8596" t="s">
        <v>461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180</v>
      </c>
      <c r="C8597">
        <v>2023</v>
      </c>
      <c r="D8597">
        <v>7</v>
      </c>
      <c r="E8597" t="s">
        <v>651</v>
      </c>
      <c r="F8597" s="152">
        <v>6</v>
      </c>
      <c r="G8597" t="s">
        <v>457</v>
      </c>
      <c r="H8597" t="s">
        <v>416</v>
      </c>
      <c r="I8597" t="s">
        <v>417</v>
      </c>
      <c r="J8597" t="s">
        <v>561</v>
      </c>
      <c r="K8597" t="s">
        <v>404</v>
      </c>
      <c r="L8597" t="s">
        <v>541</v>
      </c>
      <c r="M8597" t="s">
        <v>461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180</v>
      </c>
      <c r="C8598">
        <v>2023</v>
      </c>
      <c r="D8598">
        <v>7</v>
      </c>
      <c r="E8598" t="s">
        <v>651</v>
      </c>
      <c r="F8598" s="152">
        <v>10</v>
      </c>
      <c r="G8598" t="s">
        <v>465</v>
      </c>
      <c r="H8598" t="s">
        <v>396</v>
      </c>
      <c r="I8598" t="s">
        <v>397</v>
      </c>
      <c r="J8598" t="s">
        <v>560</v>
      </c>
      <c r="K8598" t="s">
        <v>398</v>
      </c>
      <c r="L8598" t="s">
        <v>542</v>
      </c>
      <c r="M8598" t="s">
        <v>466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180</v>
      </c>
      <c r="C8599">
        <v>2023</v>
      </c>
      <c r="D8599">
        <v>7</v>
      </c>
      <c r="E8599" t="s">
        <v>651</v>
      </c>
      <c r="F8599" s="152">
        <v>10</v>
      </c>
      <c r="G8599" t="s">
        <v>465</v>
      </c>
      <c r="H8599" t="s">
        <v>400</v>
      </c>
      <c r="I8599" t="s">
        <v>401</v>
      </c>
      <c r="J8599" t="s">
        <v>560</v>
      </c>
      <c r="K8599" t="s">
        <v>398</v>
      </c>
      <c r="L8599" t="s">
        <v>542</v>
      </c>
      <c r="M8599" t="s">
        <v>466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180</v>
      </c>
      <c r="C8600">
        <v>2023</v>
      </c>
      <c r="D8600">
        <v>7</v>
      </c>
      <c r="E8600" t="s">
        <v>651</v>
      </c>
      <c r="F8600" s="152">
        <v>10</v>
      </c>
      <c r="G8600" t="s">
        <v>465</v>
      </c>
      <c r="H8600" t="s">
        <v>402</v>
      </c>
      <c r="I8600" t="s">
        <v>403</v>
      </c>
      <c r="J8600" t="s">
        <v>561</v>
      </c>
      <c r="K8600" t="s">
        <v>404</v>
      </c>
      <c r="L8600" t="s">
        <v>542</v>
      </c>
      <c r="M8600" t="s">
        <v>466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180</v>
      </c>
      <c r="C8601">
        <v>2023</v>
      </c>
      <c r="D8601">
        <v>7</v>
      </c>
      <c r="E8601" t="s">
        <v>651</v>
      </c>
      <c r="F8601" s="152">
        <v>10</v>
      </c>
      <c r="G8601" t="s">
        <v>465</v>
      </c>
      <c r="H8601" t="s">
        <v>405</v>
      </c>
      <c r="I8601" t="s">
        <v>406</v>
      </c>
      <c r="J8601" t="s">
        <v>562</v>
      </c>
      <c r="K8601" t="s">
        <v>407</v>
      </c>
      <c r="L8601" t="s">
        <v>542</v>
      </c>
      <c r="M8601" t="s">
        <v>466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180</v>
      </c>
      <c r="C8602">
        <v>2023</v>
      </c>
      <c r="D8602">
        <v>7</v>
      </c>
      <c r="E8602" t="s">
        <v>651</v>
      </c>
      <c r="F8602" s="152">
        <v>10</v>
      </c>
      <c r="G8602" t="s">
        <v>465</v>
      </c>
      <c r="H8602" t="s">
        <v>470</v>
      </c>
      <c r="I8602" t="s">
        <v>471</v>
      </c>
      <c r="J8602" t="s">
        <v>562</v>
      </c>
      <c r="K8602" t="s">
        <v>407</v>
      </c>
      <c r="L8602" t="s">
        <v>542</v>
      </c>
      <c r="M8602" t="s">
        <v>466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180</v>
      </c>
      <c r="C8603">
        <v>2023</v>
      </c>
      <c r="D8603">
        <v>7</v>
      </c>
      <c r="E8603" t="s">
        <v>651</v>
      </c>
      <c r="F8603" s="152">
        <v>10</v>
      </c>
      <c r="G8603" t="s">
        <v>465</v>
      </c>
      <c r="H8603" t="s">
        <v>476</v>
      </c>
      <c r="I8603" t="s">
        <v>477</v>
      </c>
      <c r="J8603" t="s">
        <v>565</v>
      </c>
      <c r="K8603" t="s">
        <v>435</v>
      </c>
      <c r="L8603" t="s">
        <v>542</v>
      </c>
      <c r="M8603" t="s">
        <v>466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180</v>
      </c>
      <c r="C8604">
        <v>2023</v>
      </c>
      <c r="D8604">
        <v>7</v>
      </c>
      <c r="E8604" t="s">
        <v>651</v>
      </c>
      <c r="F8604" s="152">
        <v>10</v>
      </c>
      <c r="G8604" t="s">
        <v>465</v>
      </c>
      <c r="H8604" t="s">
        <v>478</v>
      </c>
      <c r="I8604" t="s">
        <v>479</v>
      </c>
      <c r="J8604" t="s">
        <v>565</v>
      </c>
      <c r="K8604" t="s">
        <v>435</v>
      </c>
      <c r="L8604" t="s">
        <v>542</v>
      </c>
      <c r="M8604" t="s">
        <v>466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180</v>
      </c>
      <c r="C8605">
        <v>2023</v>
      </c>
      <c r="D8605">
        <v>7</v>
      </c>
      <c r="E8605" t="s">
        <v>651</v>
      </c>
      <c r="F8605" s="152">
        <v>10</v>
      </c>
      <c r="G8605" t="s">
        <v>465</v>
      </c>
      <c r="H8605" t="s">
        <v>433</v>
      </c>
      <c r="I8605" t="s">
        <v>434</v>
      </c>
      <c r="J8605" t="s">
        <v>565</v>
      </c>
      <c r="K8605" t="s">
        <v>435</v>
      </c>
      <c r="L8605" t="s">
        <v>543</v>
      </c>
      <c r="M8605" t="s">
        <v>467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180</v>
      </c>
      <c r="C8606">
        <v>2023</v>
      </c>
      <c r="D8606">
        <v>7</v>
      </c>
      <c r="E8606" t="s">
        <v>651</v>
      </c>
      <c r="F8606" s="152">
        <v>10</v>
      </c>
      <c r="G8606" t="s">
        <v>465</v>
      </c>
      <c r="H8606" t="s">
        <v>411</v>
      </c>
      <c r="I8606" t="s">
        <v>412</v>
      </c>
      <c r="J8606" t="s">
        <v>560</v>
      </c>
      <c r="K8606" t="s">
        <v>398</v>
      </c>
      <c r="L8606" t="s">
        <v>543</v>
      </c>
      <c r="M8606" t="s">
        <v>467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180</v>
      </c>
      <c r="C8607">
        <v>2023</v>
      </c>
      <c r="D8607">
        <v>7</v>
      </c>
      <c r="E8607" t="s">
        <v>651</v>
      </c>
      <c r="F8607" s="152">
        <v>10</v>
      </c>
      <c r="G8607" t="s">
        <v>465</v>
      </c>
      <c r="H8607" t="s">
        <v>414</v>
      </c>
      <c r="I8607" t="s">
        <v>415</v>
      </c>
      <c r="J8607" t="s">
        <v>562</v>
      </c>
      <c r="K8607" t="s">
        <v>407</v>
      </c>
      <c r="L8607" t="s">
        <v>543</v>
      </c>
      <c r="M8607" t="s">
        <v>467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180</v>
      </c>
      <c r="C8608">
        <v>2023</v>
      </c>
      <c r="D8608">
        <v>7</v>
      </c>
      <c r="E8608" t="s">
        <v>651</v>
      </c>
      <c r="F8608" s="152">
        <v>10</v>
      </c>
      <c r="G8608" t="s">
        <v>465</v>
      </c>
      <c r="H8608" t="s">
        <v>416</v>
      </c>
      <c r="I8608" t="s">
        <v>417</v>
      </c>
      <c r="J8608" t="s">
        <v>561</v>
      </c>
      <c r="K8608" t="s">
        <v>404</v>
      </c>
      <c r="L8608" t="s">
        <v>543</v>
      </c>
      <c r="M8608" t="s">
        <v>467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180</v>
      </c>
      <c r="C8609">
        <v>2023</v>
      </c>
      <c r="D8609">
        <v>7</v>
      </c>
      <c r="E8609" t="s">
        <v>651</v>
      </c>
      <c r="F8609" s="152">
        <v>60</v>
      </c>
      <c r="G8609" t="s">
        <v>468</v>
      </c>
      <c r="H8609" t="s">
        <v>493</v>
      </c>
      <c r="I8609" t="s">
        <v>494</v>
      </c>
      <c r="J8609" t="s">
        <v>572</v>
      </c>
      <c r="K8609" t="s">
        <v>460</v>
      </c>
      <c r="L8609" t="s">
        <v>548</v>
      </c>
      <c r="M8609" t="s">
        <v>525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180</v>
      </c>
      <c r="C8610">
        <v>2023</v>
      </c>
      <c r="D8610">
        <v>7</v>
      </c>
      <c r="E8610" t="s">
        <v>651</v>
      </c>
      <c r="F8610" s="152">
        <v>60</v>
      </c>
      <c r="G8610" t="s">
        <v>468</v>
      </c>
      <c r="H8610" t="s">
        <v>495</v>
      </c>
      <c r="I8610" t="s">
        <v>496</v>
      </c>
      <c r="J8610" t="s">
        <v>572</v>
      </c>
      <c r="K8610" t="s">
        <v>460</v>
      </c>
      <c r="L8610" t="s">
        <v>548</v>
      </c>
      <c r="M8610" t="s">
        <v>525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180</v>
      </c>
      <c r="C8611">
        <v>2023</v>
      </c>
      <c r="D8611">
        <v>7</v>
      </c>
      <c r="E8611" t="s">
        <v>651</v>
      </c>
      <c r="F8611" s="152">
        <v>60</v>
      </c>
      <c r="G8611" t="s">
        <v>468</v>
      </c>
      <c r="H8611" t="s">
        <v>458</v>
      </c>
      <c r="I8611" t="s">
        <v>459</v>
      </c>
      <c r="J8611" t="s">
        <v>572</v>
      </c>
      <c r="K8611" t="s">
        <v>460</v>
      </c>
      <c r="L8611" t="s">
        <v>544</v>
      </c>
      <c r="M8611" t="s">
        <v>469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180</v>
      </c>
      <c r="C8612">
        <v>2023</v>
      </c>
      <c r="D8612">
        <v>7</v>
      </c>
      <c r="E8612" t="s">
        <v>651</v>
      </c>
      <c r="F8612" s="152">
        <v>60</v>
      </c>
      <c r="G8612" t="s">
        <v>468</v>
      </c>
      <c r="H8612" t="s">
        <v>436</v>
      </c>
      <c r="I8612" t="s">
        <v>437</v>
      </c>
      <c r="J8612" t="s">
        <v>570</v>
      </c>
      <c r="K8612" t="s">
        <v>438</v>
      </c>
      <c r="L8612" t="s">
        <v>544</v>
      </c>
      <c r="M8612" t="s">
        <v>469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180</v>
      </c>
      <c r="C8613">
        <v>2023</v>
      </c>
      <c r="D8613">
        <v>7</v>
      </c>
      <c r="E8613" t="s">
        <v>651</v>
      </c>
      <c r="F8613" s="152">
        <v>60</v>
      </c>
      <c r="G8613" t="s">
        <v>468</v>
      </c>
      <c r="H8613" t="s">
        <v>462</v>
      </c>
      <c r="I8613" t="s">
        <v>463</v>
      </c>
      <c r="J8613" t="s">
        <v>576</v>
      </c>
      <c r="K8613" t="s">
        <v>464</v>
      </c>
      <c r="L8613" t="s">
        <v>544</v>
      </c>
      <c r="M8613" t="s">
        <v>469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180</v>
      </c>
      <c r="C8614">
        <v>2023</v>
      </c>
      <c r="D8614">
        <v>7</v>
      </c>
      <c r="E8614" t="s">
        <v>651</v>
      </c>
      <c r="F8614" s="152">
        <v>71</v>
      </c>
      <c r="G8614" t="s">
        <v>468</v>
      </c>
      <c r="H8614" t="s">
        <v>396</v>
      </c>
      <c r="I8614" t="s">
        <v>397</v>
      </c>
      <c r="J8614" t="s">
        <v>560</v>
      </c>
      <c r="K8614" t="s">
        <v>398</v>
      </c>
      <c r="L8614" t="s">
        <v>549</v>
      </c>
      <c r="M8614" t="s">
        <v>526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180</v>
      </c>
      <c r="C8615">
        <v>2023</v>
      </c>
      <c r="D8615">
        <v>7</v>
      </c>
      <c r="E8615" t="s">
        <v>651</v>
      </c>
      <c r="F8615" s="152">
        <v>72</v>
      </c>
      <c r="G8615" t="s">
        <v>468</v>
      </c>
      <c r="H8615" t="s">
        <v>396</v>
      </c>
      <c r="I8615" t="s">
        <v>397</v>
      </c>
      <c r="J8615" t="s">
        <v>560</v>
      </c>
      <c r="K8615" t="s">
        <v>398</v>
      </c>
      <c r="L8615" t="s">
        <v>550</v>
      </c>
      <c r="M8615" t="s">
        <v>527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180</v>
      </c>
      <c r="C8616">
        <v>2023</v>
      </c>
      <c r="D8616">
        <v>7</v>
      </c>
      <c r="E8616" t="s">
        <v>651</v>
      </c>
      <c r="F8616" s="152">
        <v>72</v>
      </c>
      <c r="G8616" t="s">
        <v>468</v>
      </c>
      <c r="H8616" t="s">
        <v>402</v>
      </c>
      <c r="I8616" t="s">
        <v>403</v>
      </c>
      <c r="J8616" t="s">
        <v>561</v>
      </c>
      <c r="K8616" t="s">
        <v>404</v>
      </c>
      <c r="L8616" t="s">
        <v>550</v>
      </c>
      <c r="M8616" t="s">
        <v>527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180</v>
      </c>
      <c r="C8617">
        <v>2023</v>
      </c>
      <c r="D8617">
        <v>7</v>
      </c>
      <c r="E8617" t="s">
        <v>651</v>
      </c>
      <c r="F8617" s="152">
        <v>75</v>
      </c>
      <c r="G8617" t="s">
        <v>468</v>
      </c>
      <c r="H8617" t="s">
        <v>440</v>
      </c>
      <c r="I8617" t="s">
        <v>441</v>
      </c>
      <c r="J8617" t="s">
        <v>571</v>
      </c>
      <c r="K8617" t="s">
        <v>442</v>
      </c>
      <c r="L8617" t="s">
        <v>551</v>
      </c>
      <c r="M8617" t="s">
        <v>528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180</v>
      </c>
      <c r="C8618">
        <v>2023</v>
      </c>
      <c r="D8618">
        <v>7</v>
      </c>
      <c r="E8618" t="s">
        <v>651</v>
      </c>
      <c r="F8618" s="152">
        <v>75</v>
      </c>
      <c r="G8618" t="s">
        <v>468</v>
      </c>
      <c r="H8618" t="s">
        <v>416</v>
      </c>
      <c r="I8618" t="s">
        <v>417</v>
      </c>
      <c r="J8618" t="s">
        <v>561</v>
      </c>
      <c r="K8618" t="s">
        <v>404</v>
      </c>
      <c r="L8618" t="s">
        <v>552</v>
      </c>
      <c r="M8618" t="s">
        <v>475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180</v>
      </c>
      <c r="C8619">
        <v>2023</v>
      </c>
      <c r="D8619">
        <v>7</v>
      </c>
      <c r="E8619" t="s">
        <v>651</v>
      </c>
      <c r="F8619" s="152">
        <v>75</v>
      </c>
      <c r="G8619" t="s">
        <v>468</v>
      </c>
      <c r="H8619" t="s">
        <v>449</v>
      </c>
      <c r="I8619" t="s">
        <v>450</v>
      </c>
      <c r="J8619" t="s">
        <v>567</v>
      </c>
      <c r="K8619" t="s">
        <v>432</v>
      </c>
      <c r="L8619" t="s">
        <v>552</v>
      </c>
      <c r="M8619" t="s">
        <v>475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180</v>
      </c>
      <c r="C8620">
        <v>2023</v>
      </c>
      <c r="D8620">
        <v>7</v>
      </c>
      <c r="E8620" t="s">
        <v>651</v>
      </c>
      <c r="F8620" s="152">
        <v>77</v>
      </c>
      <c r="G8620" t="s">
        <v>468</v>
      </c>
      <c r="H8620" t="s">
        <v>402</v>
      </c>
      <c r="I8620" t="s">
        <v>403</v>
      </c>
      <c r="J8620" t="s">
        <v>561</v>
      </c>
      <c r="K8620" t="s">
        <v>404</v>
      </c>
      <c r="L8620" t="s">
        <v>553</v>
      </c>
      <c r="M8620" t="s">
        <v>529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180</v>
      </c>
      <c r="C8621">
        <v>2023</v>
      </c>
      <c r="D8621">
        <v>7</v>
      </c>
      <c r="E8621" t="s">
        <v>651</v>
      </c>
      <c r="F8621" s="152">
        <v>77</v>
      </c>
      <c r="G8621" t="s">
        <v>468</v>
      </c>
      <c r="H8621" t="s">
        <v>416</v>
      </c>
      <c r="I8621" t="s">
        <v>417</v>
      </c>
      <c r="J8621" t="s">
        <v>561</v>
      </c>
      <c r="K8621" t="s">
        <v>404</v>
      </c>
      <c r="L8621" t="s">
        <v>554</v>
      </c>
      <c r="M8621" t="s">
        <v>475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180</v>
      </c>
      <c r="C8622">
        <v>2023</v>
      </c>
      <c r="D8622">
        <v>7</v>
      </c>
      <c r="E8622" t="s">
        <v>651</v>
      </c>
      <c r="F8622" s="152">
        <v>79</v>
      </c>
      <c r="G8622" t="s">
        <v>468</v>
      </c>
      <c r="H8622" t="s">
        <v>402</v>
      </c>
      <c r="I8622" t="s">
        <v>403</v>
      </c>
      <c r="J8622" t="s">
        <v>561</v>
      </c>
      <c r="K8622" t="s">
        <v>404</v>
      </c>
      <c r="L8622" t="s">
        <v>555</v>
      </c>
      <c r="M8622" t="s">
        <v>530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180</v>
      </c>
      <c r="C8623">
        <v>2023</v>
      </c>
      <c r="D8623">
        <v>7</v>
      </c>
      <c r="E8623" t="s">
        <v>651</v>
      </c>
      <c r="F8623" s="152">
        <v>79</v>
      </c>
      <c r="G8623" t="s">
        <v>468</v>
      </c>
      <c r="H8623" t="s">
        <v>430</v>
      </c>
      <c r="I8623" t="s">
        <v>431</v>
      </c>
      <c r="J8623" t="s">
        <v>567</v>
      </c>
      <c r="K8623" t="s">
        <v>432</v>
      </c>
      <c r="L8623" t="s">
        <v>555</v>
      </c>
      <c r="M8623" t="s">
        <v>530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180</v>
      </c>
      <c r="C8624">
        <v>2023</v>
      </c>
      <c r="D8624">
        <v>7</v>
      </c>
      <c r="E8624" t="s">
        <v>651</v>
      </c>
      <c r="F8624" s="152">
        <v>79</v>
      </c>
      <c r="G8624" t="s">
        <v>468</v>
      </c>
      <c r="H8624" t="s">
        <v>531</v>
      </c>
      <c r="I8624" t="s">
        <v>532</v>
      </c>
      <c r="J8624" t="s">
        <v>269</v>
      </c>
      <c r="K8624" t="s">
        <v>533</v>
      </c>
      <c r="L8624" t="s">
        <v>555</v>
      </c>
      <c r="M8624" t="s">
        <v>530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180</v>
      </c>
      <c r="C8625">
        <v>2023</v>
      </c>
      <c r="D8625">
        <v>7</v>
      </c>
      <c r="E8625" t="s">
        <v>651</v>
      </c>
      <c r="F8625" s="152">
        <v>79</v>
      </c>
      <c r="G8625" t="s">
        <v>468</v>
      </c>
      <c r="H8625" t="s">
        <v>443</v>
      </c>
      <c r="I8625" t="s">
        <v>444</v>
      </c>
      <c r="J8625" t="s">
        <v>571</v>
      </c>
      <c r="K8625" t="s">
        <v>442</v>
      </c>
      <c r="L8625" t="s">
        <v>556</v>
      </c>
      <c r="M8625" t="s">
        <v>534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180</v>
      </c>
      <c r="C8626">
        <v>2023</v>
      </c>
      <c r="D8626">
        <v>7</v>
      </c>
      <c r="E8626" t="s">
        <v>651</v>
      </c>
      <c r="F8626" s="152">
        <v>79</v>
      </c>
      <c r="G8626" t="s">
        <v>468</v>
      </c>
      <c r="H8626" t="s">
        <v>416</v>
      </c>
      <c r="I8626" t="s">
        <v>417</v>
      </c>
      <c r="J8626" t="s">
        <v>561</v>
      </c>
      <c r="K8626" t="s">
        <v>404</v>
      </c>
      <c r="L8626" t="s">
        <v>556</v>
      </c>
      <c r="M8626" t="s">
        <v>534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180</v>
      </c>
      <c r="C8627">
        <v>2023</v>
      </c>
      <c r="D8627">
        <v>7</v>
      </c>
      <c r="E8627" t="s">
        <v>651</v>
      </c>
      <c r="F8627" s="152">
        <v>79</v>
      </c>
      <c r="G8627" t="s">
        <v>468</v>
      </c>
      <c r="H8627" t="s">
        <v>445</v>
      </c>
      <c r="I8627" t="s">
        <v>446</v>
      </c>
      <c r="J8627" t="s">
        <v>566</v>
      </c>
      <c r="K8627" t="s">
        <v>424</v>
      </c>
      <c r="L8627" t="s">
        <v>556</v>
      </c>
      <c r="M8627" t="s">
        <v>534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180</v>
      </c>
      <c r="C8628">
        <v>2023</v>
      </c>
      <c r="D8628">
        <v>7</v>
      </c>
      <c r="E8628" t="s">
        <v>651</v>
      </c>
      <c r="F8628" s="152">
        <v>79</v>
      </c>
      <c r="G8628" t="s">
        <v>468</v>
      </c>
      <c r="H8628" t="s">
        <v>449</v>
      </c>
      <c r="I8628" t="s">
        <v>450</v>
      </c>
      <c r="J8628" t="s">
        <v>567</v>
      </c>
      <c r="K8628" t="s">
        <v>432</v>
      </c>
      <c r="L8628" t="s">
        <v>556</v>
      </c>
      <c r="M8628" t="s">
        <v>534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186</v>
      </c>
      <c r="C8629">
        <v>2023</v>
      </c>
      <c r="D8629">
        <v>8</v>
      </c>
      <c r="E8629" t="s">
        <v>655</v>
      </c>
      <c r="F8629" s="152">
        <v>1</v>
      </c>
      <c r="G8629" t="s">
        <v>395</v>
      </c>
      <c r="H8629" t="s">
        <v>396</v>
      </c>
      <c r="I8629" t="s">
        <v>397</v>
      </c>
      <c r="J8629" t="s">
        <v>560</v>
      </c>
      <c r="K8629" t="s">
        <v>398</v>
      </c>
      <c r="L8629" t="s">
        <v>535</v>
      </c>
      <c r="M8629" t="s">
        <v>399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186</v>
      </c>
      <c r="C8630">
        <v>2023</v>
      </c>
      <c r="D8630">
        <v>8</v>
      </c>
      <c r="E8630" t="s">
        <v>655</v>
      </c>
      <c r="F8630" s="152">
        <v>1</v>
      </c>
      <c r="G8630" t="s">
        <v>395</v>
      </c>
      <c r="H8630" t="s">
        <v>402</v>
      </c>
      <c r="I8630" t="s">
        <v>403</v>
      </c>
      <c r="J8630" t="s">
        <v>561</v>
      </c>
      <c r="K8630" t="s">
        <v>404</v>
      </c>
      <c r="L8630" t="s">
        <v>535</v>
      </c>
      <c r="M8630" t="s">
        <v>399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186</v>
      </c>
      <c r="C8631">
        <v>2023</v>
      </c>
      <c r="D8631">
        <v>8</v>
      </c>
      <c r="E8631" t="s">
        <v>655</v>
      </c>
      <c r="F8631" s="152">
        <v>1</v>
      </c>
      <c r="G8631" t="s">
        <v>395</v>
      </c>
      <c r="H8631" t="s">
        <v>405</v>
      </c>
      <c r="I8631" t="s">
        <v>406</v>
      </c>
      <c r="J8631" t="s">
        <v>562</v>
      </c>
      <c r="K8631" t="s">
        <v>407</v>
      </c>
      <c r="L8631" t="s">
        <v>535</v>
      </c>
      <c r="M8631" t="s">
        <v>399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186</v>
      </c>
      <c r="C8632">
        <v>2023</v>
      </c>
      <c r="D8632">
        <v>8</v>
      </c>
      <c r="E8632" t="s">
        <v>655</v>
      </c>
      <c r="F8632" s="152">
        <v>1</v>
      </c>
      <c r="G8632" t="s">
        <v>395</v>
      </c>
      <c r="H8632" t="s">
        <v>408</v>
      </c>
      <c r="I8632" t="s">
        <v>409</v>
      </c>
      <c r="J8632" t="s">
        <v>564</v>
      </c>
      <c r="K8632" t="s">
        <v>410</v>
      </c>
      <c r="L8632" t="s">
        <v>535</v>
      </c>
      <c r="M8632" t="s">
        <v>399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186</v>
      </c>
      <c r="C8633">
        <v>2023</v>
      </c>
      <c r="D8633">
        <v>8</v>
      </c>
      <c r="E8633" t="s">
        <v>655</v>
      </c>
      <c r="F8633" s="152">
        <v>1</v>
      </c>
      <c r="G8633" t="s">
        <v>395</v>
      </c>
      <c r="H8633" t="s">
        <v>411</v>
      </c>
      <c r="I8633" t="s">
        <v>412</v>
      </c>
      <c r="J8633" t="s">
        <v>560</v>
      </c>
      <c r="K8633" t="s">
        <v>398</v>
      </c>
      <c r="L8633" t="s">
        <v>536</v>
      </c>
      <c r="M8633" t="s">
        <v>413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186</v>
      </c>
      <c r="C8634">
        <v>2023</v>
      </c>
      <c r="D8634">
        <v>8</v>
      </c>
      <c r="E8634" t="s">
        <v>655</v>
      </c>
      <c r="F8634" s="152">
        <v>1</v>
      </c>
      <c r="G8634" t="s">
        <v>395</v>
      </c>
      <c r="H8634" t="s">
        <v>414</v>
      </c>
      <c r="I8634" t="s">
        <v>415</v>
      </c>
      <c r="J8634" t="s">
        <v>562</v>
      </c>
      <c r="K8634" t="s">
        <v>407</v>
      </c>
      <c r="L8634" t="s">
        <v>536</v>
      </c>
      <c r="M8634" t="s">
        <v>413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186</v>
      </c>
      <c r="C8635">
        <v>2023</v>
      </c>
      <c r="D8635">
        <v>8</v>
      </c>
      <c r="E8635" t="s">
        <v>655</v>
      </c>
      <c r="F8635" s="152">
        <v>1</v>
      </c>
      <c r="G8635" t="s">
        <v>395</v>
      </c>
      <c r="H8635" t="s">
        <v>416</v>
      </c>
      <c r="I8635" t="s">
        <v>417</v>
      </c>
      <c r="J8635" t="s">
        <v>561</v>
      </c>
      <c r="K8635" t="s">
        <v>404</v>
      </c>
      <c r="L8635" t="s">
        <v>536</v>
      </c>
      <c r="M8635" t="s">
        <v>413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186</v>
      </c>
      <c r="C8636">
        <v>2023</v>
      </c>
      <c r="D8636">
        <v>8</v>
      </c>
      <c r="E8636" t="s">
        <v>655</v>
      </c>
      <c r="F8636" s="152">
        <v>1</v>
      </c>
      <c r="G8636" t="s">
        <v>395</v>
      </c>
      <c r="H8636" t="s">
        <v>418</v>
      </c>
      <c r="I8636" t="s">
        <v>419</v>
      </c>
      <c r="J8636" t="s">
        <v>564</v>
      </c>
      <c r="K8636" t="s">
        <v>410</v>
      </c>
      <c r="L8636" t="s">
        <v>536</v>
      </c>
      <c r="M8636" t="s">
        <v>413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186</v>
      </c>
      <c r="C8637">
        <v>2023</v>
      </c>
      <c r="D8637">
        <v>8</v>
      </c>
      <c r="E8637" t="s">
        <v>655</v>
      </c>
      <c r="F8637" s="152">
        <v>3</v>
      </c>
      <c r="G8637" t="s">
        <v>420</v>
      </c>
      <c r="H8637" t="s">
        <v>396</v>
      </c>
      <c r="I8637" t="s">
        <v>397</v>
      </c>
      <c r="J8637" t="s">
        <v>560</v>
      </c>
      <c r="K8637" t="s">
        <v>398</v>
      </c>
      <c r="L8637" t="s">
        <v>537</v>
      </c>
      <c r="M8637" t="s">
        <v>421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186</v>
      </c>
      <c r="C8638">
        <v>2023</v>
      </c>
      <c r="D8638">
        <v>8</v>
      </c>
      <c r="E8638" t="s">
        <v>655</v>
      </c>
      <c r="F8638" s="152">
        <v>3</v>
      </c>
      <c r="G8638" t="s">
        <v>420</v>
      </c>
      <c r="H8638" t="s">
        <v>402</v>
      </c>
      <c r="I8638" t="s">
        <v>403</v>
      </c>
      <c r="J8638" t="s">
        <v>561</v>
      </c>
      <c r="K8638" t="s">
        <v>404</v>
      </c>
      <c r="L8638" t="s">
        <v>537</v>
      </c>
      <c r="M8638" t="s">
        <v>421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186</v>
      </c>
      <c r="C8639">
        <v>2023</v>
      </c>
      <c r="D8639">
        <v>8</v>
      </c>
      <c r="E8639" t="s">
        <v>655</v>
      </c>
      <c r="F8639" s="152">
        <v>3</v>
      </c>
      <c r="G8639" t="s">
        <v>420</v>
      </c>
      <c r="H8639" t="s">
        <v>425</v>
      </c>
      <c r="I8639" t="s">
        <v>426</v>
      </c>
      <c r="J8639" t="s">
        <v>563</v>
      </c>
      <c r="K8639" t="s">
        <v>427</v>
      </c>
      <c r="L8639" t="s">
        <v>537</v>
      </c>
      <c r="M8639" t="s">
        <v>421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186</v>
      </c>
      <c r="C8640">
        <v>2023</v>
      </c>
      <c r="D8640">
        <v>8</v>
      </c>
      <c r="E8640" t="s">
        <v>655</v>
      </c>
      <c r="F8640" s="152">
        <v>3</v>
      </c>
      <c r="G8640" t="s">
        <v>420</v>
      </c>
      <c r="H8640" t="s">
        <v>408</v>
      </c>
      <c r="I8640" t="s">
        <v>409</v>
      </c>
      <c r="J8640" t="s">
        <v>564</v>
      </c>
      <c r="K8640" t="s">
        <v>410</v>
      </c>
      <c r="L8640" t="s">
        <v>537</v>
      </c>
      <c r="M8640" t="s">
        <v>421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186</v>
      </c>
      <c r="C8641">
        <v>2023</v>
      </c>
      <c r="D8641">
        <v>8</v>
      </c>
      <c r="E8641" t="s">
        <v>655</v>
      </c>
      <c r="F8641" s="152">
        <v>3</v>
      </c>
      <c r="G8641" t="s">
        <v>420</v>
      </c>
      <c r="H8641" t="s">
        <v>430</v>
      </c>
      <c r="I8641" t="s">
        <v>431</v>
      </c>
      <c r="J8641" t="s">
        <v>567</v>
      </c>
      <c r="K8641" t="s">
        <v>432</v>
      </c>
      <c r="L8641" t="s">
        <v>537</v>
      </c>
      <c r="M8641" t="s">
        <v>421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186</v>
      </c>
      <c r="C8642">
        <v>2023</v>
      </c>
      <c r="D8642">
        <v>8</v>
      </c>
      <c r="E8642" t="s">
        <v>655</v>
      </c>
      <c r="F8642" s="152">
        <v>3</v>
      </c>
      <c r="G8642" t="s">
        <v>420</v>
      </c>
      <c r="H8642" t="s">
        <v>433</v>
      </c>
      <c r="I8642" t="s">
        <v>434</v>
      </c>
      <c r="J8642" t="s">
        <v>565</v>
      </c>
      <c r="K8642" t="s">
        <v>435</v>
      </c>
      <c r="L8642" t="s">
        <v>536</v>
      </c>
      <c r="M8642" t="s">
        <v>413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186</v>
      </c>
      <c r="C8643">
        <v>2023</v>
      </c>
      <c r="D8643">
        <v>8</v>
      </c>
      <c r="E8643" t="s">
        <v>655</v>
      </c>
      <c r="F8643" s="152">
        <v>3</v>
      </c>
      <c r="G8643" t="s">
        <v>420</v>
      </c>
      <c r="H8643" t="s">
        <v>436</v>
      </c>
      <c r="I8643" t="s">
        <v>437</v>
      </c>
      <c r="J8643" t="s">
        <v>570</v>
      </c>
      <c r="K8643" t="s">
        <v>438</v>
      </c>
      <c r="L8643" t="s">
        <v>538</v>
      </c>
      <c r="M8643" t="s">
        <v>439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186</v>
      </c>
      <c r="C8644">
        <v>2023</v>
      </c>
      <c r="D8644">
        <v>8</v>
      </c>
      <c r="E8644" t="s">
        <v>655</v>
      </c>
      <c r="F8644" s="152">
        <v>3</v>
      </c>
      <c r="G8644" t="s">
        <v>420</v>
      </c>
      <c r="H8644" t="s">
        <v>443</v>
      </c>
      <c r="I8644" t="s">
        <v>444</v>
      </c>
      <c r="J8644" t="s">
        <v>571</v>
      </c>
      <c r="K8644" t="s">
        <v>442</v>
      </c>
      <c r="L8644" t="s">
        <v>538</v>
      </c>
      <c r="M8644" t="s">
        <v>439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186</v>
      </c>
      <c r="C8645">
        <v>2023</v>
      </c>
      <c r="D8645">
        <v>8</v>
      </c>
      <c r="E8645" t="s">
        <v>655</v>
      </c>
      <c r="F8645" s="152">
        <v>3</v>
      </c>
      <c r="G8645" t="s">
        <v>420</v>
      </c>
      <c r="H8645" t="s">
        <v>411</v>
      </c>
      <c r="I8645" t="s">
        <v>412</v>
      </c>
      <c r="J8645" t="s">
        <v>560</v>
      </c>
      <c r="K8645" t="s">
        <v>398</v>
      </c>
      <c r="L8645" t="s">
        <v>538</v>
      </c>
      <c r="M8645" t="s">
        <v>439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186</v>
      </c>
      <c r="C8646">
        <v>2023</v>
      </c>
      <c r="D8646">
        <v>8</v>
      </c>
      <c r="E8646" t="s">
        <v>655</v>
      </c>
      <c r="F8646" s="152">
        <v>3</v>
      </c>
      <c r="G8646" t="s">
        <v>420</v>
      </c>
      <c r="H8646" t="s">
        <v>416</v>
      </c>
      <c r="I8646" t="s">
        <v>417</v>
      </c>
      <c r="J8646" t="s">
        <v>561</v>
      </c>
      <c r="K8646" t="s">
        <v>404</v>
      </c>
      <c r="L8646" t="s">
        <v>538</v>
      </c>
      <c r="M8646" t="s">
        <v>439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186</v>
      </c>
      <c r="C8647">
        <v>2023</v>
      </c>
      <c r="D8647">
        <v>8</v>
      </c>
      <c r="E8647" t="s">
        <v>655</v>
      </c>
      <c r="F8647" s="152">
        <v>3</v>
      </c>
      <c r="G8647" t="s">
        <v>420</v>
      </c>
      <c r="H8647" t="s">
        <v>445</v>
      </c>
      <c r="I8647" t="s">
        <v>446</v>
      </c>
      <c r="J8647" t="s">
        <v>566</v>
      </c>
      <c r="K8647" t="s">
        <v>424</v>
      </c>
      <c r="L8647" t="s">
        <v>538</v>
      </c>
      <c r="M8647" t="s">
        <v>439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186</v>
      </c>
      <c r="C8648">
        <v>2023</v>
      </c>
      <c r="D8648">
        <v>8</v>
      </c>
      <c r="E8648" t="s">
        <v>655</v>
      </c>
      <c r="F8648" s="152">
        <v>3</v>
      </c>
      <c r="G8648" t="s">
        <v>420</v>
      </c>
      <c r="H8648" t="s">
        <v>447</v>
      </c>
      <c r="I8648" t="s">
        <v>448</v>
      </c>
      <c r="J8648" t="s">
        <v>563</v>
      </c>
      <c r="K8648" t="s">
        <v>427</v>
      </c>
      <c r="L8648" t="s">
        <v>538</v>
      </c>
      <c r="M8648" t="s">
        <v>439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186</v>
      </c>
      <c r="C8649">
        <v>2023</v>
      </c>
      <c r="D8649">
        <v>8</v>
      </c>
      <c r="E8649" t="s">
        <v>655</v>
      </c>
      <c r="F8649" s="152">
        <v>3</v>
      </c>
      <c r="G8649" t="s">
        <v>420</v>
      </c>
      <c r="H8649" t="s">
        <v>418</v>
      </c>
      <c r="I8649" t="s">
        <v>419</v>
      </c>
      <c r="J8649" t="s">
        <v>564</v>
      </c>
      <c r="K8649" t="s">
        <v>410</v>
      </c>
      <c r="L8649" t="s">
        <v>538</v>
      </c>
      <c r="M8649" t="s">
        <v>439</v>
      </c>
      <c r="N8649">
        <v>61</v>
      </c>
      <c r="O8649">
        <v>4742.6499999999996</v>
      </c>
      <c r="P8649">
        <v>32866</v>
      </c>
      <c r="Q8649" t="str">
        <f t="shared" ref="Q8649:Q8712" si="138">VLOOKUP(TRIM(J8649),S:T,2,FALSE)</f>
        <v>3-Small C&amp;I</v>
      </c>
    </row>
    <row r="8650" spans="1:17" x14ac:dyDescent="0.3">
      <c r="A8650">
        <v>4</v>
      </c>
      <c r="B8650" t="s">
        <v>186</v>
      </c>
      <c r="C8650">
        <v>2023</v>
      </c>
      <c r="D8650">
        <v>8</v>
      </c>
      <c r="E8650" t="s">
        <v>655</v>
      </c>
      <c r="F8650" s="152">
        <v>3</v>
      </c>
      <c r="G8650" t="s">
        <v>420</v>
      </c>
      <c r="H8650" t="s">
        <v>449</v>
      </c>
      <c r="I8650" t="s">
        <v>450</v>
      </c>
      <c r="J8650" t="s">
        <v>567</v>
      </c>
      <c r="K8650" t="s">
        <v>432</v>
      </c>
      <c r="L8650" t="s">
        <v>538</v>
      </c>
      <c r="M8650" t="s">
        <v>439</v>
      </c>
      <c r="N8650">
        <v>66</v>
      </c>
      <c r="O8650">
        <v>190876.15</v>
      </c>
      <c r="P8650">
        <v>1797762</v>
      </c>
      <c r="Q8650" t="str">
        <f t="shared" si="138"/>
        <v>4-Medium C&amp;I</v>
      </c>
    </row>
    <row r="8651" spans="1:17" x14ac:dyDescent="0.3">
      <c r="A8651">
        <v>4</v>
      </c>
      <c r="B8651" t="s">
        <v>186</v>
      </c>
      <c r="C8651">
        <v>2023</v>
      </c>
      <c r="D8651">
        <v>8</v>
      </c>
      <c r="E8651" t="s">
        <v>655</v>
      </c>
      <c r="F8651" s="152">
        <v>3</v>
      </c>
      <c r="G8651" t="s">
        <v>420</v>
      </c>
      <c r="H8651" t="s">
        <v>451</v>
      </c>
      <c r="I8651" t="s">
        <v>452</v>
      </c>
      <c r="J8651" t="s">
        <v>569</v>
      </c>
      <c r="K8651" t="s">
        <v>453</v>
      </c>
      <c r="L8651" t="s">
        <v>538</v>
      </c>
      <c r="M8651" t="s">
        <v>439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x14ac:dyDescent="0.3">
      <c r="A8652">
        <v>4</v>
      </c>
      <c r="B8652" t="s">
        <v>186</v>
      </c>
      <c r="C8652">
        <v>2023</v>
      </c>
      <c r="D8652">
        <v>8</v>
      </c>
      <c r="E8652" t="s">
        <v>655</v>
      </c>
      <c r="F8652" s="152">
        <v>5</v>
      </c>
      <c r="G8652" t="s">
        <v>454</v>
      </c>
      <c r="H8652" t="s">
        <v>430</v>
      </c>
      <c r="I8652" t="s">
        <v>431</v>
      </c>
      <c r="J8652" t="s">
        <v>567</v>
      </c>
      <c r="K8652" t="s">
        <v>432</v>
      </c>
      <c r="L8652" t="s">
        <v>539</v>
      </c>
      <c r="M8652" t="s">
        <v>455</v>
      </c>
      <c r="N8652">
        <v>1</v>
      </c>
      <c r="O8652">
        <v>772.35</v>
      </c>
      <c r="P8652">
        <v>2760</v>
      </c>
      <c r="Q8652" t="str">
        <f t="shared" si="138"/>
        <v>4-Medium C&amp;I</v>
      </c>
    </row>
    <row r="8653" spans="1:17" x14ac:dyDescent="0.3">
      <c r="A8653">
        <v>4</v>
      </c>
      <c r="B8653" t="s">
        <v>186</v>
      </c>
      <c r="C8653">
        <v>2023</v>
      </c>
      <c r="D8653">
        <v>8</v>
      </c>
      <c r="E8653" t="s">
        <v>655</v>
      </c>
      <c r="F8653" s="152">
        <v>5</v>
      </c>
      <c r="G8653" t="s">
        <v>454</v>
      </c>
      <c r="H8653" t="s">
        <v>443</v>
      </c>
      <c r="I8653" t="s">
        <v>444</v>
      </c>
      <c r="J8653" t="s">
        <v>571</v>
      </c>
      <c r="K8653" t="s">
        <v>442</v>
      </c>
      <c r="L8653" t="s">
        <v>540</v>
      </c>
      <c r="M8653" t="s">
        <v>456</v>
      </c>
      <c r="N8653">
        <v>1</v>
      </c>
      <c r="O8653">
        <v>6427.18</v>
      </c>
      <c r="P8653">
        <v>69079</v>
      </c>
      <c r="Q8653" t="str">
        <f t="shared" si="138"/>
        <v>5-Large C&amp;I</v>
      </c>
    </row>
    <row r="8654" spans="1:17" x14ac:dyDescent="0.3">
      <c r="A8654">
        <v>4</v>
      </c>
      <c r="B8654" t="s">
        <v>186</v>
      </c>
      <c r="C8654">
        <v>2023</v>
      </c>
      <c r="D8654">
        <v>8</v>
      </c>
      <c r="E8654" t="s">
        <v>655</v>
      </c>
      <c r="F8654" s="152">
        <v>5</v>
      </c>
      <c r="G8654" t="s">
        <v>454</v>
      </c>
      <c r="H8654" t="s">
        <v>416</v>
      </c>
      <c r="I8654" t="s">
        <v>417</v>
      </c>
      <c r="J8654" t="s">
        <v>561</v>
      </c>
      <c r="K8654" t="s">
        <v>404</v>
      </c>
      <c r="L8654" t="s">
        <v>540</v>
      </c>
      <c r="M8654" t="s">
        <v>456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x14ac:dyDescent="0.3">
      <c r="A8655">
        <v>4</v>
      </c>
      <c r="B8655" t="s">
        <v>186</v>
      </c>
      <c r="C8655">
        <v>2023</v>
      </c>
      <c r="D8655">
        <v>8</v>
      </c>
      <c r="E8655" t="s">
        <v>655</v>
      </c>
      <c r="F8655" s="152">
        <v>6</v>
      </c>
      <c r="G8655" t="s">
        <v>457</v>
      </c>
      <c r="H8655" t="s">
        <v>458</v>
      </c>
      <c r="I8655" t="s">
        <v>459</v>
      </c>
      <c r="J8655" t="s">
        <v>572</v>
      </c>
      <c r="K8655" t="s">
        <v>460</v>
      </c>
      <c r="L8655" t="s">
        <v>541</v>
      </c>
      <c r="M8655" t="s">
        <v>461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186</v>
      </c>
      <c r="C8656">
        <v>2023</v>
      </c>
      <c r="D8656">
        <v>8</v>
      </c>
      <c r="E8656" t="s">
        <v>655</v>
      </c>
      <c r="F8656" s="152">
        <v>6</v>
      </c>
      <c r="G8656" t="s">
        <v>457</v>
      </c>
      <c r="H8656" t="s">
        <v>462</v>
      </c>
      <c r="I8656" t="s">
        <v>463</v>
      </c>
      <c r="J8656" t="s">
        <v>576</v>
      </c>
      <c r="K8656" t="s">
        <v>464</v>
      </c>
      <c r="L8656" t="s">
        <v>541</v>
      </c>
      <c r="M8656" t="s">
        <v>461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186</v>
      </c>
      <c r="C8657">
        <v>2023</v>
      </c>
      <c r="D8657">
        <v>8</v>
      </c>
      <c r="E8657" t="s">
        <v>655</v>
      </c>
      <c r="F8657" s="152">
        <v>10</v>
      </c>
      <c r="G8657" t="s">
        <v>465</v>
      </c>
      <c r="H8657" t="s">
        <v>396</v>
      </c>
      <c r="I8657" t="s">
        <v>397</v>
      </c>
      <c r="J8657" t="s">
        <v>560</v>
      </c>
      <c r="K8657" t="s">
        <v>398</v>
      </c>
      <c r="L8657" t="s">
        <v>542</v>
      </c>
      <c r="M8657" t="s">
        <v>466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186</v>
      </c>
      <c r="C8658">
        <v>2023</v>
      </c>
      <c r="D8658">
        <v>8</v>
      </c>
      <c r="E8658" t="s">
        <v>655</v>
      </c>
      <c r="F8658" s="152">
        <v>10</v>
      </c>
      <c r="G8658" t="s">
        <v>465</v>
      </c>
      <c r="H8658" t="s">
        <v>411</v>
      </c>
      <c r="I8658" t="s">
        <v>412</v>
      </c>
      <c r="J8658" t="s">
        <v>560</v>
      </c>
      <c r="K8658" t="s">
        <v>398</v>
      </c>
      <c r="L8658" t="s">
        <v>543</v>
      </c>
      <c r="M8658" t="s">
        <v>467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186</v>
      </c>
      <c r="C8659">
        <v>2023</v>
      </c>
      <c r="D8659">
        <v>8</v>
      </c>
      <c r="E8659" t="s">
        <v>655</v>
      </c>
      <c r="F8659" s="152">
        <v>10</v>
      </c>
      <c r="G8659" t="s">
        <v>465</v>
      </c>
      <c r="H8659" t="s">
        <v>414</v>
      </c>
      <c r="I8659" t="s">
        <v>415</v>
      </c>
      <c r="J8659" t="s">
        <v>562</v>
      </c>
      <c r="K8659" t="s">
        <v>407</v>
      </c>
      <c r="L8659" t="s">
        <v>543</v>
      </c>
      <c r="M8659" t="s">
        <v>467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186</v>
      </c>
      <c r="C8660">
        <v>2023</v>
      </c>
      <c r="D8660">
        <v>8</v>
      </c>
      <c r="E8660" t="s">
        <v>655</v>
      </c>
      <c r="F8660" s="152">
        <v>60</v>
      </c>
      <c r="G8660" t="s">
        <v>468</v>
      </c>
      <c r="H8660" t="s">
        <v>458</v>
      </c>
      <c r="I8660" t="s">
        <v>459</v>
      </c>
      <c r="J8660" t="s">
        <v>572</v>
      </c>
      <c r="K8660" t="s">
        <v>460</v>
      </c>
      <c r="L8660" t="s">
        <v>544</v>
      </c>
      <c r="M8660" t="s">
        <v>469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186</v>
      </c>
      <c r="C8661">
        <v>2023</v>
      </c>
      <c r="D8661">
        <v>8</v>
      </c>
      <c r="E8661" t="s">
        <v>655</v>
      </c>
      <c r="F8661" s="152">
        <v>60</v>
      </c>
      <c r="G8661" t="s">
        <v>468</v>
      </c>
      <c r="H8661" t="s">
        <v>462</v>
      </c>
      <c r="I8661" t="s">
        <v>463</v>
      </c>
      <c r="J8661" t="s">
        <v>576</v>
      </c>
      <c r="K8661" t="s">
        <v>464</v>
      </c>
      <c r="L8661" t="s">
        <v>544</v>
      </c>
      <c r="M8661" t="s">
        <v>469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180</v>
      </c>
      <c r="C8662">
        <v>2023</v>
      </c>
      <c r="D8662">
        <v>8</v>
      </c>
      <c r="E8662" t="s">
        <v>655</v>
      </c>
      <c r="F8662" s="152">
        <v>1</v>
      </c>
      <c r="G8662" t="s">
        <v>395</v>
      </c>
      <c r="H8662" t="s">
        <v>396</v>
      </c>
      <c r="I8662" t="s">
        <v>397</v>
      </c>
      <c r="J8662" t="s">
        <v>560</v>
      </c>
      <c r="K8662" t="s">
        <v>398</v>
      </c>
      <c r="L8662" t="s">
        <v>535</v>
      </c>
      <c r="M8662" t="s">
        <v>399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180</v>
      </c>
      <c r="C8663">
        <v>2023</v>
      </c>
      <c r="D8663">
        <v>8</v>
      </c>
      <c r="E8663" t="s">
        <v>655</v>
      </c>
      <c r="F8663" s="152">
        <v>1</v>
      </c>
      <c r="G8663" t="s">
        <v>395</v>
      </c>
      <c r="H8663" t="s">
        <v>400</v>
      </c>
      <c r="I8663" t="s">
        <v>401</v>
      </c>
      <c r="J8663" t="s">
        <v>560</v>
      </c>
      <c r="K8663" t="s">
        <v>398</v>
      </c>
      <c r="L8663" t="s">
        <v>535</v>
      </c>
      <c r="M8663" t="s">
        <v>399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180</v>
      </c>
      <c r="C8664">
        <v>2023</v>
      </c>
      <c r="D8664">
        <v>8</v>
      </c>
      <c r="E8664" t="s">
        <v>655</v>
      </c>
      <c r="F8664" s="152">
        <v>1</v>
      </c>
      <c r="G8664" t="s">
        <v>395</v>
      </c>
      <c r="H8664" t="s">
        <v>402</v>
      </c>
      <c r="I8664" t="s">
        <v>403</v>
      </c>
      <c r="J8664" t="s">
        <v>561</v>
      </c>
      <c r="K8664" t="s">
        <v>404</v>
      </c>
      <c r="L8664" t="s">
        <v>535</v>
      </c>
      <c r="M8664" t="s">
        <v>399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180</v>
      </c>
      <c r="C8665">
        <v>2023</v>
      </c>
      <c r="D8665">
        <v>8</v>
      </c>
      <c r="E8665" t="s">
        <v>655</v>
      </c>
      <c r="F8665" s="152">
        <v>1</v>
      </c>
      <c r="G8665" t="s">
        <v>395</v>
      </c>
      <c r="H8665" t="s">
        <v>405</v>
      </c>
      <c r="I8665" t="s">
        <v>406</v>
      </c>
      <c r="J8665" t="s">
        <v>562</v>
      </c>
      <c r="K8665" t="s">
        <v>407</v>
      </c>
      <c r="L8665" t="s">
        <v>535</v>
      </c>
      <c r="M8665" t="s">
        <v>399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180</v>
      </c>
      <c r="C8666">
        <v>2023</v>
      </c>
      <c r="D8666">
        <v>8</v>
      </c>
      <c r="E8666" t="s">
        <v>655</v>
      </c>
      <c r="F8666" s="152">
        <v>1</v>
      </c>
      <c r="G8666" t="s">
        <v>395</v>
      </c>
      <c r="H8666" t="s">
        <v>470</v>
      </c>
      <c r="I8666" t="s">
        <v>471</v>
      </c>
      <c r="J8666" t="s">
        <v>562</v>
      </c>
      <c r="K8666" t="s">
        <v>407</v>
      </c>
      <c r="L8666" t="s">
        <v>535</v>
      </c>
      <c r="M8666" t="s">
        <v>399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180</v>
      </c>
      <c r="C8667">
        <v>2023</v>
      </c>
      <c r="D8667">
        <v>8</v>
      </c>
      <c r="E8667" t="s">
        <v>655</v>
      </c>
      <c r="F8667" s="152">
        <v>1</v>
      </c>
      <c r="G8667" t="s">
        <v>395</v>
      </c>
      <c r="H8667" t="s">
        <v>408</v>
      </c>
      <c r="I8667" t="s">
        <v>409</v>
      </c>
      <c r="J8667" t="s">
        <v>563</v>
      </c>
      <c r="K8667" t="s">
        <v>427</v>
      </c>
      <c r="L8667" t="s">
        <v>535</v>
      </c>
      <c r="M8667" t="s">
        <v>399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180</v>
      </c>
      <c r="C8668">
        <v>2023</v>
      </c>
      <c r="D8668">
        <v>8</v>
      </c>
      <c r="E8668" t="s">
        <v>655</v>
      </c>
      <c r="F8668" s="152">
        <v>1</v>
      </c>
      <c r="G8668" t="s">
        <v>395</v>
      </c>
      <c r="H8668" t="s">
        <v>428</v>
      </c>
      <c r="I8668" t="s">
        <v>429</v>
      </c>
      <c r="J8668" t="s">
        <v>561</v>
      </c>
      <c r="K8668" t="s">
        <v>404</v>
      </c>
      <c r="L8668" t="s">
        <v>535</v>
      </c>
      <c r="M8668" t="s">
        <v>399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180</v>
      </c>
      <c r="C8669">
        <v>2023</v>
      </c>
      <c r="D8669">
        <v>8</v>
      </c>
      <c r="E8669" t="s">
        <v>655</v>
      </c>
      <c r="F8669" s="152">
        <v>1</v>
      </c>
      <c r="G8669" t="s">
        <v>395</v>
      </c>
      <c r="H8669" t="s">
        <v>472</v>
      </c>
      <c r="I8669" t="s">
        <v>473</v>
      </c>
      <c r="J8669" t="s">
        <v>564</v>
      </c>
      <c r="K8669" t="s">
        <v>410</v>
      </c>
      <c r="L8669" t="s">
        <v>535</v>
      </c>
      <c r="M8669" t="s">
        <v>399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180</v>
      </c>
      <c r="C8670">
        <v>2023</v>
      </c>
      <c r="D8670">
        <v>8</v>
      </c>
      <c r="E8670" t="s">
        <v>655</v>
      </c>
      <c r="F8670" s="152">
        <v>1</v>
      </c>
      <c r="G8670" t="s">
        <v>395</v>
      </c>
      <c r="H8670" t="s">
        <v>476</v>
      </c>
      <c r="I8670" t="s">
        <v>477</v>
      </c>
      <c r="J8670" t="s">
        <v>565</v>
      </c>
      <c r="K8670" t="s">
        <v>435</v>
      </c>
      <c r="L8670" t="s">
        <v>535</v>
      </c>
      <c r="M8670" t="s">
        <v>399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180</v>
      </c>
      <c r="C8671">
        <v>2023</v>
      </c>
      <c r="D8671">
        <v>8</v>
      </c>
      <c r="E8671" t="s">
        <v>655</v>
      </c>
      <c r="F8671" s="152">
        <v>1</v>
      </c>
      <c r="G8671" t="s">
        <v>395</v>
      </c>
      <c r="H8671" t="s">
        <v>478</v>
      </c>
      <c r="I8671" t="s">
        <v>479</v>
      </c>
      <c r="J8671" t="s">
        <v>565</v>
      </c>
      <c r="K8671" t="s">
        <v>435</v>
      </c>
      <c r="L8671" t="s">
        <v>535</v>
      </c>
      <c r="M8671" t="s">
        <v>399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180</v>
      </c>
      <c r="C8672">
        <v>2023</v>
      </c>
      <c r="D8672">
        <v>8</v>
      </c>
      <c r="E8672" t="s">
        <v>655</v>
      </c>
      <c r="F8672" s="152">
        <v>1</v>
      </c>
      <c r="G8672" t="s">
        <v>395</v>
      </c>
      <c r="H8672" t="s">
        <v>433</v>
      </c>
      <c r="I8672" t="s">
        <v>434</v>
      </c>
      <c r="J8672" t="s">
        <v>565</v>
      </c>
      <c r="K8672" t="s">
        <v>435</v>
      </c>
      <c r="L8672" t="s">
        <v>536</v>
      </c>
      <c r="M8672" t="s">
        <v>413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180</v>
      </c>
      <c r="C8673">
        <v>2023</v>
      </c>
      <c r="D8673">
        <v>8</v>
      </c>
      <c r="E8673" t="s">
        <v>655</v>
      </c>
      <c r="F8673" s="152">
        <v>1</v>
      </c>
      <c r="G8673" t="s">
        <v>395</v>
      </c>
      <c r="H8673" t="s">
        <v>436</v>
      </c>
      <c r="I8673" t="s">
        <v>437</v>
      </c>
      <c r="J8673" t="s">
        <v>546</v>
      </c>
      <c r="K8673" t="s">
        <v>474</v>
      </c>
      <c r="L8673" t="s">
        <v>546</v>
      </c>
      <c r="M8673" t="s">
        <v>475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180</v>
      </c>
      <c r="C8674">
        <v>2023</v>
      </c>
      <c r="D8674">
        <v>8</v>
      </c>
      <c r="E8674" t="s">
        <v>655</v>
      </c>
      <c r="F8674" s="152">
        <v>1</v>
      </c>
      <c r="G8674" t="s">
        <v>395</v>
      </c>
      <c r="H8674" t="s">
        <v>411</v>
      </c>
      <c r="I8674" t="s">
        <v>412</v>
      </c>
      <c r="J8674" t="s">
        <v>560</v>
      </c>
      <c r="K8674" t="s">
        <v>398</v>
      </c>
      <c r="L8674" t="s">
        <v>536</v>
      </c>
      <c r="M8674" t="s">
        <v>413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180</v>
      </c>
      <c r="C8675">
        <v>2023</v>
      </c>
      <c r="D8675">
        <v>8</v>
      </c>
      <c r="E8675" t="s">
        <v>655</v>
      </c>
      <c r="F8675" s="152">
        <v>1</v>
      </c>
      <c r="G8675" t="s">
        <v>395</v>
      </c>
      <c r="H8675" t="s">
        <v>414</v>
      </c>
      <c r="I8675" t="s">
        <v>415</v>
      </c>
      <c r="J8675" t="s">
        <v>562</v>
      </c>
      <c r="K8675" t="s">
        <v>407</v>
      </c>
      <c r="L8675" t="s">
        <v>536</v>
      </c>
      <c r="M8675" t="s">
        <v>413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180</v>
      </c>
      <c r="C8676">
        <v>2023</v>
      </c>
      <c r="D8676">
        <v>8</v>
      </c>
      <c r="E8676" t="s">
        <v>655</v>
      </c>
      <c r="F8676" s="152">
        <v>1</v>
      </c>
      <c r="G8676" t="s">
        <v>395</v>
      </c>
      <c r="H8676" t="s">
        <v>416</v>
      </c>
      <c r="I8676" t="s">
        <v>417</v>
      </c>
      <c r="J8676" t="s">
        <v>561</v>
      </c>
      <c r="K8676" t="s">
        <v>404</v>
      </c>
      <c r="L8676" t="s">
        <v>536</v>
      </c>
      <c r="M8676" t="s">
        <v>413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180</v>
      </c>
      <c r="C8677">
        <v>2023</v>
      </c>
      <c r="D8677">
        <v>8</v>
      </c>
      <c r="E8677" t="s">
        <v>655</v>
      </c>
      <c r="F8677" s="152">
        <v>1</v>
      </c>
      <c r="G8677" t="s">
        <v>395</v>
      </c>
      <c r="H8677" t="s">
        <v>418</v>
      </c>
      <c r="I8677" t="s">
        <v>419</v>
      </c>
      <c r="J8677" t="s">
        <v>564</v>
      </c>
      <c r="K8677" t="s">
        <v>410</v>
      </c>
      <c r="L8677" t="s">
        <v>536</v>
      </c>
      <c r="M8677" t="s">
        <v>413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180</v>
      </c>
      <c r="C8678">
        <v>2023</v>
      </c>
      <c r="D8678">
        <v>8</v>
      </c>
      <c r="E8678" t="s">
        <v>655</v>
      </c>
      <c r="F8678" s="152">
        <v>3</v>
      </c>
      <c r="G8678" t="s">
        <v>420</v>
      </c>
      <c r="H8678" t="s">
        <v>396</v>
      </c>
      <c r="I8678" t="s">
        <v>397</v>
      </c>
      <c r="J8678" t="s">
        <v>560</v>
      </c>
      <c r="K8678" t="s">
        <v>398</v>
      </c>
      <c r="L8678" t="s">
        <v>537</v>
      </c>
      <c r="M8678" t="s">
        <v>421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180</v>
      </c>
      <c r="C8679">
        <v>2023</v>
      </c>
      <c r="D8679">
        <v>8</v>
      </c>
      <c r="E8679" t="s">
        <v>655</v>
      </c>
      <c r="F8679" s="152">
        <v>3</v>
      </c>
      <c r="G8679" t="s">
        <v>420</v>
      </c>
      <c r="H8679" t="s">
        <v>402</v>
      </c>
      <c r="I8679" t="s">
        <v>403</v>
      </c>
      <c r="J8679" t="s">
        <v>561</v>
      </c>
      <c r="K8679" t="s">
        <v>404</v>
      </c>
      <c r="L8679" t="s">
        <v>537</v>
      </c>
      <c r="M8679" t="s">
        <v>421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180</v>
      </c>
      <c r="C8680">
        <v>2023</v>
      </c>
      <c r="D8680">
        <v>8</v>
      </c>
      <c r="E8680" t="s">
        <v>655</v>
      </c>
      <c r="F8680" s="152">
        <v>3</v>
      </c>
      <c r="G8680" t="s">
        <v>420</v>
      </c>
      <c r="H8680" t="s">
        <v>405</v>
      </c>
      <c r="I8680" t="s">
        <v>406</v>
      </c>
      <c r="J8680" t="s">
        <v>562</v>
      </c>
      <c r="K8680" t="s">
        <v>407</v>
      </c>
      <c r="L8680" t="s">
        <v>537</v>
      </c>
      <c r="M8680" t="s">
        <v>421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180</v>
      </c>
      <c r="C8681">
        <v>2023</v>
      </c>
      <c r="D8681">
        <v>8</v>
      </c>
      <c r="E8681" t="s">
        <v>655</v>
      </c>
      <c r="F8681" s="152">
        <v>3</v>
      </c>
      <c r="G8681" t="s">
        <v>420</v>
      </c>
      <c r="H8681" t="s">
        <v>422</v>
      </c>
      <c r="I8681" t="s">
        <v>423</v>
      </c>
      <c r="J8681" t="s">
        <v>566</v>
      </c>
      <c r="K8681" t="s">
        <v>424</v>
      </c>
      <c r="L8681" t="s">
        <v>537</v>
      </c>
      <c r="M8681" t="s">
        <v>421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180</v>
      </c>
      <c r="C8682">
        <v>2023</v>
      </c>
      <c r="D8682">
        <v>8</v>
      </c>
      <c r="E8682" t="s">
        <v>655</v>
      </c>
      <c r="F8682" s="152">
        <v>3</v>
      </c>
      <c r="G8682" t="s">
        <v>420</v>
      </c>
      <c r="H8682" t="s">
        <v>425</v>
      </c>
      <c r="I8682" t="s">
        <v>426</v>
      </c>
      <c r="J8682" t="s">
        <v>563</v>
      </c>
      <c r="K8682" t="s">
        <v>427</v>
      </c>
      <c r="L8682" t="s">
        <v>537</v>
      </c>
      <c r="M8682" t="s">
        <v>421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180</v>
      </c>
      <c r="C8683">
        <v>2023</v>
      </c>
      <c r="D8683">
        <v>8</v>
      </c>
      <c r="E8683" t="s">
        <v>655</v>
      </c>
      <c r="F8683" s="152">
        <v>3</v>
      </c>
      <c r="G8683" t="s">
        <v>420</v>
      </c>
      <c r="H8683" t="s">
        <v>408</v>
      </c>
      <c r="I8683" t="s">
        <v>409</v>
      </c>
      <c r="J8683" t="s">
        <v>563</v>
      </c>
      <c r="K8683" t="s">
        <v>427</v>
      </c>
      <c r="L8683" t="s">
        <v>537</v>
      </c>
      <c r="M8683" t="s">
        <v>421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180</v>
      </c>
      <c r="C8684">
        <v>2023</v>
      </c>
      <c r="D8684">
        <v>8</v>
      </c>
      <c r="E8684" t="s">
        <v>655</v>
      </c>
      <c r="F8684" s="152">
        <v>3</v>
      </c>
      <c r="G8684" t="s">
        <v>420</v>
      </c>
      <c r="H8684" t="s">
        <v>428</v>
      </c>
      <c r="I8684" t="s">
        <v>429</v>
      </c>
      <c r="J8684" t="s">
        <v>561</v>
      </c>
      <c r="K8684" t="s">
        <v>404</v>
      </c>
      <c r="L8684" t="s">
        <v>537</v>
      </c>
      <c r="M8684" t="s">
        <v>421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180</v>
      </c>
      <c r="C8685">
        <v>2023</v>
      </c>
      <c r="D8685">
        <v>8</v>
      </c>
      <c r="E8685" t="s">
        <v>655</v>
      </c>
      <c r="F8685" s="152">
        <v>3</v>
      </c>
      <c r="G8685" t="s">
        <v>420</v>
      </c>
      <c r="H8685" t="s">
        <v>480</v>
      </c>
      <c r="I8685" t="s">
        <v>481</v>
      </c>
      <c r="J8685" t="s">
        <v>567</v>
      </c>
      <c r="K8685" t="s">
        <v>432</v>
      </c>
      <c r="L8685" t="s">
        <v>537</v>
      </c>
      <c r="M8685" t="s">
        <v>421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180</v>
      </c>
      <c r="C8686">
        <v>2023</v>
      </c>
      <c r="D8686">
        <v>8</v>
      </c>
      <c r="E8686" t="s">
        <v>655</v>
      </c>
      <c r="F8686" s="152">
        <v>3</v>
      </c>
      <c r="G8686" t="s">
        <v>420</v>
      </c>
      <c r="H8686" t="s">
        <v>648</v>
      </c>
      <c r="I8686" t="s">
        <v>649</v>
      </c>
      <c r="J8686" t="s">
        <v>563</v>
      </c>
      <c r="K8686" t="s">
        <v>427</v>
      </c>
      <c r="L8686" t="s">
        <v>537</v>
      </c>
      <c r="M8686" t="s">
        <v>421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180</v>
      </c>
      <c r="C8687">
        <v>2023</v>
      </c>
      <c r="D8687">
        <v>8</v>
      </c>
      <c r="E8687" t="s">
        <v>655</v>
      </c>
      <c r="F8687" s="152">
        <v>3</v>
      </c>
      <c r="G8687" t="s">
        <v>420</v>
      </c>
      <c r="H8687" t="s">
        <v>472</v>
      </c>
      <c r="I8687" t="s">
        <v>473</v>
      </c>
      <c r="J8687" t="s">
        <v>564</v>
      </c>
      <c r="K8687" t="s">
        <v>410</v>
      </c>
      <c r="L8687" t="s">
        <v>537</v>
      </c>
      <c r="M8687" t="s">
        <v>421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180</v>
      </c>
      <c r="C8688">
        <v>2023</v>
      </c>
      <c r="D8688">
        <v>8</v>
      </c>
      <c r="E8688" t="s">
        <v>655</v>
      </c>
      <c r="F8688" s="152">
        <v>3</v>
      </c>
      <c r="G8688" t="s">
        <v>420</v>
      </c>
      <c r="H8688" t="s">
        <v>482</v>
      </c>
      <c r="I8688" t="s">
        <v>483</v>
      </c>
      <c r="J8688" t="s">
        <v>568</v>
      </c>
      <c r="K8688" t="s">
        <v>484</v>
      </c>
      <c r="L8688" t="s">
        <v>537</v>
      </c>
      <c r="M8688" t="s">
        <v>421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180</v>
      </c>
      <c r="C8689">
        <v>2023</v>
      </c>
      <c r="D8689">
        <v>8</v>
      </c>
      <c r="E8689" t="s">
        <v>655</v>
      </c>
      <c r="F8689" s="152">
        <v>3</v>
      </c>
      <c r="G8689" t="s">
        <v>420</v>
      </c>
      <c r="H8689" t="s">
        <v>430</v>
      </c>
      <c r="I8689" t="s">
        <v>431</v>
      </c>
      <c r="J8689" t="s">
        <v>567</v>
      </c>
      <c r="K8689" t="s">
        <v>432</v>
      </c>
      <c r="L8689" t="s">
        <v>537</v>
      </c>
      <c r="M8689" t="s">
        <v>421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180</v>
      </c>
      <c r="C8690">
        <v>2023</v>
      </c>
      <c r="D8690">
        <v>8</v>
      </c>
      <c r="E8690" t="s">
        <v>655</v>
      </c>
      <c r="F8690" s="152">
        <v>3</v>
      </c>
      <c r="G8690" t="s">
        <v>420</v>
      </c>
      <c r="H8690" t="s">
        <v>485</v>
      </c>
      <c r="I8690" t="s">
        <v>486</v>
      </c>
      <c r="J8690" t="s">
        <v>569</v>
      </c>
      <c r="K8690" t="s">
        <v>453</v>
      </c>
      <c r="L8690" t="s">
        <v>537</v>
      </c>
      <c r="M8690" t="s">
        <v>421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180</v>
      </c>
      <c r="C8691">
        <v>2023</v>
      </c>
      <c r="D8691">
        <v>8</v>
      </c>
      <c r="E8691" t="s">
        <v>655</v>
      </c>
      <c r="F8691" s="152">
        <v>3</v>
      </c>
      <c r="G8691" t="s">
        <v>420</v>
      </c>
      <c r="H8691" t="s">
        <v>487</v>
      </c>
      <c r="I8691" t="s">
        <v>488</v>
      </c>
      <c r="J8691" t="s">
        <v>568</v>
      </c>
      <c r="K8691" t="s">
        <v>484</v>
      </c>
      <c r="L8691" t="s">
        <v>537</v>
      </c>
      <c r="M8691" t="s">
        <v>421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180</v>
      </c>
      <c r="C8692">
        <v>2023</v>
      </c>
      <c r="D8692">
        <v>8</v>
      </c>
      <c r="E8692" t="s">
        <v>655</v>
      </c>
      <c r="F8692" s="152">
        <v>3</v>
      </c>
      <c r="G8692" t="s">
        <v>420</v>
      </c>
      <c r="H8692" t="s">
        <v>476</v>
      </c>
      <c r="I8692" t="s">
        <v>477</v>
      </c>
      <c r="J8692" t="s">
        <v>565</v>
      </c>
      <c r="K8692" t="s">
        <v>435</v>
      </c>
      <c r="L8692" t="s">
        <v>537</v>
      </c>
      <c r="M8692" t="s">
        <v>421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180</v>
      </c>
      <c r="C8693">
        <v>2023</v>
      </c>
      <c r="D8693">
        <v>8</v>
      </c>
      <c r="E8693" t="s">
        <v>655</v>
      </c>
      <c r="F8693" s="152">
        <v>3</v>
      </c>
      <c r="G8693" t="s">
        <v>420</v>
      </c>
      <c r="H8693" t="s">
        <v>478</v>
      </c>
      <c r="I8693" t="s">
        <v>479</v>
      </c>
      <c r="J8693" t="s">
        <v>565</v>
      </c>
      <c r="K8693" t="s">
        <v>435</v>
      </c>
      <c r="L8693" t="s">
        <v>537</v>
      </c>
      <c r="M8693" t="s">
        <v>421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180</v>
      </c>
      <c r="C8694">
        <v>2023</v>
      </c>
      <c r="D8694">
        <v>8</v>
      </c>
      <c r="E8694" t="s">
        <v>655</v>
      </c>
      <c r="F8694" s="152">
        <v>3</v>
      </c>
      <c r="G8694" t="s">
        <v>420</v>
      </c>
      <c r="H8694" t="s">
        <v>433</v>
      </c>
      <c r="I8694" t="s">
        <v>434</v>
      </c>
      <c r="J8694" t="s">
        <v>565</v>
      </c>
      <c r="K8694" t="s">
        <v>435</v>
      </c>
      <c r="L8694" t="s">
        <v>538</v>
      </c>
      <c r="M8694" t="s">
        <v>439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180</v>
      </c>
      <c r="C8695">
        <v>2023</v>
      </c>
      <c r="D8695">
        <v>8</v>
      </c>
      <c r="E8695" t="s">
        <v>655</v>
      </c>
      <c r="F8695" s="152">
        <v>3</v>
      </c>
      <c r="G8695" t="s">
        <v>420</v>
      </c>
      <c r="H8695" t="s">
        <v>436</v>
      </c>
      <c r="I8695" t="s">
        <v>437</v>
      </c>
      <c r="J8695" t="s">
        <v>570</v>
      </c>
      <c r="K8695" t="s">
        <v>438</v>
      </c>
      <c r="L8695" t="s">
        <v>538</v>
      </c>
      <c r="M8695" t="s">
        <v>439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180</v>
      </c>
      <c r="C8696">
        <v>2023</v>
      </c>
      <c r="D8696">
        <v>8</v>
      </c>
      <c r="E8696" t="s">
        <v>655</v>
      </c>
      <c r="F8696" s="152">
        <v>3</v>
      </c>
      <c r="G8696" t="s">
        <v>420</v>
      </c>
      <c r="H8696" t="s">
        <v>489</v>
      </c>
      <c r="I8696" t="s">
        <v>490</v>
      </c>
      <c r="J8696" t="s">
        <v>571</v>
      </c>
      <c r="K8696" t="s">
        <v>442</v>
      </c>
      <c r="L8696" t="s">
        <v>537</v>
      </c>
      <c r="M8696" t="s">
        <v>421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180</v>
      </c>
      <c r="C8697">
        <v>2023</v>
      </c>
      <c r="D8697">
        <v>8</v>
      </c>
      <c r="E8697" t="s">
        <v>655</v>
      </c>
      <c r="F8697" s="152">
        <v>3</v>
      </c>
      <c r="G8697" t="s">
        <v>420</v>
      </c>
      <c r="H8697" t="s">
        <v>440</v>
      </c>
      <c r="I8697" t="s">
        <v>441</v>
      </c>
      <c r="J8697" t="s">
        <v>571</v>
      </c>
      <c r="K8697" t="s">
        <v>442</v>
      </c>
      <c r="L8697" t="s">
        <v>537</v>
      </c>
      <c r="M8697" t="s">
        <v>421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180</v>
      </c>
      <c r="C8698">
        <v>2023</v>
      </c>
      <c r="D8698">
        <v>8</v>
      </c>
      <c r="E8698" t="s">
        <v>655</v>
      </c>
      <c r="F8698" s="152">
        <v>3</v>
      </c>
      <c r="G8698" t="s">
        <v>420</v>
      </c>
      <c r="H8698" t="s">
        <v>443</v>
      </c>
      <c r="I8698" t="s">
        <v>444</v>
      </c>
      <c r="J8698" t="s">
        <v>571</v>
      </c>
      <c r="K8698" t="s">
        <v>442</v>
      </c>
      <c r="L8698" t="s">
        <v>538</v>
      </c>
      <c r="M8698" t="s">
        <v>439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180</v>
      </c>
      <c r="C8699">
        <v>2023</v>
      </c>
      <c r="D8699">
        <v>8</v>
      </c>
      <c r="E8699" t="s">
        <v>655</v>
      </c>
      <c r="F8699" s="152">
        <v>3</v>
      </c>
      <c r="G8699" t="s">
        <v>420</v>
      </c>
      <c r="H8699" t="s">
        <v>411</v>
      </c>
      <c r="I8699" t="s">
        <v>412</v>
      </c>
      <c r="J8699" t="s">
        <v>560</v>
      </c>
      <c r="K8699" t="s">
        <v>398</v>
      </c>
      <c r="L8699" t="s">
        <v>538</v>
      </c>
      <c r="M8699" t="s">
        <v>439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180</v>
      </c>
      <c r="C8700">
        <v>2023</v>
      </c>
      <c r="D8700">
        <v>8</v>
      </c>
      <c r="E8700" t="s">
        <v>655</v>
      </c>
      <c r="F8700" s="152">
        <v>3</v>
      </c>
      <c r="G8700" t="s">
        <v>420</v>
      </c>
      <c r="H8700" t="s">
        <v>414</v>
      </c>
      <c r="I8700" t="s">
        <v>415</v>
      </c>
      <c r="J8700" t="s">
        <v>546</v>
      </c>
      <c r="K8700" t="s">
        <v>474</v>
      </c>
      <c r="L8700" t="s">
        <v>546</v>
      </c>
      <c r="M8700" t="s">
        <v>475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180</v>
      </c>
      <c r="C8701">
        <v>2023</v>
      </c>
      <c r="D8701">
        <v>8</v>
      </c>
      <c r="E8701" t="s">
        <v>655</v>
      </c>
      <c r="F8701" s="152">
        <v>3</v>
      </c>
      <c r="G8701" t="s">
        <v>420</v>
      </c>
      <c r="H8701" t="s">
        <v>416</v>
      </c>
      <c r="I8701" t="s">
        <v>417</v>
      </c>
      <c r="J8701" t="s">
        <v>561</v>
      </c>
      <c r="K8701" t="s">
        <v>404</v>
      </c>
      <c r="L8701" t="s">
        <v>538</v>
      </c>
      <c r="M8701" t="s">
        <v>439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180</v>
      </c>
      <c r="C8702">
        <v>2023</v>
      </c>
      <c r="D8702">
        <v>8</v>
      </c>
      <c r="E8702" t="s">
        <v>655</v>
      </c>
      <c r="F8702" s="152">
        <v>3</v>
      </c>
      <c r="G8702" t="s">
        <v>420</v>
      </c>
      <c r="H8702" t="s">
        <v>445</v>
      </c>
      <c r="I8702" t="s">
        <v>446</v>
      </c>
      <c r="J8702" t="s">
        <v>566</v>
      </c>
      <c r="K8702" t="s">
        <v>424</v>
      </c>
      <c r="L8702" t="s">
        <v>538</v>
      </c>
      <c r="M8702" t="s">
        <v>439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180</v>
      </c>
      <c r="C8703">
        <v>2023</v>
      </c>
      <c r="D8703">
        <v>8</v>
      </c>
      <c r="E8703" t="s">
        <v>655</v>
      </c>
      <c r="F8703" s="152">
        <v>3</v>
      </c>
      <c r="G8703" t="s">
        <v>420</v>
      </c>
      <c r="H8703" t="s">
        <v>447</v>
      </c>
      <c r="I8703" t="s">
        <v>448</v>
      </c>
      <c r="J8703" t="s">
        <v>563</v>
      </c>
      <c r="K8703" t="s">
        <v>427</v>
      </c>
      <c r="L8703" t="s">
        <v>538</v>
      </c>
      <c r="M8703" t="s">
        <v>439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180</v>
      </c>
      <c r="C8704">
        <v>2023</v>
      </c>
      <c r="D8704">
        <v>8</v>
      </c>
      <c r="E8704" t="s">
        <v>655</v>
      </c>
      <c r="F8704" s="152">
        <v>3</v>
      </c>
      <c r="G8704" t="s">
        <v>420</v>
      </c>
      <c r="H8704" t="s">
        <v>418</v>
      </c>
      <c r="I8704" t="s">
        <v>419</v>
      </c>
      <c r="J8704" t="s">
        <v>564</v>
      </c>
      <c r="K8704" t="s">
        <v>410</v>
      </c>
      <c r="L8704" t="s">
        <v>538</v>
      </c>
      <c r="M8704" t="s">
        <v>439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180</v>
      </c>
      <c r="C8705">
        <v>2023</v>
      </c>
      <c r="D8705">
        <v>8</v>
      </c>
      <c r="E8705" t="s">
        <v>655</v>
      </c>
      <c r="F8705" s="152">
        <v>3</v>
      </c>
      <c r="G8705" t="s">
        <v>420</v>
      </c>
      <c r="H8705" t="s">
        <v>449</v>
      </c>
      <c r="I8705" t="s">
        <v>450</v>
      </c>
      <c r="J8705" t="s">
        <v>567</v>
      </c>
      <c r="K8705" t="s">
        <v>432</v>
      </c>
      <c r="L8705" t="s">
        <v>538</v>
      </c>
      <c r="M8705" t="s">
        <v>439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180</v>
      </c>
      <c r="C8706">
        <v>2023</v>
      </c>
      <c r="D8706">
        <v>8</v>
      </c>
      <c r="E8706" t="s">
        <v>655</v>
      </c>
      <c r="F8706" s="152">
        <v>3</v>
      </c>
      <c r="G8706" t="s">
        <v>420</v>
      </c>
      <c r="H8706" t="s">
        <v>451</v>
      </c>
      <c r="I8706" t="s">
        <v>452</v>
      </c>
      <c r="J8706" t="s">
        <v>567</v>
      </c>
      <c r="K8706" t="s">
        <v>432</v>
      </c>
      <c r="L8706" t="s">
        <v>538</v>
      </c>
      <c r="M8706" t="s">
        <v>439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180</v>
      </c>
      <c r="C8707">
        <v>2023</v>
      </c>
      <c r="D8707">
        <v>8</v>
      </c>
      <c r="E8707" t="s">
        <v>655</v>
      </c>
      <c r="F8707" s="152">
        <v>3</v>
      </c>
      <c r="G8707" t="s">
        <v>420</v>
      </c>
      <c r="H8707" t="s">
        <v>491</v>
      </c>
      <c r="I8707" t="s">
        <v>492</v>
      </c>
      <c r="J8707" t="s">
        <v>567</v>
      </c>
      <c r="K8707" t="s">
        <v>432</v>
      </c>
      <c r="L8707" t="s">
        <v>538</v>
      </c>
      <c r="M8707" t="s">
        <v>439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180</v>
      </c>
      <c r="C8708">
        <v>2023</v>
      </c>
      <c r="D8708">
        <v>8</v>
      </c>
      <c r="E8708" t="s">
        <v>655</v>
      </c>
      <c r="F8708" s="152">
        <v>5</v>
      </c>
      <c r="G8708" t="s">
        <v>454</v>
      </c>
      <c r="H8708" t="s">
        <v>402</v>
      </c>
      <c r="I8708" t="s">
        <v>403</v>
      </c>
      <c r="J8708" t="s">
        <v>561</v>
      </c>
      <c r="K8708" t="s">
        <v>404</v>
      </c>
      <c r="L8708" t="s">
        <v>539</v>
      </c>
      <c r="M8708" t="s">
        <v>455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180</v>
      </c>
      <c r="C8709">
        <v>2023</v>
      </c>
      <c r="D8709">
        <v>8</v>
      </c>
      <c r="E8709" t="s">
        <v>655</v>
      </c>
      <c r="F8709" s="152">
        <v>5</v>
      </c>
      <c r="G8709" t="s">
        <v>454</v>
      </c>
      <c r="H8709" t="s">
        <v>422</v>
      </c>
      <c r="I8709" t="s">
        <v>423</v>
      </c>
      <c r="J8709" t="s">
        <v>566</v>
      </c>
      <c r="K8709" t="s">
        <v>424</v>
      </c>
      <c r="L8709" t="s">
        <v>539</v>
      </c>
      <c r="M8709" t="s">
        <v>455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180</v>
      </c>
      <c r="C8710">
        <v>2023</v>
      </c>
      <c r="D8710">
        <v>8</v>
      </c>
      <c r="E8710" t="s">
        <v>655</v>
      </c>
      <c r="F8710" s="152">
        <v>5</v>
      </c>
      <c r="G8710" t="s">
        <v>454</v>
      </c>
      <c r="H8710" t="s">
        <v>428</v>
      </c>
      <c r="I8710" t="s">
        <v>429</v>
      </c>
      <c r="J8710" t="s">
        <v>561</v>
      </c>
      <c r="K8710" t="s">
        <v>404</v>
      </c>
      <c r="L8710" t="s">
        <v>539</v>
      </c>
      <c r="M8710" t="s">
        <v>455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180</v>
      </c>
      <c r="C8711">
        <v>2023</v>
      </c>
      <c r="D8711">
        <v>8</v>
      </c>
      <c r="E8711" t="s">
        <v>655</v>
      </c>
      <c r="F8711" s="152">
        <v>5</v>
      </c>
      <c r="G8711" t="s">
        <v>454</v>
      </c>
      <c r="H8711" t="s">
        <v>480</v>
      </c>
      <c r="I8711" t="s">
        <v>481</v>
      </c>
      <c r="J8711" t="s">
        <v>567</v>
      </c>
      <c r="K8711" t="s">
        <v>432</v>
      </c>
      <c r="L8711" t="s">
        <v>539</v>
      </c>
      <c r="M8711" t="s">
        <v>455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180</v>
      </c>
      <c r="C8712">
        <v>2023</v>
      </c>
      <c r="D8712">
        <v>8</v>
      </c>
      <c r="E8712" t="s">
        <v>655</v>
      </c>
      <c r="F8712" s="152">
        <v>5</v>
      </c>
      <c r="G8712" t="s">
        <v>454</v>
      </c>
      <c r="H8712" t="s">
        <v>430</v>
      </c>
      <c r="I8712" t="s">
        <v>431</v>
      </c>
      <c r="J8712" t="s">
        <v>567</v>
      </c>
      <c r="K8712" t="s">
        <v>432</v>
      </c>
      <c r="L8712" t="s">
        <v>539</v>
      </c>
      <c r="M8712" t="s">
        <v>455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180</v>
      </c>
      <c r="C8713">
        <v>2023</v>
      </c>
      <c r="D8713">
        <v>8</v>
      </c>
      <c r="E8713" t="s">
        <v>655</v>
      </c>
      <c r="F8713" s="152">
        <v>5</v>
      </c>
      <c r="G8713" t="s">
        <v>454</v>
      </c>
      <c r="H8713" t="s">
        <v>476</v>
      </c>
      <c r="I8713" t="s">
        <v>477</v>
      </c>
      <c r="J8713" t="s">
        <v>565</v>
      </c>
      <c r="K8713" t="s">
        <v>435</v>
      </c>
      <c r="L8713" t="s">
        <v>539</v>
      </c>
      <c r="M8713" t="s">
        <v>455</v>
      </c>
      <c r="N8713">
        <v>20</v>
      </c>
      <c r="O8713">
        <v>3005.28</v>
      </c>
      <c r="P8713">
        <v>6757</v>
      </c>
      <c r="Q8713" t="str">
        <f t="shared" ref="Q8713:Q8775" si="139">VLOOKUP(TRIM(J8713),S:T,2,FALSE)</f>
        <v>Street</v>
      </c>
    </row>
    <row r="8714" spans="1:17" x14ac:dyDescent="0.3">
      <c r="A8714">
        <v>5</v>
      </c>
      <c r="B8714" t="s">
        <v>180</v>
      </c>
      <c r="C8714">
        <v>2023</v>
      </c>
      <c r="D8714">
        <v>8</v>
      </c>
      <c r="E8714" t="s">
        <v>655</v>
      </c>
      <c r="F8714" s="152">
        <v>5</v>
      </c>
      <c r="G8714" t="s">
        <v>454</v>
      </c>
      <c r="H8714" t="s">
        <v>478</v>
      </c>
      <c r="I8714" t="s">
        <v>479</v>
      </c>
      <c r="J8714" t="s">
        <v>565</v>
      </c>
      <c r="K8714" t="s">
        <v>435</v>
      </c>
      <c r="L8714" t="s">
        <v>539</v>
      </c>
      <c r="M8714" t="s">
        <v>455</v>
      </c>
      <c r="N8714">
        <v>33</v>
      </c>
      <c r="O8714">
        <v>5224.87</v>
      </c>
      <c r="P8714">
        <v>11413</v>
      </c>
      <c r="Q8714" t="str">
        <f t="shared" si="139"/>
        <v>Street</v>
      </c>
    </row>
    <row r="8715" spans="1:17" x14ac:dyDescent="0.3">
      <c r="A8715">
        <v>5</v>
      </c>
      <c r="B8715" t="s">
        <v>180</v>
      </c>
      <c r="C8715">
        <v>2023</v>
      </c>
      <c r="D8715">
        <v>8</v>
      </c>
      <c r="E8715" t="s">
        <v>655</v>
      </c>
      <c r="F8715" s="152">
        <v>5</v>
      </c>
      <c r="G8715" t="s">
        <v>454</v>
      </c>
      <c r="H8715" t="s">
        <v>433</v>
      </c>
      <c r="I8715" t="s">
        <v>434</v>
      </c>
      <c r="J8715" t="s">
        <v>565</v>
      </c>
      <c r="K8715" t="s">
        <v>435</v>
      </c>
      <c r="L8715" t="s">
        <v>540</v>
      </c>
      <c r="M8715" t="s">
        <v>456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x14ac:dyDescent="0.3">
      <c r="A8716">
        <v>5</v>
      </c>
      <c r="B8716" t="s">
        <v>180</v>
      </c>
      <c r="C8716">
        <v>2023</v>
      </c>
      <c r="D8716">
        <v>8</v>
      </c>
      <c r="E8716" t="s">
        <v>655</v>
      </c>
      <c r="F8716" s="152">
        <v>5</v>
      </c>
      <c r="G8716" t="s">
        <v>454</v>
      </c>
      <c r="H8716" t="s">
        <v>489</v>
      </c>
      <c r="I8716" t="s">
        <v>490</v>
      </c>
      <c r="J8716" t="s">
        <v>571</v>
      </c>
      <c r="K8716" t="s">
        <v>442</v>
      </c>
      <c r="L8716" t="s">
        <v>539</v>
      </c>
      <c r="M8716" t="s">
        <v>455</v>
      </c>
      <c r="N8716">
        <v>2</v>
      </c>
      <c r="O8716">
        <v>5146.49</v>
      </c>
      <c r="P8716">
        <v>17800</v>
      </c>
      <c r="Q8716" t="str">
        <f t="shared" si="139"/>
        <v>5-Large C&amp;I</v>
      </c>
    </row>
    <row r="8717" spans="1:17" x14ac:dyDescent="0.3">
      <c r="A8717">
        <v>5</v>
      </c>
      <c r="B8717" t="s">
        <v>180</v>
      </c>
      <c r="C8717">
        <v>2023</v>
      </c>
      <c r="D8717">
        <v>8</v>
      </c>
      <c r="E8717" t="s">
        <v>655</v>
      </c>
      <c r="F8717" s="152">
        <v>5</v>
      </c>
      <c r="G8717" t="s">
        <v>454</v>
      </c>
      <c r="H8717" t="s">
        <v>440</v>
      </c>
      <c r="I8717" t="s">
        <v>441</v>
      </c>
      <c r="J8717" t="s">
        <v>571</v>
      </c>
      <c r="K8717" t="s">
        <v>442</v>
      </c>
      <c r="L8717" t="s">
        <v>539</v>
      </c>
      <c r="M8717" t="s">
        <v>455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x14ac:dyDescent="0.3">
      <c r="A8718">
        <v>5</v>
      </c>
      <c r="B8718" t="s">
        <v>180</v>
      </c>
      <c r="C8718">
        <v>2023</v>
      </c>
      <c r="D8718">
        <v>8</v>
      </c>
      <c r="E8718" t="s">
        <v>655</v>
      </c>
      <c r="F8718" s="152">
        <v>5</v>
      </c>
      <c r="G8718" t="s">
        <v>454</v>
      </c>
      <c r="H8718" t="s">
        <v>443</v>
      </c>
      <c r="I8718" t="s">
        <v>444</v>
      </c>
      <c r="J8718" t="s">
        <v>571</v>
      </c>
      <c r="K8718" t="s">
        <v>442</v>
      </c>
      <c r="L8718" t="s">
        <v>540</v>
      </c>
      <c r="M8718" t="s">
        <v>456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x14ac:dyDescent="0.3">
      <c r="A8719">
        <v>5</v>
      </c>
      <c r="B8719" t="s">
        <v>180</v>
      </c>
      <c r="C8719">
        <v>2023</v>
      </c>
      <c r="D8719">
        <v>8</v>
      </c>
      <c r="E8719" t="s">
        <v>655</v>
      </c>
      <c r="F8719" s="152">
        <v>5</v>
      </c>
      <c r="G8719" t="s">
        <v>454</v>
      </c>
      <c r="H8719" t="s">
        <v>416</v>
      </c>
      <c r="I8719" t="s">
        <v>417</v>
      </c>
      <c r="J8719" t="s">
        <v>561</v>
      </c>
      <c r="K8719" t="s">
        <v>404</v>
      </c>
      <c r="L8719" t="s">
        <v>540</v>
      </c>
      <c r="M8719" t="s">
        <v>456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180</v>
      </c>
      <c r="C8720">
        <v>2023</v>
      </c>
      <c r="D8720">
        <v>8</v>
      </c>
      <c r="E8720" t="s">
        <v>655</v>
      </c>
      <c r="F8720" s="152">
        <v>5</v>
      </c>
      <c r="G8720" t="s">
        <v>454</v>
      </c>
      <c r="H8720" t="s">
        <v>445</v>
      </c>
      <c r="I8720" t="s">
        <v>446</v>
      </c>
      <c r="J8720" t="s">
        <v>566</v>
      </c>
      <c r="K8720" t="s">
        <v>424</v>
      </c>
      <c r="L8720" t="s">
        <v>540</v>
      </c>
      <c r="M8720" t="s">
        <v>456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180</v>
      </c>
      <c r="C8721">
        <v>2023</v>
      </c>
      <c r="D8721">
        <v>8</v>
      </c>
      <c r="E8721" t="s">
        <v>655</v>
      </c>
      <c r="F8721" s="152">
        <v>5</v>
      </c>
      <c r="G8721" t="s">
        <v>454</v>
      </c>
      <c r="H8721" t="s">
        <v>449</v>
      </c>
      <c r="I8721" t="s">
        <v>450</v>
      </c>
      <c r="J8721" t="s">
        <v>567</v>
      </c>
      <c r="K8721" t="s">
        <v>432</v>
      </c>
      <c r="L8721" t="s">
        <v>540</v>
      </c>
      <c r="M8721" t="s">
        <v>456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180</v>
      </c>
      <c r="C8722">
        <v>2023</v>
      </c>
      <c r="D8722">
        <v>8</v>
      </c>
      <c r="E8722" t="s">
        <v>655</v>
      </c>
      <c r="F8722" s="152">
        <v>6</v>
      </c>
      <c r="G8722" t="s">
        <v>457</v>
      </c>
      <c r="H8722" t="s">
        <v>402</v>
      </c>
      <c r="I8722" t="s">
        <v>403</v>
      </c>
      <c r="J8722" t="s">
        <v>561</v>
      </c>
      <c r="K8722" t="s">
        <v>404</v>
      </c>
      <c r="L8722" t="s">
        <v>547</v>
      </c>
      <c r="M8722" t="s">
        <v>192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180</v>
      </c>
      <c r="C8723">
        <v>2023</v>
      </c>
      <c r="D8723">
        <v>8</v>
      </c>
      <c r="E8723" t="s">
        <v>655</v>
      </c>
      <c r="F8723" s="152">
        <v>6</v>
      </c>
      <c r="G8723" t="s">
        <v>457</v>
      </c>
      <c r="H8723" t="s">
        <v>493</v>
      </c>
      <c r="I8723" t="s">
        <v>494</v>
      </c>
      <c r="J8723" t="s">
        <v>572</v>
      </c>
      <c r="K8723" t="s">
        <v>460</v>
      </c>
      <c r="L8723" t="s">
        <v>547</v>
      </c>
      <c r="M8723" t="s">
        <v>192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180</v>
      </c>
      <c r="C8724">
        <v>2023</v>
      </c>
      <c r="D8724">
        <v>8</v>
      </c>
      <c r="E8724" t="s">
        <v>655</v>
      </c>
      <c r="F8724" s="152">
        <v>6</v>
      </c>
      <c r="G8724" t="s">
        <v>457</v>
      </c>
      <c r="H8724" t="s">
        <v>495</v>
      </c>
      <c r="I8724" t="s">
        <v>496</v>
      </c>
      <c r="J8724" t="s">
        <v>572</v>
      </c>
      <c r="K8724" t="s">
        <v>460</v>
      </c>
      <c r="L8724" t="s">
        <v>547</v>
      </c>
      <c r="M8724" t="s">
        <v>192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180</v>
      </c>
      <c r="C8725">
        <v>2023</v>
      </c>
      <c r="D8725">
        <v>8</v>
      </c>
      <c r="E8725" t="s">
        <v>655</v>
      </c>
      <c r="F8725" s="152">
        <v>6</v>
      </c>
      <c r="G8725" t="s">
        <v>457</v>
      </c>
      <c r="H8725" t="s">
        <v>476</v>
      </c>
      <c r="I8725" t="s">
        <v>477</v>
      </c>
      <c r="J8725" t="s">
        <v>565</v>
      </c>
      <c r="K8725" t="s">
        <v>435</v>
      </c>
      <c r="L8725" t="s">
        <v>547</v>
      </c>
      <c r="M8725" t="s">
        <v>192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180</v>
      </c>
      <c r="C8726">
        <v>2023</v>
      </c>
      <c r="D8726">
        <v>8</v>
      </c>
      <c r="E8726" t="s">
        <v>655</v>
      </c>
      <c r="F8726" s="152">
        <v>6</v>
      </c>
      <c r="G8726" t="s">
        <v>457</v>
      </c>
      <c r="H8726" t="s">
        <v>478</v>
      </c>
      <c r="I8726" t="s">
        <v>479</v>
      </c>
      <c r="J8726" t="s">
        <v>565</v>
      </c>
      <c r="K8726" t="s">
        <v>435</v>
      </c>
      <c r="L8726" t="s">
        <v>547</v>
      </c>
      <c r="M8726" t="s">
        <v>192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180</v>
      </c>
      <c r="C8727">
        <v>2023</v>
      </c>
      <c r="D8727">
        <v>8</v>
      </c>
      <c r="E8727" t="s">
        <v>655</v>
      </c>
      <c r="F8727" s="152">
        <v>6</v>
      </c>
      <c r="G8727" t="s">
        <v>457</v>
      </c>
      <c r="H8727" t="s">
        <v>497</v>
      </c>
      <c r="I8727" t="s">
        <v>498</v>
      </c>
      <c r="J8727" t="s">
        <v>573</v>
      </c>
      <c r="K8727" t="s">
        <v>499</v>
      </c>
      <c r="L8727" t="s">
        <v>547</v>
      </c>
      <c r="M8727" t="s">
        <v>192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180</v>
      </c>
      <c r="C8728">
        <v>2023</v>
      </c>
      <c r="D8728">
        <v>8</v>
      </c>
      <c r="E8728" t="s">
        <v>655</v>
      </c>
      <c r="F8728" s="152">
        <v>6</v>
      </c>
      <c r="G8728" t="s">
        <v>457</v>
      </c>
      <c r="H8728" t="s">
        <v>500</v>
      </c>
      <c r="I8728" t="s">
        <v>501</v>
      </c>
      <c r="J8728" t="s">
        <v>573</v>
      </c>
      <c r="K8728" t="s">
        <v>499</v>
      </c>
      <c r="L8728" t="s">
        <v>547</v>
      </c>
      <c r="M8728" t="s">
        <v>192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180</v>
      </c>
      <c r="C8729">
        <v>2023</v>
      </c>
      <c r="D8729">
        <v>8</v>
      </c>
      <c r="E8729" t="s">
        <v>655</v>
      </c>
      <c r="F8729" s="152">
        <v>6</v>
      </c>
      <c r="G8729" t="s">
        <v>457</v>
      </c>
      <c r="H8729" t="s">
        <v>502</v>
      </c>
      <c r="I8729" t="s">
        <v>503</v>
      </c>
      <c r="J8729" t="s">
        <v>574</v>
      </c>
      <c r="K8729" t="s">
        <v>474</v>
      </c>
      <c r="L8729" t="s">
        <v>547</v>
      </c>
      <c r="M8729" t="s">
        <v>192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180</v>
      </c>
      <c r="C8730">
        <v>2023</v>
      </c>
      <c r="D8730">
        <v>8</v>
      </c>
      <c r="E8730" t="s">
        <v>655</v>
      </c>
      <c r="F8730" s="152">
        <v>6</v>
      </c>
      <c r="G8730" t="s">
        <v>457</v>
      </c>
      <c r="H8730" t="s">
        <v>504</v>
      </c>
      <c r="I8730" t="s">
        <v>505</v>
      </c>
      <c r="J8730" t="s">
        <v>574</v>
      </c>
      <c r="K8730" t="s">
        <v>474</v>
      </c>
      <c r="L8730" t="s">
        <v>547</v>
      </c>
      <c r="M8730" t="s">
        <v>192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180</v>
      </c>
      <c r="C8731">
        <v>2023</v>
      </c>
      <c r="D8731">
        <v>8</v>
      </c>
      <c r="E8731" t="s">
        <v>655</v>
      </c>
      <c r="F8731" s="152">
        <v>6</v>
      </c>
      <c r="G8731" t="s">
        <v>457</v>
      </c>
      <c r="H8731" t="s">
        <v>508</v>
      </c>
      <c r="I8731" t="s">
        <v>509</v>
      </c>
      <c r="J8731" t="s">
        <v>570</v>
      </c>
      <c r="K8731" t="s">
        <v>438</v>
      </c>
      <c r="L8731" t="s">
        <v>547</v>
      </c>
      <c r="M8731" t="s">
        <v>192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180</v>
      </c>
      <c r="C8732">
        <v>2023</v>
      </c>
      <c r="D8732">
        <v>8</v>
      </c>
      <c r="E8732" t="s">
        <v>655</v>
      </c>
      <c r="F8732" s="152">
        <v>6</v>
      </c>
      <c r="G8732" t="s">
        <v>457</v>
      </c>
      <c r="H8732" t="s">
        <v>458</v>
      </c>
      <c r="I8732" t="s">
        <v>459</v>
      </c>
      <c r="J8732" t="s">
        <v>572</v>
      </c>
      <c r="K8732" t="s">
        <v>460</v>
      </c>
      <c r="L8732" t="s">
        <v>541</v>
      </c>
      <c r="M8732" t="s">
        <v>461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180</v>
      </c>
      <c r="C8733">
        <v>2023</v>
      </c>
      <c r="D8733">
        <v>8</v>
      </c>
      <c r="E8733" t="s">
        <v>655</v>
      </c>
      <c r="F8733" s="152">
        <v>6</v>
      </c>
      <c r="G8733" t="s">
        <v>457</v>
      </c>
      <c r="H8733" t="s">
        <v>433</v>
      </c>
      <c r="I8733" t="s">
        <v>434</v>
      </c>
      <c r="J8733" t="s">
        <v>565</v>
      </c>
      <c r="K8733" t="s">
        <v>435</v>
      </c>
      <c r="L8733" t="s">
        <v>541</v>
      </c>
      <c r="M8733" t="s">
        <v>461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180</v>
      </c>
      <c r="C8734">
        <v>2023</v>
      </c>
      <c r="D8734">
        <v>8</v>
      </c>
      <c r="E8734" t="s">
        <v>655</v>
      </c>
      <c r="F8734" s="152">
        <v>6</v>
      </c>
      <c r="G8734" t="s">
        <v>457</v>
      </c>
      <c r="H8734" t="s">
        <v>510</v>
      </c>
      <c r="I8734" t="s">
        <v>511</v>
      </c>
      <c r="J8734" t="s">
        <v>575</v>
      </c>
      <c r="K8734" t="s">
        <v>512</v>
      </c>
      <c r="L8734" t="s">
        <v>541</v>
      </c>
      <c r="M8734" t="s">
        <v>461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180</v>
      </c>
      <c r="C8735">
        <v>2023</v>
      </c>
      <c r="D8735">
        <v>8</v>
      </c>
      <c r="E8735" t="s">
        <v>655</v>
      </c>
      <c r="F8735" s="152">
        <v>6</v>
      </c>
      <c r="G8735" t="s">
        <v>457</v>
      </c>
      <c r="H8735" t="s">
        <v>513</v>
      </c>
      <c r="I8735" t="s">
        <v>514</v>
      </c>
      <c r="J8735" t="s">
        <v>573</v>
      </c>
      <c r="K8735" t="s">
        <v>499</v>
      </c>
      <c r="L8735" t="s">
        <v>541</v>
      </c>
      <c r="M8735" t="s">
        <v>461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180</v>
      </c>
      <c r="C8736">
        <v>2023</v>
      </c>
      <c r="D8736">
        <v>8</v>
      </c>
      <c r="E8736" t="s">
        <v>655</v>
      </c>
      <c r="F8736" s="152">
        <v>6</v>
      </c>
      <c r="G8736" t="s">
        <v>457</v>
      </c>
      <c r="H8736" t="s">
        <v>515</v>
      </c>
      <c r="I8736" t="s">
        <v>516</v>
      </c>
      <c r="J8736" t="s">
        <v>574</v>
      </c>
      <c r="K8736" t="s">
        <v>474</v>
      </c>
      <c r="L8736" t="s">
        <v>541</v>
      </c>
      <c r="M8736" t="s">
        <v>461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180</v>
      </c>
      <c r="C8737">
        <v>2023</v>
      </c>
      <c r="D8737">
        <v>8</v>
      </c>
      <c r="E8737" t="s">
        <v>655</v>
      </c>
      <c r="F8737" s="152">
        <v>6</v>
      </c>
      <c r="G8737" t="s">
        <v>457</v>
      </c>
      <c r="H8737" t="s">
        <v>436</v>
      </c>
      <c r="I8737" t="s">
        <v>437</v>
      </c>
      <c r="J8737" t="s">
        <v>570</v>
      </c>
      <c r="K8737" t="s">
        <v>438</v>
      </c>
      <c r="L8737" t="s">
        <v>541</v>
      </c>
      <c r="M8737" t="s">
        <v>461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180</v>
      </c>
      <c r="C8738">
        <v>2023</v>
      </c>
      <c r="D8738">
        <v>8</v>
      </c>
      <c r="E8738" t="s">
        <v>655</v>
      </c>
      <c r="F8738" s="152">
        <v>6</v>
      </c>
      <c r="G8738" t="s">
        <v>457</v>
      </c>
      <c r="H8738" t="s">
        <v>517</v>
      </c>
      <c r="I8738" t="s">
        <v>518</v>
      </c>
      <c r="J8738" t="s">
        <v>576</v>
      </c>
      <c r="K8738" t="s">
        <v>464</v>
      </c>
      <c r="L8738" t="s">
        <v>547</v>
      </c>
      <c r="M8738" t="s">
        <v>192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180</v>
      </c>
      <c r="C8739">
        <v>2023</v>
      </c>
      <c r="D8739">
        <v>8</v>
      </c>
      <c r="E8739" t="s">
        <v>655</v>
      </c>
      <c r="F8739" s="152">
        <v>6</v>
      </c>
      <c r="G8739" t="s">
        <v>457</v>
      </c>
      <c r="H8739" t="s">
        <v>462</v>
      </c>
      <c r="I8739" t="s">
        <v>463</v>
      </c>
      <c r="J8739" t="s">
        <v>576</v>
      </c>
      <c r="K8739" t="s">
        <v>464</v>
      </c>
      <c r="L8739" t="s">
        <v>541</v>
      </c>
      <c r="M8739" t="s">
        <v>461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180</v>
      </c>
      <c r="C8740">
        <v>2023</v>
      </c>
      <c r="D8740">
        <v>8</v>
      </c>
      <c r="E8740" t="s">
        <v>655</v>
      </c>
      <c r="F8740" s="152">
        <v>6</v>
      </c>
      <c r="G8740" t="s">
        <v>457</v>
      </c>
      <c r="H8740" t="s">
        <v>521</v>
      </c>
      <c r="I8740" t="s">
        <v>522</v>
      </c>
      <c r="J8740" t="s">
        <v>577</v>
      </c>
      <c r="K8740" t="s">
        <v>474</v>
      </c>
      <c r="L8740" t="s">
        <v>547</v>
      </c>
      <c r="M8740" t="s">
        <v>192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180</v>
      </c>
      <c r="C8741">
        <v>2023</v>
      </c>
      <c r="D8741">
        <v>8</v>
      </c>
      <c r="E8741" t="s">
        <v>655</v>
      </c>
      <c r="F8741" s="152">
        <v>6</v>
      </c>
      <c r="G8741" t="s">
        <v>457</v>
      </c>
      <c r="H8741" t="s">
        <v>523</v>
      </c>
      <c r="I8741" t="s">
        <v>524</v>
      </c>
      <c r="J8741" t="s">
        <v>577</v>
      </c>
      <c r="K8741" t="s">
        <v>474</v>
      </c>
      <c r="L8741" t="s">
        <v>541</v>
      </c>
      <c r="M8741" t="s">
        <v>461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180</v>
      </c>
      <c r="C8742">
        <v>2023</v>
      </c>
      <c r="D8742">
        <v>8</v>
      </c>
      <c r="E8742" t="s">
        <v>655</v>
      </c>
      <c r="F8742" s="152">
        <v>6</v>
      </c>
      <c r="G8742" t="s">
        <v>457</v>
      </c>
      <c r="H8742" t="s">
        <v>416</v>
      </c>
      <c r="I8742" t="s">
        <v>417</v>
      </c>
      <c r="J8742" t="s">
        <v>561</v>
      </c>
      <c r="K8742" t="s">
        <v>404</v>
      </c>
      <c r="L8742" t="s">
        <v>541</v>
      </c>
      <c r="M8742" t="s">
        <v>461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180</v>
      </c>
      <c r="C8743">
        <v>2023</v>
      </c>
      <c r="D8743">
        <v>8</v>
      </c>
      <c r="E8743" t="s">
        <v>655</v>
      </c>
      <c r="F8743" s="152">
        <v>10</v>
      </c>
      <c r="G8743" t="s">
        <v>465</v>
      </c>
      <c r="H8743" t="s">
        <v>396</v>
      </c>
      <c r="I8743" t="s">
        <v>397</v>
      </c>
      <c r="J8743" t="s">
        <v>560</v>
      </c>
      <c r="K8743" t="s">
        <v>398</v>
      </c>
      <c r="L8743" t="s">
        <v>542</v>
      </c>
      <c r="M8743" t="s">
        <v>466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180</v>
      </c>
      <c r="C8744">
        <v>2023</v>
      </c>
      <c r="D8744">
        <v>8</v>
      </c>
      <c r="E8744" t="s">
        <v>655</v>
      </c>
      <c r="F8744" s="152">
        <v>10</v>
      </c>
      <c r="G8744" t="s">
        <v>465</v>
      </c>
      <c r="H8744" t="s">
        <v>400</v>
      </c>
      <c r="I8744" t="s">
        <v>401</v>
      </c>
      <c r="J8744" t="s">
        <v>560</v>
      </c>
      <c r="K8744" t="s">
        <v>398</v>
      </c>
      <c r="L8744" t="s">
        <v>542</v>
      </c>
      <c r="M8744" t="s">
        <v>466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180</v>
      </c>
      <c r="C8745">
        <v>2023</v>
      </c>
      <c r="D8745">
        <v>8</v>
      </c>
      <c r="E8745" t="s">
        <v>655</v>
      </c>
      <c r="F8745" s="152">
        <v>10</v>
      </c>
      <c r="G8745" t="s">
        <v>465</v>
      </c>
      <c r="H8745" t="s">
        <v>402</v>
      </c>
      <c r="I8745" t="s">
        <v>403</v>
      </c>
      <c r="J8745" t="s">
        <v>561</v>
      </c>
      <c r="K8745" t="s">
        <v>404</v>
      </c>
      <c r="L8745" t="s">
        <v>542</v>
      </c>
      <c r="M8745" t="s">
        <v>466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180</v>
      </c>
      <c r="C8746">
        <v>2023</v>
      </c>
      <c r="D8746">
        <v>8</v>
      </c>
      <c r="E8746" t="s">
        <v>655</v>
      </c>
      <c r="F8746" s="152">
        <v>10</v>
      </c>
      <c r="G8746" t="s">
        <v>465</v>
      </c>
      <c r="H8746" t="s">
        <v>405</v>
      </c>
      <c r="I8746" t="s">
        <v>406</v>
      </c>
      <c r="J8746" t="s">
        <v>562</v>
      </c>
      <c r="K8746" t="s">
        <v>407</v>
      </c>
      <c r="L8746" t="s">
        <v>542</v>
      </c>
      <c r="M8746" t="s">
        <v>466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180</v>
      </c>
      <c r="C8747">
        <v>2023</v>
      </c>
      <c r="D8747">
        <v>8</v>
      </c>
      <c r="E8747" t="s">
        <v>655</v>
      </c>
      <c r="F8747" s="152">
        <v>10</v>
      </c>
      <c r="G8747" t="s">
        <v>465</v>
      </c>
      <c r="H8747" t="s">
        <v>470</v>
      </c>
      <c r="I8747" t="s">
        <v>471</v>
      </c>
      <c r="J8747" t="s">
        <v>562</v>
      </c>
      <c r="K8747" t="s">
        <v>407</v>
      </c>
      <c r="L8747" t="s">
        <v>542</v>
      </c>
      <c r="M8747" t="s">
        <v>466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180</v>
      </c>
      <c r="C8748">
        <v>2023</v>
      </c>
      <c r="D8748">
        <v>8</v>
      </c>
      <c r="E8748" t="s">
        <v>655</v>
      </c>
      <c r="F8748" s="152">
        <v>10</v>
      </c>
      <c r="G8748" t="s">
        <v>465</v>
      </c>
      <c r="H8748" t="s">
        <v>476</v>
      </c>
      <c r="I8748" t="s">
        <v>477</v>
      </c>
      <c r="J8748" t="s">
        <v>565</v>
      </c>
      <c r="K8748" t="s">
        <v>435</v>
      </c>
      <c r="L8748" t="s">
        <v>542</v>
      </c>
      <c r="M8748" t="s">
        <v>466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180</v>
      </c>
      <c r="C8749">
        <v>2023</v>
      </c>
      <c r="D8749">
        <v>8</v>
      </c>
      <c r="E8749" t="s">
        <v>655</v>
      </c>
      <c r="F8749" s="152">
        <v>10</v>
      </c>
      <c r="G8749" t="s">
        <v>465</v>
      </c>
      <c r="H8749" t="s">
        <v>478</v>
      </c>
      <c r="I8749" t="s">
        <v>479</v>
      </c>
      <c r="J8749" t="s">
        <v>565</v>
      </c>
      <c r="K8749" t="s">
        <v>435</v>
      </c>
      <c r="L8749" t="s">
        <v>542</v>
      </c>
      <c r="M8749" t="s">
        <v>466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180</v>
      </c>
      <c r="C8750">
        <v>2023</v>
      </c>
      <c r="D8750">
        <v>8</v>
      </c>
      <c r="E8750" t="s">
        <v>655</v>
      </c>
      <c r="F8750" s="152">
        <v>10</v>
      </c>
      <c r="G8750" t="s">
        <v>465</v>
      </c>
      <c r="H8750" t="s">
        <v>433</v>
      </c>
      <c r="I8750" t="s">
        <v>434</v>
      </c>
      <c r="J8750" t="s">
        <v>565</v>
      </c>
      <c r="K8750" t="s">
        <v>435</v>
      </c>
      <c r="L8750" t="s">
        <v>543</v>
      </c>
      <c r="M8750" t="s">
        <v>467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180</v>
      </c>
      <c r="C8751">
        <v>2023</v>
      </c>
      <c r="D8751">
        <v>8</v>
      </c>
      <c r="E8751" t="s">
        <v>655</v>
      </c>
      <c r="F8751" s="152">
        <v>10</v>
      </c>
      <c r="G8751" t="s">
        <v>465</v>
      </c>
      <c r="H8751" t="s">
        <v>411</v>
      </c>
      <c r="I8751" t="s">
        <v>412</v>
      </c>
      <c r="J8751" t="s">
        <v>560</v>
      </c>
      <c r="K8751" t="s">
        <v>398</v>
      </c>
      <c r="L8751" t="s">
        <v>543</v>
      </c>
      <c r="M8751" t="s">
        <v>467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180</v>
      </c>
      <c r="C8752">
        <v>2023</v>
      </c>
      <c r="D8752">
        <v>8</v>
      </c>
      <c r="E8752" t="s">
        <v>655</v>
      </c>
      <c r="F8752" s="152">
        <v>10</v>
      </c>
      <c r="G8752" t="s">
        <v>465</v>
      </c>
      <c r="H8752" t="s">
        <v>414</v>
      </c>
      <c r="I8752" t="s">
        <v>415</v>
      </c>
      <c r="J8752" t="s">
        <v>562</v>
      </c>
      <c r="K8752" t="s">
        <v>407</v>
      </c>
      <c r="L8752" t="s">
        <v>543</v>
      </c>
      <c r="M8752" t="s">
        <v>467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180</v>
      </c>
      <c r="C8753">
        <v>2023</v>
      </c>
      <c r="D8753">
        <v>8</v>
      </c>
      <c r="E8753" t="s">
        <v>655</v>
      </c>
      <c r="F8753" s="152">
        <v>10</v>
      </c>
      <c r="G8753" t="s">
        <v>465</v>
      </c>
      <c r="H8753" t="s">
        <v>416</v>
      </c>
      <c r="I8753" t="s">
        <v>417</v>
      </c>
      <c r="J8753" t="s">
        <v>561</v>
      </c>
      <c r="K8753" t="s">
        <v>404</v>
      </c>
      <c r="L8753" t="s">
        <v>543</v>
      </c>
      <c r="M8753" t="s">
        <v>467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180</v>
      </c>
      <c r="C8754">
        <v>2023</v>
      </c>
      <c r="D8754">
        <v>8</v>
      </c>
      <c r="E8754" t="s">
        <v>655</v>
      </c>
      <c r="F8754" s="152">
        <v>60</v>
      </c>
      <c r="G8754" t="s">
        <v>468</v>
      </c>
      <c r="H8754" t="s">
        <v>493</v>
      </c>
      <c r="I8754" t="s">
        <v>494</v>
      </c>
      <c r="J8754" t="s">
        <v>572</v>
      </c>
      <c r="K8754" t="s">
        <v>460</v>
      </c>
      <c r="L8754" t="s">
        <v>548</v>
      </c>
      <c r="M8754" t="s">
        <v>525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180</v>
      </c>
      <c r="C8755">
        <v>2023</v>
      </c>
      <c r="D8755">
        <v>8</v>
      </c>
      <c r="E8755" t="s">
        <v>655</v>
      </c>
      <c r="F8755" s="152">
        <v>60</v>
      </c>
      <c r="G8755" t="s">
        <v>468</v>
      </c>
      <c r="H8755" t="s">
        <v>495</v>
      </c>
      <c r="I8755" t="s">
        <v>496</v>
      </c>
      <c r="J8755" t="s">
        <v>572</v>
      </c>
      <c r="K8755" t="s">
        <v>460</v>
      </c>
      <c r="L8755" t="s">
        <v>548</v>
      </c>
      <c r="M8755" t="s">
        <v>525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180</v>
      </c>
      <c r="C8756">
        <v>2023</v>
      </c>
      <c r="D8756">
        <v>8</v>
      </c>
      <c r="E8756" t="s">
        <v>655</v>
      </c>
      <c r="F8756" s="152">
        <v>60</v>
      </c>
      <c r="G8756" t="s">
        <v>468</v>
      </c>
      <c r="H8756" t="s">
        <v>458</v>
      </c>
      <c r="I8756" t="s">
        <v>459</v>
      </c>
      <c r="J8756" t="s">
        <v>572</v>
      </c>
      <c r="K8756" t="s">
        <v>460</v>
      </c>
      <c r="L8756" t="s">
        <v>544</v>
      </c>
      <c r="M8756" t="s">
        <v>469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180</v>
      </c>
      <c r="C8757">
        <v>2023</v>
      </c>
      <c r="D8757">
        <v>8</v>
      </c>
      <c r="E8757" t="s">
        <v>655</v>
      </c>
      <c r="F8757" s="152">
        <v>60</v>
      </c>
      <c r="G8757" t="s">
        <v>468</v>
      </c>
      <c r="H8757" t="s">
        <v>436</v>
      </c>
      <c r="I8757" t="s">
        <v>437</v>
      </c>
      <c r="J8757" t="s">
        <v>570</v>
      </c>
      <c r="K8757" t="s">
        <v>438</v>
      </c>
      <c r="L8757" t="s">
        <v>544</v>
      </c>
      <c r="M8757" t="s">
        <v>469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180</v>
      </c>
      <c r="C8758">
        <v>2023</v>
      </c>
      <c r="D8758">
        <v>8</v>
      </c>
      <c r="E8758" t="s">
        <v>655</v>
      </c>
      <c r="F8758" s="152">
        <v>60</v>
      </c>
      <c r="G8758" t="s">
        <v>468</v>
      </c>
      <c r="H8758" t="s">
        <v>462</v>
      </c>
      <c r="I8758" t="s">
        <v>463</v>
      </c>
      <c r="J8758" t="s">
        <v>576</v>
      </c>
      <c r="K8758" t="s">
        <v>464</v>
      </c>
      <c r="L8758" t="s">
        <v>544</v>
      </c>
      <c r="M8758" t="s">
        <v>469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180</v>
      </c>
      <c r="C8759">
        <v>2023</v>
      </c>
      <c r="D8759">
        <v>8</v>
      </c>
      <c r="E8759" t="s">
        <v>655</v>
      </c>
      <c r="F8759" s="152">
        <v>71</v>
      </c>
      <c r="G8759" t="s">
        <v>468</v>
      </c>
      <c r="H8759" t="s">
        <v>396</v>
      </c>
      <c r="I8759" t="s">
        <v>397</v>
      </c>
      <c r="J8759" t="s">
        <v>560</v>
      </c>
      <c r="K8759" t="s">
        <v>398</v>
      </c>
      <c r="L8759" t="s">
        <v>549</v>
      </c>
      <c r="M8759" t="s">
        <v>526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180</v>
      </c>
      <c r="C8760">
        <v>2023</v>
      </c>
      <c r="D8760">
        <v>8</v>
      </c>
      <c r="E8760" t="s">
        <v>655</v>
      </c>
      <c r="F8760" s="152">
        <v>72</v>
      </c>
      <c r="G8760" t="s">
        <v>468</v>
      </c>
      <c r="H8760" t="s">
        <v>396</v>
      </c>
      <c r="I8760" t="s">
        <v>397</v>
      </c>
      <c r="J8760" t="s">
        <v>560</v>
      </c>
      <c r="K8760" t="s">
        <v>398</v>
      </c>
      <c r="L8760" t="s">
        <v>550</v>
      </c>
      <c r="M8760" t="s">
        <v>527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180</v>
      </c>
      <c r="C8761">
        <v>2023</v>
      </c>
      <c r="D8761">
        <v>8</v>
      </c>
      <c r="E8761" t="s">
        <v>655</v>
      </c>
      <c r="F8761" s="152">
        <v>72</v>
      </c>
      <c r="G8761" t="s">
        <v>468</v>
      </c>
      <c r="H8761" t="s">
        <v>402</v>
      </c>
      <c r="I8761" t="s">
        <v>403</v>
      </c>
      <c r="J8761" t="s">
        <v>561</v>
      </c>
      <c r="K8761" t="s">
        <v>404</v>
      </c>
      <c r="L8761" t="s">
        <v>550</v>
      </c>
      <c r="M8761" t="s">
        <v>527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180</v>
      </c>
      <c r="C8762">
        <v>2023</v>
      </c>
      <c r="D8762">
        <v>8</v>
      </c>
      <c r="E8762" t="s">
        <v>655</v>
      </c>
      <c r="F8762" s="152">
        <v>75</v>
      </c>
      <c r="G8762" t="s">
        <v>468</v>
      </c>
      <c r="H8762" t="s">
        <v>430</v>
      </c>
      <c r="I8762" t="s">
        <v>431</v>
      </c>
      <c r="J8762" t="s">
        <v>567</v>
      </c>
      <c r="K8762" t="s">
        <v>432</v>
      </c>
      <c r="L8762" t="s">
        <v>551</v>
      </c>
      <c r="M8762" t="s">
        <v>528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180</v>
      </c>
      <c r="C8763">
        <v>2023</v>
      </c>
      <c r="D8763">
        <v>8</v>
      </c>
      <c r="E8763" t="s">
        <v>655</v>
      </c>
      <c r="F8763" s="152">
        <v>75</v>
      </c>
      <c r="G8763" t="s">
        <v>468</v>
      </c>
      <c r="H8763" t="s">
        <v>440</v>
      </c>
      <c r="I8763" t="s">
        <v>441</v>
      </c>
      <c r="J8763" t="s">
        <v>571</v>
      </c>
      <c r="K8763" t="s">
        <v>442</v>
      </c>
      <c r="L8763" t="s">
        <v>551</v>
      </c>
      <c r="M8763" t="s">
        <v>528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180</v>
      </c>
      <c r="C8764">
        <v>2023</v>
      </c>
      <c r="D8764">
        <v>8</v>
      </c>
      <c r="E8764" t="s">
        <v>655</v>
      </c>
      <c r="F8764" s="152">
        <v>75</v>
      </c>
      <c r="G8764" t="s">
        <v>468</v>
      </c>
      <c r="H8764" t="s">
        <v>416</v>
      </c>
      <c r="I8764" t="s">
        <v>417</v>
      </c>
      <c r="J8764" t="s">
        <v>561</v>
      </c>
      <c r="K8764" t="s">
        <v>404</v>
      </c>
      <c r="L8764" t="s">
        <v>552</v>
      </c>
      <c r="M8764" t="s">
        <v>475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180</v>
      </c>
      <c r="C8765">
        <v>2023</v>
      </c>
      <c r="D8765">
        <v>8</v>
      </c>
      <c r="E8765" t="s">
        <v>655</v>
      </c>
      <c r="F8765" s="152">
        <v>75</v>
      </c>
      <c r="G8765" t="s">
        <v>468</v>
      </c>
      <c r="H8765" t="s">
        <v>449</v>
      </c>
      <c r="I8765" t="s">
        <v>450</v>
      </c>
      <c r="J8765" t="s">
        <v>567</v>
      </c>
      <c r="K8765" t="s">
        <v>432</v>
      </c>
      <c r="L8765" t="s">
        <v>552</v>
      </c>
      <c r="M8765" t="s">
        <v>475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180</v>
      </c>
      <c r="C8766">
        <v>2023</v>
      </c>
      <c r="D8766">
        <v>8</v>
      </c>
      <c r="E8766" t="s">
        <v>655</v>
      </c>
      <c r="F8766" s="152">
        <v>77</v>
      </c>
      <c r="G8766" t="s">
        <v>468</v>
      </c>
      <c r="H8766" t="s">
        <v>402</v>
      </c>
      <c r="I8766" t="s">
        <v>403</v>
      </c>
      <c r="J8766" t="s">
        <v>561</v>
      </c>
      <c r="K8766" t="s">
        <v>404</v>
      </c>
      <c r="L8766" t="s">
        <v>553</v>
      </c>
      <c r="M8766" t="s">
        <v>529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180</v>
      </c>
      <c r="C8767">
        <v>2023</v>
      </c>
      <c r="D8767">
        <v>8</v>
      </c>
      <c r="E8767" t="s">
        <v>655</v>
      </c>
      <c r="F8767" s="152">
        <v>77</v>
      </c>
      <c r="G8767" t="s">
        <v>468</v>
      </c>
      <c r="H8767" t="s">
        <v>430</v>
      </c>
      <c r="I8767" t="s">
        <v>431</v>
      </c>
      <c r="J8767" t="s">
        <v>567</v>
      </c>
      <c r="K8767" t="s">
        <v>432</v>
      </c>
      <c r="L8767" t="s">
        <v>553</v>
      </c>
      <c r="M8767" t="s">
        <v>529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180</v>
      </c>
      <c r="C8768">
        <v>2023</v>
      </c>
      <c r="D8768">
        <v>8</v>
      </c>
      <c r="E8768" t="s">
        <v>655</v>
      </c>
      <c r="F8768" s="152">
        <v>77</v>
      </c>
      <c r="G8768" t="s">
        <v>468</v>
      </c>
      <c r="H8768" t="s">
        <v>416</v>
      </c>
      <c r="I8768" t="s">
        <v>417</v>
      </c>
      <c r="J8768" t="s">
        <v>561</v>
      </c>
      <c r="K8768" t="s">
        <v>404</v>
      </c>
      <c r="L8768" t="s">
        <v>554</v>
      </c>
      <c r="M8768" t="s">
        <v>475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180</v>
      </c>
      <c r="C8769">
        <v>2023</v>
      </c>
      <c r="D8769">
        <v>8</v>
      </c>
      <c r="E8769" t="s">
        <v>655</v>
      </c>
      <c r="F8769" s="152">
        <v>79</v>
      </c>
      <c r="G8769" t="s">
        <v>468</v>
      </c>
      <c r="H8769" t="s">
        <v>430</v>
      </c>
      <c r="I8769" t="s">
        <v>431</v>
      </c>
      <c r="J8769" t="s">
        <v>567</v>
      </c>
      <c r="K8769" t="s">
        <v>432</v>
      </c>
      <c r="L8769" t="s">
        <v>555</v>
      </c>
      <c r="M8769" t="s">
        <v>530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180</v>
      </c>
      <c r="C8770">
        <v>2023</v>
      </c>
      <c r="D8770">
        <v>8</v>
      </c>
      <c r="E8770" t="s">
        <v>655</v>
      </c>
      <c r="F8770" s="152">
        <v>79</v>
      </c>
      <c r="G8770" t="s">
        <v>468</v>
      </c>
      <c r="H8770" t="s">
        <v>531</v>
      </c>
      <c r="I8770" t="s">
        <v>532</v>
      </c>
      <c r="J8770" t="s">
        <v>269</v>
      </c>
      <c r="K8770" t="s">
        <v>533</v>
      </c>
      <c r="L8770" t="s">
        <v>555</v>
      </c>
      <c r="M8770" t="s">
        <v>530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180</v>
      </c>
      <c r="C8771">
        <v>2023</v>
      </c>
      <c r="D8771">
        <v>8</v>
      </c>
      <c r="E8771" t="s">
        <v>655</v>
      </c>
      <c r="F8771" s="152">
        <v>79</v>
      </c>
      <c r="G8771" t="s">
        <v>468</v>
      </c>
      <c r="H8771" t="s">
        <v>443</v>
      </c>
      <c r="I8771" t="s">
        <v>444</v>
      </c>
      <c r="J8771" t="s">
        <v>571</v>
      </c>
      <c r="K8771" t="s">
        <v>442</v>
      </c>
      <c r="L8771" t="s">
        <v>556</v>
      </c>
      <c r="M8771" t="s">
        <v>534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180</v>
      </c>
      <c r="C8772">
        <v>2023</v>
      </c>
      <c r="D8772">
        <v>8</v>
      </c>
      <c r="E8772" t="s">
        <v>655</v>
      </c>
      <c r="F8772" s="152">
        <v>79</v>
      </c>
      <c r="G8772" t="s">
        <v>468</v>
      </c>
      <c r="H8772" t="s">
        <v>416</v>
      </c>
      <c r="I8772" t="s">
        <v>417</v>
      </c>
      <c r="J8772" t="s">
        <v>561</v>
      </c>
      <c r="K8772" t="s">
        <v>404</v>
      </c>
      <c r="L8772" t="s">
        <v>556</v>
      </c>
      <c r="M8772" t="s">
        <v>534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180</v>
      </c>
      <c r="C8773">
        <v>2023</v>
      </c>
      <c r="D8773">
        <v>8</v>
      </c>
      <c r="E8773" t="s">
        <v>655</v>
      </c>
      <c r="F8773" s="152">
        <v>79</v>
      </c>
      <c r="G8773" t="s">
        <v>468</v>
      </c>
      <c r="H8773" t="s">
        <v>445</v>
      </c>
      <c r="I8773" t="s">
        <v>446</v>
      </c>
      <c r="J8773" t="s">
        <v>566</v>
      </c>
      <c r="K8773" t="s">
        <v>424</v>
      </c>
      <c r="L8773" t="s">
        <v>556</v>
      </c>
      <c r="M8773" t="s">
        <v>534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180</v>
      </c>
      <c r="C8774">
        <v>2023</v>
      </c>
      <c r="D8774">
        <v>8</v>
      </c>
      <c r="E8774" t="s">
        <v>655</v>
      </c>
      <c r="F8774" s="152">
        <v>79</v>
      </c>
      <c r="G8774" t="s">
        <v>468</v>
      </c>
      <c r="H8774" t="s">
        <v>449</v>
      </c>
      <c r="I8774" t="s">
        <v>450</v>
      </c>
      <c r="J8774" t="s">
        <v>567</v>
      </c>
      <c r="K8774" t="s">
        <v>432</v>
      </c>
      <c r="L8774" t="s">
        <v>556</v>
      </c>
      <c r="M8774" t="s">
        <v>534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Q8775">
        <f t="shared" si="139"/>
        <v>0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37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2.218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89" t="s">
        <v>345</v>
      </c>
      <c r="U1" s="213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8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305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62579477.379999995</v>
      </c>
      <c r="S7" s="152">
        <v>1821454.73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9180440.1999999993</v>
      </c>
      <c r="S8" s="152">
        <v>9163.93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16004934.050000001</v>
      </c>
      <c r="S9" s="152">
        <v>362009.07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19025582.52</v>
      </c>
      <c r="S10" s="152">
        <v>261401.40999999997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31556254.84</v>
      </c>
      <c r="S11" s="152">
        <v>134690.01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369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379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389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587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588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589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591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592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593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594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595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596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597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599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600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602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605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607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608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611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612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613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614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617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618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619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620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622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623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624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626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43">
        <v>126617.97</v>
      </c>
      <c r="G2060">
        <v>-430.52</v>
      </c>
      <c r="H2060">
        <v>0</v>
      </c>
      <c r="I2060">
        <v>0</v>
      </c>
      <c r="J2060">
        <v>0</v>
      </c>
      <c r="K2060" s="443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43">
        <v>2659.48</v>
      </c>
      <c r="G2064">
        <v>-9.0399999999999991</v>
      </c>
      <c r="H2064">
        <v>0</v>
      </c>
      <c r="I2064">
        <v>0</v>
      </c>
      <c r="J2064">
        <v>0</v>
      </c>
      <c r="K2064" s="443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43">
        <v>87227.7</v>
      </c>
      <c r="G2065">
        <v>-104.65</v>
      </c>
      <c r="H2065">
        <v>0</v>
      </c>
      <c r="I2065">
        <v>0</v>
      </c>
      <c r="J2065">
        <v>0</v>
      </c>
      <c r="K2065" s="443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43">
        <v>98019.5</v>
      </c>
      <c r="G2067">
        <v>-117.63</v>
      </c>
      <c r="H2067">
        <v>0</v>
      </c>
      <c r="I2067">
        <v>0</v>
      </c>
      <c r="J2067">
        <v>0</v>
      </c>
      <c r="K2067" s="443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43">
        <v>726220.95</v>
      </c>
      <c r="G2068" s="443">
        <v>-9803.1200000000008</v>
      </c>
      <c r="H2068">
        <v>0</v>
      </c>
      <c r="I2068">
        <v>0</v>
      </c>
      <c r="J2068">
        <v>0</v>
      </c>
      <c r="K2068" s="443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43">
        <v>11204.61</v>
      </c>
      <c r="G2069">
        <v>-151.31</v>
      </c>
      <c r="H2069">
        <v>0</v>
      </c>
      <c r="I2069">
        <v>0</v>
      </c>
      <c r="J2069">
        <v>0</v>
      </c>
      <c r="K2069" s="443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43">
        <v>1625.31</v>
      </c>
      <c r="G2070">
        <v>-5.52</v>
      </c>
      <c r="H2070">
        <v>0</v>
      </c>
      <c r="I2070">
        <v>0</v>
      </c>
      <c r="J2070">
        <v>0</v>
      </c>
      <c r="K2070" s="443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43">
        <v>2027.11</v>
      </c>
      <c r="G2073">
        <v>-2.4300000000000002</v>
      </c>
      <c r="H2073">
        <v>0</v>
      </c>
      <c r="I2073">
        <v>0</v>
      </c>
      <c r="J2073">
        <v>0</v>
      </c>
      <c r="K2073" s="443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43">
        <v>11175917.24</v>
      </c>
      <c r="G2075" s="443">
        <v>-37942.9</v>
      </c>
      <c r="H2075">
        <v>0</v>
      </c>
      <c r="I2075">
        <v>0</v>
      </c>
      <c r="J2075">
        <v>0</v>
      </c>
      <c r="K2075" s="443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43">
        <v>11652.16</v>
      </c>
      <c r="G2077">
        <v>-39.64</v>
      </c>
      <c r="H2077">
        <v>0</v>
      </c>
      <c r="I2077">
        <v>0</v>
      </c>
      <c r="J2077">
        <v>0</v>
      </c>
      <c r="K2077" s="443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43">
        <v>255113.62</v>
      </c>
      <c r="G2078">
        <v>-867.36</v>
      </c>
      <c r="H2078">
        <v>0</v>
      </c>
      <c r="I2078">
        <v>0</v>
      </c>
      <c r="J2078">
        <v>0</v>
      </c>
      <c r="K2078" s="443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43">
        <v>1499530.36</v>
      </c>
      <c r="G2079" s="443">
        <v>-5097.96</v>
      </c>
      <c r="H2079">
        <v>0</v>
      </c>
      <c r="I2079">
        <v>0</v>
      </c>
      <c r="J2079">
        <v>0</v>
      </c>
      <c r="K2079" s="443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43">
        <v>13906210.859999999</v>
      </c>
      <c r="G2080" s="443">
        <v>-16686.97</v>
      </c>
      <c r="H2080">
        <v>0</v>
      </c>
      <c r="I2080">
        <v>0</v>
      </c>
      <c r="J2080">
        <v>0</v>
      </c>
      <c r="K2080" s="443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43">
        <v>820701.61</v>
      </c>
      <c r="G2081">
        <v>-984.8</v>
      </c>
      <c r="H2081">
        <v>0</v>
      </c>
      <c r="I2081">
        <v>0</v>
      </c>
      <c r="J2081">
        <v>0</v>
      </c>
      <c r="K2081" s="443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43">
        <v>490988.81</v>
      </c>
      <c r="G2082">
        <v>-589.17999999999995</v>
      </c>
      <c r="H2082">
        <v>0</v>
      </c>
      <c r="I2082">
        <v>0</v>
      </c>
      <c r="J2082">
        <v>0</v>
      </c>
      <c r="K2082" s="443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43">
        <v>26557676.02</v>
      </c>
      <c r="G2083" s="443">
        <v>-31869.46</v>
      </c>
      <c r="H2083">
        <v>0</v>
      </c>
      <c r="I2083">
        <v>0</v>
      </c>
      <c r="J2083">
        <v>0</v>
      </c>
      <c r="K2083" s="443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43">
        <v>49982229.689999998</v>
      </c>
      <c r="G2084" s="443">
        <v>-674987.67</v>
      </c>
      <c r="H2084">
        <v>0</v>
      </c>
      <c r="I2084">
        <v>0</v>
      </c>
      <c r="J2084">
        <v>0</v>
      </c>
      <c r="K2084" s="443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43">
        <v>8944269.6999999993</v>
      </c>
      <c r="G2085" s="443">
        <v>-120827.26</v>
      </c>
      <c r="H2085">
        <v>0</v>
      </c>
      <c r="I2085">
        <v>0</v>
      </c>
      <c r="J2085">
        <v>0</v>
      </c>
      <c r="K2085" s="443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43">
        <v>109973.18</v>
      </c>
      <c r="G2086">
        <v>-374.14</v>
      </c>
      <c r="H2086">
        <v>0</v>
      </c>
      <c r="I2086">
        <v>0</v>
      </c>
      <c r="J2086">
        <v>0</v>
      </c>
      <c r="K2086" s="443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43">
        <v>3608.56</v>
      </c>
      <c r="G2087">
        <v>-12.27</v>
      </c>
      <c r="H2087">
        <v>0</v>
      </c>
      <c r="I2087">
        <v>0</v>
      </c>
      <c r="J2087">
        <v>0</v>
      </c>
      <c r="K2087" s="443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43">
        <v>219886.32</v>
      </c>
      <c r="G2090">
        <v>-749.12</v>
      </c>
      <c r="H2090">
        <v>0</v>
      </c>
      <c r="I2090">
        <v>0</v>
      </c>
      <c r="J2090">
        <v>0</v>
      </c>
      <c r="K2090" s="443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43">
        <v>253524.28</v>
      </c>
      <c r="G2091">
        <v>-861.83</v>
      </c>
      <c r="H2091">
        <v>0</v>
      </c>
      <c r="I2091">
        <v>0</v>
      </c>
      <c r="J2091">
        <v>0</v>
      </c>
      <c r="K2091" s="443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43">
        <v>646139.26</v>
      </c>
      <c r="G2093" s="443">
        <v>-2196.4699999999998</v>
      </c>
      <c r="H2093">
        <v>0</v>
      </c>
      <c r="I2093">
        <v>0</v>
      </c>
      <c r="J2093">
        <v>0</v>
      </c>
      <c r="K2093" s="443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43">
        <v>2175</v>
      </c>
      <c r="G2094">
        <v>-7.38</v>
      </c>
      <c r="H2094">
        <v>0</v>
      </c>
      <c r="I2094">
        <v>0</v>
      </c>
      <c r="J2094">
        <v>0</v>
      </c>
      <c r="K2094" s="443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43">
        <v>3365.33</v>
      </c>
      <c r="G2095">
        <v>-11.45</v>
      </c>
      <c r="H2095">
        <v>0</v>
      </c>
      <c r="I2095">
        <v>0</v>
      </c>
      <c r="J2095">
        <v>0</v>
      </c>
      <c r="K2095" s="443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43">
        <v>74600.52</v>
      </c>
      <c r="G2096">
        <v>-253.84</v>
      </c>
      <c r="H2096">
        <v>0</v>
      </c>
      <c r="I2096">
        <v>0</v>
      </c>
      <c r="J2096">
        <v>0</v>
      </c>
      <c r="K2096" s="443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43">
        <v>776598.78</v>
      </c>
      <c r="G2097">
        <v>-931.99</v>
      </c>
      <c r="H2097">
        <v>0</v>
      </c>
      <c r="I2097">
        <v>0</v>
      </c>
      <c r="J2097">
        <v>0</v>
      </c>
      <c r="K2097" s="443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43">
        <v>24464.39</v>
      </c>
      <c r="G2098">
        <v>-29.36</v>
      </c>
      <c r="H2098">
        <v>0</v>
      </c>
      <c r="I2098">
        <v>0</v>
      </c>
      <c r="J2098">
        <v>0</v>
      </c>
      <c r="K2098" s="443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43">
        <v>23778.080000000002</v>
      </c>
      <c r="G2099">
        <v>-28.53</v>
      </c>
      <c r="H2099">
        <v>0</v>
      </c>
      <c r="I2099">
        <v>0</v>
      </c>
      <c r="J2099">
        <v>0</v>
      </c>
      <c r="K2099" s="443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43">
        <v>1145383.43</v>
      </c>
      <c r="G2100" s="443">
        <v>-1374.46</v>
      </c>
      <c r="H2100">
        <v>0</v>
      </c>
      <c r="I2100">
        <v>0</v>
      </c>
      <c r="J2100">
        <v>0</v>
      </c>
      <c r="K2100" s="443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43">
        <v>2411145.44</v>
      </c>
      <c r="G2101" s="443">
        <v>-32610.61</v>
      </c>
      <c r="H2101">
        <v>0</v>
      </c>
      <c r="I2101">
        <v>0</v>
      </c>
      <c r="J2101">
        <v>0</v>
      </c>
      <c r="K2101" s="443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43">
        <v>527035.86</v>
      </c>
      <c r="G2102" s="443">
        <v>-7134.51</v>
      </c>
      <c r="H2102">
        <v>0</v>
      </c>
      <c r="I2102">
        <v>0</v>
      </c>
      <c r="J2102">
        <v>0</v>
      </c>
      <c r="K2102" s="443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115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116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126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117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118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119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120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121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122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123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124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125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115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117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118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119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121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122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115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116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126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117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118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119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127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128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120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121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122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123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129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130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124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125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131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132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115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126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117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118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119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127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128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120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121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122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115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116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126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117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118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119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127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120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121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122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123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124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125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115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121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115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116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126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117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118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119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127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128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120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121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122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123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129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130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124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125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131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132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115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126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117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118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119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127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128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120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121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122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115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116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126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117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118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119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120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121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122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123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124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125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115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117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118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119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121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122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115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116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126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117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118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119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127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128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120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121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122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123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129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130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124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125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131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132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115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126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117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118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119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127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128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120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121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122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115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116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126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117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118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119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127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120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121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122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123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124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125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115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121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115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116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126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117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118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119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127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128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120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121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122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123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129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5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130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124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125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131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132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115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126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117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118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119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127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128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120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121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122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125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115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116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126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117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118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119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127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120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121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122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123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124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125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115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117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118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119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121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122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115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116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126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117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118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119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127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128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120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121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122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123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129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130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124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125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131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132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115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126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117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2" x14ac:dyDescent="0.3">
      <c r="A2369">
        <v>2023</v>
      </c>
      <c r="B2369">
        <v>8</v>
      </c>
      <c r="C2369">
        <v>5</v>
      </c>
      <c r="D2369">
        <v>201</v>
      </c>
      <c r="E2369" t="s">
        <v>118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2" x14ac:dyDescent="0.3">
      <c r="A2370">
        <v>2023</v>
      </c>
      <c r="B2370">
        <v>8</v>
      </c>
      <c r="C2370">
        <v>5</v>
      </c>
      <c r="D2370">
        <v>201</v>
      </c>
      <c r="E2370" t="s">
        <v>119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2" x14ac:dyDescent="0.3">
      <c r="A2371">
        <v>2023</v>
      </c>
      <c r="B2371">
        <v>8</v>
      </c>
      <c r="C2371">
        <v>5</v>
      </c>
      <c r="D2371">
        <v>201</v>
      </c>
      <c r="E2371" t="s">
        <v>127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2" x14ac:dyDescent="0.3">
      <c r="A2372">
        <v>2023</v>
      </c>
      <c r="B2372">
        <v>8</v>
      </c>
      <c r="C2372">
        <v>5</v>
      </c>
      <c r="D2372">
        <v>201</v>
      </c>
      <c r="E2372" t="s">
        <v>128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2" x14ac:dyDescent="0.3">
      <c r="A2373">
        <v>2023</v>
      </c>
      <c r="B2373">
        <v>8</v>
      </c>
      <c r="C2373">
        <v>5</v>
      </c>
      <c r="D2373">
        <v>201</v>
      </c>
      <c r="E2373" t="s">
        <v>120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2" x14ac:dyDescent="0.3">
      <c r="A2374">
        <v>2023</v>
      </c>
      <c r="B2374">
        <v>8</v>
      </c>
      <c r="C2374">
        <v>5</v>
      </c>
      <c r="D2374">
        <v>201</v>
      </c>
      <c r="E2374" t="s">
        <v>121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2" x14ac:dyDescent="0.3">
      <c r="A2375">
        <v>2023</v>
      </c>
      <c r="B2375">
        <v>8</v>
      </c>
      <c r="C2375">
        <v>5</v>
      </c>
      <c r="D2375">
        <v>201</v>
      </c>
      <c r="E2375" t="s">
        <v>122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2023-09-13T18:43:47Z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