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C3435EBB-F5EC-4AB8-B28B-68F6037996C8}" xr6:coauthVersionLast="47" xr6:coauthVersionMax="47" xr10:uidLastSave="{00000000-0000-0000-0000-000000000000}"/>
  <bookViews>
    <workbookView xWindow="-120" yWindow="-120" windowWidth="29040" windowHeight="15840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115" i="8" l="1"/>
  <c r="BE116" i="8"/>
  <c r="BE117" i="8"/>
  <c r="BE118" i="8"/>
  <c r="BE119" i="8"/>
  <c r="BE120" i="8"/>
  <c r="BE115" i="7"/>
  <c r="BE116" i="7"/>
  <c r="BE117" i="7"/>
  <c r="BE118" i="7"/>
  <c r="BE119" i="7"/>
  <c r="BE120" i="7"/>
  <c r="BE115" i="9"/>
  <c r="BE116" i="9"/>
  <c r="BE117" i="9"/>
  <c r="BE118" i="9"/>
  <c r="BE119" i="9"/>
  <c r="BE120" i="9" s="1"/>
  <c r="BD120" i="8" l="1"/>
  <c r="BD115" i="8"/>
  <c r="BD116" i="8"/>
  <c r="BD117" i="8"/>
  <c r="BD118" i="8"/>
  <c r="BD119" i="8"/>
  <c r="BD115" i="7"/>
  <c r="BD116" i="7"/>
  <c r="BD117" i="7"/>
  <c r="BD118" i="7"/>
  <c r="BD119" i="7"/>
  <c r="BD120" i="7"/>
  <c r="BD119" i="9"/>
  <c r="BD118" i="9"/>
  <c r="BD117" i="9"/>
  <c r="BD116" i="9"/>
  <c r="BD115" i="9"/>
  <c r="BD120" i="9" s="1"/>
  <c r="BC120" i="8" l="1"/>
  <c r="BC120" i="7"/>
  <c r="BC115" i="8"/>
  <c r="BC116" i="8"/>
  <c r="BC117" i="8"/>
  <c r="BC118" i="8"/>
  <c r="BC119" i="8"/>
  <c r="BC115" i="7"/>
  <c r="BC116" i="7"/>
  <c r="BC117" i="7"/>
  <c r="BC118" i="7"/>
  <c r="BC119" i="7"/>
  <c r="BC115" i="9"/>
  <c r="BC116" i="9"/>
  <c r="BC117" i="9"/>
  <c r="BC118" i="9"/>
  <c r="BC119" i="9"/>
  <c r="BC120" i="9" l="1"/>
  <c r="BB115" i="8"/>
  <c r="BB116" i="8"/>
  <c r="BB117" i="8"/>
  <c r="BB118" i="8"/>
  <c r="BB119" i="8"/>
  <c r="BB120" i="8"/>
  <c r="BB115" i="7"/>
  <c r="BB116" i="7"/>
  <c r="BB117" i="7"/>
  <c r="BB118" i="7"/>
  <c r="BB119" i="7"/>
  <c r="BB120" i="7"/>
  <c r="BB98" i="9"/>
  <c r="BB119" i="9" s="1"/>
  <c r="BB97" i="9"/>
  <c r="BB118" i="9" s="1"/>
  <c r="BB96" i="9"/>
  <c r="BB117" i="9" s="1"/>
  <c r="BB95" i="9"/>
  <c r="BB116" i="9" s="1"/>
  <c r="BB94" i="9"/>
  <c r="BB115" i="9" s="1"/>
  <c r="BB92" i="9"/>
  <c r="BB85" i="9"/>
  <c r="BB78" i="9"/>
  <c r="BB70" i="9"/>
  <c r="BB69" i="9"/>
  <c r="BB68" i="9"/>
  <c r="BB67" i="9"/>
  <c r="BB66" i="9"/>
  <c r="BB64" i="9"/>
  <c r="BB57" i="9"/>
  <c r="BB50" i="9"/>
  <c r="BB43" i="9"/>
  <c r="BB36" i="9"/>
  <c r="BB29" i="9"/>
  <c r="BB21" i="9"/>
  <c r="BB20" i="9"/>
  <c r="BB19" i="9"/>
  <c r="BB18" i="9"/>
  <c r="BB17" i="9"/>
  <c r="BB15" i="9"/>
  <c r="BB71" i="9" l="1"/>
  <c r="BB22" i="9"/>
  <c r="BB99" i="9"/>
  <c r="BB120" i="9"/>
  <c r="BA115" i="8" l="1"/>
  <c r="BA116" i="8"/>
  <c r="BA117" i="8"/>
  <c r="BA118" i="8"/>
  <c r="BA119" i="8"/>
  <c r="BA120" i="8"/>
  <c r="BA115" i="7"/>
  <c r="BA116" i="7"/>
  <c r="BA117" i="7"/>
  <c r="BA118" i="7"/>
  <c r="BA119" i="7"/>
  <c r="BA120" i="7"/>
  <c r="BA115" i="9"/>
  <c r="BA116" i="9"/>
  <c r="BA117" i="9"/>
  <c r="BA118" i="9"/>
  <c r="BA119" i="9"/>
  <c r="BA120" i="9"/>
  <c r="AU64" i="7" l="1"/>
  <c r="AZ120" i="8" l="1"/>
  <c r="AZ115" i="8"/>
  <c r="AZ116" i="8"/>
  <c r="AZ117" i="8"/>
  <c r="AZ118" i="8"/>
  <c r="AZ119" i="8"/>
  <c r="AZ115" i="7"/>
  <c r="AZ116" i="7"/>
  <c r="AZ117" i="7"/>
  <c r="AZ118" i="7"/>
  <c r="AZ119" i="7"/>
  <c r="AZ120" i="7"/>
  <c r="AZ115" i="9"/>
  <c r="AZ116" i="9"/>
  <c r="AZ117" i="9"/>
  <c r="AZ118" i="9"/>
  <c r="AZ119" i="9"/>
  <c r="AZ120" i="9"/>
  <c r="AY113" i="9"/>
  <c r="AY106" i="9"/>
  <c r="AY120" i="7" l="1"/>
  <c r="AY119" i="7"/>
  <c r="AY118" i="7"/>
  <c r="AY117" i="7"/>
  <c r="AY116" i="7"/>
  <c r="AY115" i="7"/>
  <c r="AY120" i="8"/>
  <c r="AY119" i="8"/>
  <c r="AY118" i="8"/>
  <c r="AY117" i="8"/>
  <c r="AY116" i="8"/>
  <c r="AY115" i="8"/>
  <c r="AY120" i="9" l="1"/>
  <c r="AY119" i="9"/>
  <c r="AY118" i="9"/>
  <c r="AY117" i="9"/>
  <c r="AY116" i="9"/>
  <c r="AY115" i="9"/>
  <c r="AX120" i="8" l="1"/>
  <c r="AX119" i="8"/>
  <c r="AX118" i="8"/>
  <c r="AX117" i="8"/>
  <c r="AX116" i="8"/>
  <c r="AX115" i="8"/>
  <c r="AX120" i="7"/>
  <c r="AX119" i="7"/>
  <c r="AX118" i="7"/>
  <c r="AX117" i="7"/>
  <c r="AX116" i="7"/>
  <c r="AX115" i="7"/>
  <c r="AX113" i="9"/>
  <c r="AX106" i="9"/>
  <c r="AX120" i="9" l="1"/>
  <c r="AX119" i="9"/>
  <c r="AX118" i="9"/>
  <c r="AX117" i="9"/>
  <c r="AX116" i="9"/>
  <c r="AX115" i="9"/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13" i="8"/>
  <c r="AU106" i="8"/>
  <c r="AU120" i="8" s="1"/>
  <c r="AU115" i="7"/>
  <c r="AU116" i="7"/>
  <c r="AU117" i="7"/>
  <c r="AU118" i="7"/>
  <c r="AU119" i="7"/>
  <c r="AU106" i="7"/>
  <c r="AU120" i="7" s="1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19" i="7"/>
  <c r="AT118" i="7"/>
  <c r="AT117" i="7"/>
  <c r="AT116" i="7"/>
  <c r="AT115" i="7"/>
  <c r="AT106" i="7"/>
  <c r="AT120" i="7" s="1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19" i="8" l="1"/>
  <c r="AR118" i="8"/>
  <c r="AR117" i="8"/>
  <c r="AR116" i="8"/>
  <c r="AR115" i="8"/>
  <c r="AR113" i="8"/>
  <c r="AR106" i="8"/>
  <c r="AR120" i="8" s="1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98" i="8" l="1"/>
  <c r="AQ119" i="8" s="1"/>
  <c r="AQ97" i="8"/>
  <c r="AQ118" i="8" s="1"/>
  <c r="AQ96" i="8"/>
  <c r="AQ117" i="8" s="1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17" i="7"/>
  <c r="AQ15" i="7"/>
  <c r="AQ22" i="7" l="1"/>
  <c r="AQ22" i="8"/>
  <c r="AQ99" i="8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13" i="7"/>
  <c r="AP106" i="7"/>
  <c r="AP120" i="7" s="1"/>
  <c r="AP115" i="9"/>
  <c r="AP116" i="9"/>
  <c r="AP117" i="9"/>
  <c r="AP118" i="9"/>
  <c r="AP119" i="9"/>
  <c r="AP120" i="9"/>
  <c r="AP141" i="8" l="1"/>
  <c r="AP134" i="7"/>
  <c r="AP141" i="7"/>
  <c r="AO119" i="8" l="1"/>
  <c r="AO118" i="8"/>
  <c r="AO117" i="8"/>
  <c r="AO116" i="8"/>
  <c r="AO115" i="8"/>
  <c r="AO113" i="8"/>
  <c r="AO106" i="8"/>
  <c r="AO120" i="8" s="1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19" i="8"/>
  <c r="AN118" i="8"/>
  <c r="AN117" i="8"/>
  <c r="AN116" i="8"/>
  <c r="AN115" i="8"/>
  <c r="AN113" i="8"/>
  <c r="AN106" i="8"/>
  <c r="AN120" i="8" s="1"/>
  <c r="AN119" i="7"/>
  <c r="AN118" i="7"/>
  <c r="AN117" i="7"/>
  <c r="AN116" i="7"/>
  <c r="AN115" i="7"/>
  <c r="AN106" i="7"/>
  <c r="AN120" i="7" s="1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17" i="7"/>
  <c r="AM15" i="7"/>
  <c r="AM99" i="7" l="1"/>
  <c r="AM22" i="7"/>
  <c r="AM71" i="7"/>
  <c r="AM119" i="8"/>
  <c r="AM118" i="8"/>
  <c r="AM117" i="8"/>
  <c r="AM116" i="8"/>
  <c r="AM115" i="8"/>
  <c r="AM113" i="8"/>
  <c r="AM106" i="8"/>
  <c r="AM120" i="8" s="1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 s="1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98" i="9"/>
  <c r="AL119" i="9" s="1"/>
  <c r="AL97" i="9"/>
  <c r="AL118" i="9" s="1"/>
  <c r="AL96" i="9"/>
  <c r="AL117" i="9" s="1"/>
  <c r="AL95" i="9"/>
  <c r="AL116" i="9" s="1"/>
  <c r="AL94" i="9"/>
  <c r="AL115" i="9" s="1"/>
  <c r="AL92" i="9"/>
  <c r="AL85" i="9"/>
  <c r="AL78" i="9"/>
  <c r="AL70" i="9"/>
  <c r="AL69" i="9"/>
  <c r="AL68" i="9"/>
  <c r="AL67" i="9"/>
  <c r="AL66" i="9"/>
  <c r="AL64" i="9"/>
  <c r="AL57" i="9"/>
  <c r="AL50" i="9"/>
  <c r="AL43" i="9"/>
  <c r="AL36" i="9"/>
  <c r="AL29" i="9"/>
  <c r="AL21" i="9"/>
  <c r="AL20" i="9"/>
  <c r="AL19" i="9"/>
  <c r="AL18" i="9"/>
  <c r="AL17" i="9"/>
  <c r="AL15" i="9"/>
  <c r="AL148" i="9"/>
  <c r="AL134" i="9"/>
  <c r="AL141" i="9"/>
  <c r="AL141" i="8"/>
  <c r="AL134" i="7"/>
  <c r="AL141" i="7"/>
  <c r="AK134" i="7"/>
  <c r="AK134" i="9"/>
  <c r="AK141" i="9"/>
  <c r="AK148" i="9"/>
  <c r="AK119" i="9"/>
  <c r="AK118" i="9"/>
  <c r="AK117" i="9"/>
  <c r="AK116" i="9"/>
  <c r="AK115" i="9"/>
  <c r="AK113" i="9"/>
  <c r="AK106" i="9"/>
  <c r="AK120" i="9" s="1"/>
  <c r="AK106" i="7"/>
  <c r="AK120" i="7" s="1"/>
  <c r="AK119" i="7"/>
  <c r="AK118" i="7"/>
  <c r="AK117" i="7"/>
  <c r="AK116" i="7"/>
  <c r="AK115" i="7"/>
  <c r="AK113" i="7"/>
  <c r="AK106" i="8"/>
  <c r="AK120" i="8" s="1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 s="1"/>
  <c r="AJ134" i="7"/>
  <c r="AJ141" i="7"/>
  <c r="AJ119" i="7"/>
  <c r="AJ118" i="7"/>
  <c r="AJ117" i="7"/>
  <c r="AJ116" i="7"/>
  <c r="AJ115" i="7"/>
  <c r="AJ106" i="7"/>
  <c r="AJ120" i="7" s="1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 s="1"/>
  <c r="AI96" i="9"/>
  <c r="AI117" i="9" s="1"/>
  <c r="AI95" i="9"/>
  <c r="AI116" i="9" s="1"/>
  <c r="AI94" i="9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118" i="8" s="1"/>
  <c r="AI96" i="8"/>
  <c r="AI117" i="8" s="1"/>
  <c r="AI95" i="8"/>
  <c r="AI116" i="8" s="1"/>
  <c r="AI94" i="8"/>
  <c r="AI115" i="8" s="1"/>
  <c r="AI92" i="8"/>
  <c r="AI85" i="8"/>
  <c r="AI78" i="8"/>
  <c r="AI70" i="8"/>
  <c r="AI69" i="8"/>
  <c r="AI68" i="8"/>
  <c r="AI67" i="8"/>
  <c r="AI66" i="8"/>
  <c r="AI64" i="8"/>
  <c r="AI57" i="8"/>
  <c r="AI50" i="8"/>
  <c r="AI43" i="8"/>
  <c r="AI36" i="8"/>
  <c r="AI29" i="8"/>
  <c r="AI21" i="8"/>
  <c r="AI20" i="8"/>
  <c r="AI19" i="8"/>
  <c r="AI18" i="8"/>
  <c r="AI17" i="8"/>
  <c r="AI15" i="8"/>
  <c r="AI98" i="7"/>
  <c r="AI119" i="7" s="1"/>
  <c r="AI97" i="7"/>
  <c r="AI118" i="7" s="1"/>
  <c r="AI96" i="7"/>
  <c r="AI117" i="7" s="1"/>
  <c r="AI95" i="7"/>
  <c r="AI116" i="7" s="1"/>
  <c r="AI94" i="7"/>
  <c r="AI115" i="7" s="1"/>
  <c r="AI92" i="7"/>
  <c r="AI85" i="7"/>
  <c r="AI78" i="7"/>
  <c r="AI70" i="7"/>
  <c r="AI69" i="7"/>
  <c r="AI68" i="7"/>
  <c r="AI67" i="7"/>
  <c r="AI66" i="7"/>
  <c r="AI64" i="7"/>
  <c r="AI57" i="7"/>
  <c r="AI50" i="7"/>
  <c r="AI43" i="7"/>
  <c r="AI36" i="7"/>
  <c r="AI29" i="7"/>
  <c r="AI21" i="7"/>
  <c r="AI20" i="7"/>
  <c r="AI19" i="7"/>
  <c r="AI18" i="7"/>
  <c r="AI17" i="7"/>
  <c r="AI15" i="7"/>
  <c r="AI148" i="7"/>
  <c r="AI141" i="8"/>
  <c r="AI134" i="8"/>
  <c r="AI134" i="7"/>
  <c r="AI141" i="7"/>
  <c r="AI119" i="8"/>
  <c r="AI106" i="8"/>
  <c r="AI113" i="8"/>
  <c r="AI106" i="7"/>
  <c r="AI113" i="7"/>
  <c r="AI134" i="9"/>
  <c r="AI141" i="9"/>
  <c r="AI148" i="9"/>
  <c r="AI119" i="9"/>
  <c r="AI106" i="9"/>
  <c r="AI113" i="9"/>
  <c r="AI127" i="9"/>
  <c r="AH115" i="7"/>
  <c r="AH116" i="7"/>
  <c r="AH117" i="7"/>
  <c r="AH118" i="7"/>
  <c r="AH119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20" i="7" s="1"/>
  <c r="AH148" i="9"/>
  <c r="AH106" i="9"/>
  <c r="AH120" i="9" s="1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118" i="9" s="1"/>
  <c r="AG96" i="9"/>
  <c r="AG117" i="9" s="1"/>
  <c r="AG95" i="9"/>
  <c r="AG116" i="9" s="1"/>
  <c r="AG94" i="9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15" i="9"/>
  <c r="AG134" i="8"/>
  <c r="AG127" i="8"/>
  <c r="AG119" i="8"/>
  <c r="AG118" i="8"/>
  <c r="AG117" i="8"/>
  <c r="AG116" i="8"/>
  <c r="AG115" i="8"/>
  <c r="AG127" i="9"/>
  <c r="AG119" i="9"/>
  <c r="AG106" i="8"/>
  <c r="AG120" i="8" s="1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 s="1"/>
  <c r="AF94" i="9"/>
  <c r="AF115" i="9" s="1"/>
  <c r="AF92" i="9"/>
  <c r="AF85" i="9"/>
  <c r="AF78" i="9"/>
  <c r="AF70" i="9"/>
  <c r="AF69" i="9"/>
  <c r="AF68" i="9"/>
  <c r="AF67" i="9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 s="1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64" i="8"/>
  <c r="AF57" i="8"/>
  <c r="AF50" i="8"/>
  <c r="AF43" i="8"/>
  <c r="AF36" i="8"/>
  <c r="AF29" i="8"/>
  <c r="AF21" i="8"/>
  <c r="AF20" i="8"/>
  <c r="AF19" i="8"/>
  <c r="AF18" i="8"/>
  <c r="AF17" i="8"/>
  <c r="AF15" i="8"/>
  <c r="AF98" i="7"/>
  <c r="AF119" i="7" s="1"/>
  <c r="AF97" i="7"/>
  <c r="AF118" i="7" s="1"/>
  <c r="AF96" i="7"/>
  <c r="AF117" i="7" s="1"/>
  <c r="AF95" i="7"/>
  <c r="AF116" i="7" s="1"/>
  <c r="AF94" i="7"/>
  <c r="AF115" i="7" s="1"/>
  <c r="AF92" i="7"/>
  <c r="AF85" i="7"/>
  <c r="AF78" i="7"/>
  <c r="AF70" i="7"/>
  <c r="AF69" i="7"/>
  <c r="AF68" i="7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BO127" i="8" s="1"/>
  <c r="V127" i="8"/>
  <c r="BP127" i="8" s="1"/>
  <c r="W127" i="8"/>
  <c r="BQ127" i="8" s="1"/>
  <c r="X127" i="8"/>
  <c r="BR127" i="8" s="1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 s="1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 s="1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3" i="8"/>
  <c r="AD106" i="8"/>
  <c r="AD113" i="7"/>
  <c r="AD98" i="8"/>
  <c r="AD97" i="8"/>
  <c r="AD118" i="8" s="1"/>
  <c r="AD96" i="8"/>
  <c r="AD117" i="8" s="1"/>
  <c r="AD95" i="8"/>
  <c r="AD116" i="8" s="1"/>
  <c r="AD94" i="8"/>
  <c r="AD92" i="8"/>
  <c r="AD85" i="8"/>
  <c r="AD78" i="8"/>
  <c r="AD70" i="8"/>
  <c r="AD69" i="8"/>
  <c r="AD68" i="8"/>
  <c r="AD67" i="8"/>
  <c r="AD66" i="8"/>
  <c r="AD64" i="8"/>
  <c r="AD57" i="8"/>
  <c r="AD50" i="8"/>
  <c r="AD43" i="8"/>
  <c r="AD36" i="8"/>
  <c r="AD29" i="8"/>
  <c r="AD21" i="8"/>
  <c r="AD20" i="8"/>
  <c r="AD19" i="8"/>
  <c r="AD18" i="8"/>
  <c r="AD17" i="8"/>
  <c r="AD15" i="8"/>
  <c r="AD98" i="7"/>
  <c r="AD119" i="7" s="1"/>
  <c r="AD97" i="7"/>
  <c r="AD118" i="7" s="1"/>
  <c r="AD96" i="7"/>
  <c r="AD117" i="7" s="1"/>
  <c r="AD95" i="7"/>
  <c r="AD116" i="7" s="1"/>
  <c r="AD94" i="7"/>
  <c r="AD115" i="7" s="1"/>
  <c r="AD92" i="7"/>
  <c r="AD85" i="7"/>
  <c r="AD78" i="7"/>
  <c r="AD70" i="7"/>
  <c r="AD69" i="7"/>
  <c r="AD68" i="7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 s="1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 s="1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 s="1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2" i="8"/>
  <c r="AA85" i="8"/>
  <c r="AA78" i="8"/>
  <c r="AA70" i="8"/>
  <c r="AA69" i="8"/>
  <c r="AA68" i="8"/>
  <c r="AA67" i="8"/>
  <c r="AA66" i="8"/>
  <c r="AA64" i="8"/>
  <c r="AA57" i="8"/>
  <c r="AA50" i="8"/>
  <c r="AA43" i="8"/>
  <c r="AA36" i="8"/>
  <c r="AA29" i="8"/>
  <c r="AA21" i="8"/>
  <c r="AA20" i="8"/>
  <c r="AA19" i="8"/>
  <c r="AA18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 s="1"/>
  <c r="Z94" i="7"/>
  <c r="Z115" i="7" s="1"/>
  <c r="Z92" i="7"/>
  <c r="Z85" i="7"/>
  <c r="Z78" i="7"/>
  <c r="Z70" i="7"/>
  <c r="Z69" i="7"/>
  <c r="Z68" i="7"/>
  <c r="Z67" i="7"/>
  <c r="Z66" i="7"/>
  <c r="Z64" i="7"/>
  <c r="Z57" i="7"/>
  <c r="Z50" i="7"/>
  <c r="Z43" i="7"/>
  <c r="Z36" i="7"/>
  <c r="Z29" i="7"/>
  <c r="Z21" i="7"/>
  <c r="Z20" i="7"/>
  <c r="Z19" i="7"/>
  <c r="Z18" i="7"/>
  <c r="Z17" i="7"/>
  <c r="Z15" i="7"/>
  <c r="Z113" i="9"/>
  <c r="Z106" i="9"/>
  <c r="Z120" i="9" s="1"/>
  <c r="Z141" i="8"/>
  <c r="Z127" i="7"/>
  <c r="Z141" i="7"/>
  <c r="Z127" i="9"/>
  <c r="Z141" i="9"/>
  <c r="Y113" i="8"/>
  <c r="Y106" i="8"/>
  <c r="Y120" i="8" s="1"/>
  <c r="Y113" i="7"/>
  <c r="Y106" i="7"/>
  <c r="Y120" i="7" s="1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 s="1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 s="1"/>
  <c r="X116" i="8"/>
  <c r="BR116" i="8" s="1"/>
  <c r="X117" i="8"/>
  <c r="BR117" i="8" s="1"/>
  <c r="X118" i="8"/>
  <c r="BR118" i="8" s="1"/>
  <c r="X119" i="8"/>
  <c r="BR119" i="8" s="1"/>
  <c r="X113" i="8"/>
  <c r="BR113" i="8" s="1"/>
  <c r="X106" i="8"/>
  <c r="X120" i="8" s="1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 s="1"/>
  <c r="X115" i="7"/>
  <c r="BR115" i="7" s="1"/>
  <c r="X116" i="7"/>
  <c r="BR116" i="7" s="1"/>
  <c r="X117" i="7"/>
  <c r="BR117" i="7" s="1"/>
  <c r="X118" i="7"/>
  <c r="BR118" i="7" s="1"/>
  <c r="X119" i="7"/>
  <c r="BR119" i="7" s="1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 s="1"/>
  <c r="BR136" i="7"/>
  <c r="BR137" i="7"/>
  <c r="BR138" i="7"/>
  <c r="BR139" i="7"/>
  <c r="BR140" i="7"/>
  <c r="X141" i="7"/>
  <c r="BR141" i="7" s="1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 s="1"/>
  <c r="X20" i="9"/>
  <c r="BR20" i="9" s="1"/>
  <c r="X21" i="9"/>
  <c r="BR21" i="9" s="1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 s="1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 s="1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 s="1"/>
  <c r="W115" i="7"/>
  <c r="BQ115" i="7" s="1"/>
  <c r="W116" i="7"/>
  <c r="BQ116" i="7" s="1"/>
  <c r="W117" i="7"/>
  <c r="BQ117" i="7" s="1"/>
  <c r="W118" i="7"/>
  <c r="BQ118" i="7" s="1"/>
  <c r="W119" i="7"/>
  <c r="BQ119" i="7" s="1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 s="1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 s="1"/>
  <c r="W116" i="9"/>
  <c r="BQ116" i="9" s="1"/>
  <c r="W117" i="9"/>
  <c r="BQ117" i="9" s="1"/>
  <c r="W118" i="9"/>
  <c r="BQ118" i="9" s="1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K141" i="9"/>
  <c r="V116" i="8"/>
  <c r="BP116" i="8" s="1"/>
  <c r="W119" i="8"/>
  <c r="BQ119" i="8" s="1"/>
  <c r="W118" i="8"/>
  <c r="BQ118" i="8" s="1"/>
  <c r="W117" i="8"/>
  <c r="BQ117" i="8" s="1"/>
  <c r="W116" i="8"/>
  <c r="BQ116" i="8" s="1"/>
  <c r="W115" i="8"/>
  <c r="BQ115" i="8" s="1"/>
  <c r="W113" i="8"/>
  <c r="BQ113" i="8" s="1"/>
  <c r="W106" i="8"/>
  <c r="BQ106" i="8" s="1"/>
  <c r="W134" i="8"/>
  <c r="BQ134" i="8" s="1"/>
  <c r="V115" i="8"/>
  <c r="BP115" i="8" s="1"/>
  <c r="V117" i="8"/>
  <c r="BP117" i="8" s="1"/>
  <c r="V118" i="8"/>
  <c r="BP118" i="8" s="1"/>
  <c r="V119" i="8"/>
  <c r="BP119" i="8" s="1"/>
  <c r="V113" i="8"/>
  <c r="BP113" i="8" s="1"/>
  <c r="V106" i="8"/>
  <c r="V120" i="8" s="1"/>
  <c r="BP120" i="8" s="1"/>
  <c r="W141" i="8"/>
  <c r="BQ141" i="8" s="1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8" i="8"/>
  <c r="BP109" i="8"/>
  <c r="BP110" i="8"/>
  <c r="BP111" i="8"/>
  <c r="BP112" i="8"/>
  <c r="BP122" i="8"/>
  <c r="BP123" i="8"/>
  <c r="BP124" i="8"/>
  <c r="BP125" i="8"/>
  <c r="BP126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 s="1"/>
  <c r="V115" i="7"/>
  <c r="BP115" i="7" s="1"/>
  <c r="V116" i="7"/>
  <c r="BP116" i="7" s="1"/>
  <c r="V117" i="7"/>
  <c r="BP117" i="7" s="1"/>
  <c r="V118" i="7"/>
  <c r="BP118" i="7" s="1"/>
  <c r="V119" i="7"/>
  <c r="BP119" i="7" s="1"/>
  <c r="BP122" i="7"/>
  <c r="BP123" i="7"/>
  <c r="BP124" i="7"/>
  <c r="BP125" i="7"/>
  <c r="BP126" i="7"/>
  <c r="V127" i="7"/>
  <c r="BP127" i="7" s="1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 s="1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 s="1"/>
  <c r="V116" i="9"/>
  <c r="BP116" i="9" s="1"/>
  <c r="V117" i="9"/>
  <c r="BP117" i="9" s="1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 s="1"/>
  <c r="U116" i="8"/>
  <c r="BO116" i="8" s="1"/>
  <c r="U117" i="8"/>
  <c r="BO117" i="8" s="1"/>
  <c r="U118" i="8"/>
  <c r="BO118" i="8" s="1"/>
  <c r="U119" i="8"/>
  <c r="BO119" i="8" s="1"/>
  <c r="U113" i="8"/>
  <c r="BO113" i="8" s="1"/>
  <c r="U106" i="8"/>
  <c r="U120" i="8" s="1"/>
  <c r="BO120" i="8" s="1"/>
  <c r="U116" i="7"/>
  <c r="BO116" i="7" s="1"/>
  <c r="U117" i="7"/>
  <c r="BO117" i="7" s="1"/>
  <c r="U118" i="7"/>
  <c r="BO118" i="7" s="1"/>
  <c r="U119" i="7"/>
  <c r="BO119" i="7" s="1"/>
  <c r="U115" i="7"/>
  <c r="BO115" i="7" s="1"/>
  <c r="U113" i="7"/>
  <c r="BO113" i="7" s="1"/>
  <c r="U106" i="7"/>
  <c r="U120" i="7" s="1"/>
  <c r="BO120" i="7" s="1"/>
  <c r="U116" i="9"/>
  <c r="BO116" i="9" s="1"/>
  <c r="U117" i="9"/>
  <c r="BO117" i="9" s="1"/>
  <c r="U118" i="9"/>
  <c r="BO118" i="9" s="1"/>
  <c r="U119" i="9"/>
  <c r="BO119" i="9" s="1"/>
  <c r="U115" i="9"/>
  <c r="BO115" i="9" s="1"/>
  <c r="U113" i="9"/>
  <c r="BO113" i="9" s="1"/>
  <c r="U106" i="9"/>
  <c r="BO106" i="9" s="1"/>
  <c r="U141" i="9"/>
  <c r="U141" i="8"/>
  <c r="BO141" i="8" s="1"/>
  <c r="U141" i="7"/>
  <c r="BO141" i="7" s="1"/>
  <c r="U127" i="7"/>
  <c r="BO127" i="7" s="1"/>
  <c r="U127" i="9"/>
  <c r="BO127" i="9" s="1"/>
  <c r="T113" i="8"/>
  <c r="BN113" i="8" s="1"/>
  <c r="T106" i="8"/>
  <c r="BN106" i="8" s="1"/>
  <c r="T113" i="7"/>
  <c r="BN113" i="7" s="1"/>
  <c r="T106" i="7"/>
  <c r="BN106" i="7" s="1"/>
  <c r="T113" i="9"/>
  <c r="BN113" i="9" s="1"/>
  <c r="T106" i="9"/>
  <c r="BN106" i="9" s="1"/>
  <c r="T98" i="8"/>
  <c r="BN98" i="8" s="1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 s="1"/>
  <c r="T68" i="8"/>
  <c r="BN68" i="8" s="1"/>
  <c r="T67" i="8"/>
  <c r="BN67" i="8" s="1"/>
  <c r="T66" i="8"/>
  <c r="BN66" i="8" s="1"/>
  <c r="T64" i="8"/>
  <c r="BN64" i="8" s="1"/>
  <c r="T57" i="8"/>
  <c r="BN57" i="8" s="1"/>
  <c r="T50" i="8"/>
  <c r="BN50" i="8" s="1"/>
  <c r="T43" i="8"/>
  <c r="BN43" i="8" s="1"/>
  <c r="T36" i="8"/>
  <c r="BN36" i="8" s="1"/>
  <c r="T29" i="8"/>
  <c r="BN29" i="8" s="1"/>
  <c r="T21" i="8"/>
  <c r="BN21" i="8" s="1"/>
  <c r="T20" i="8"/>
  <c r="BN20" i="8" s="1"/>
  <c r="T19" i="8"/>
  <c r="BN19" i="8" s="1"/>
  <c r="T18" i="8"/>
  <c r="BN18" i="8" s="1"/>
  <c r="T17" i="8"/>
  <c r="BN17" i="8" s="1"/>
  <c r="T15" i="8"/>
  <c r="BN15" i="8" s="1"/>
  <c r="T98" i="7"/>
  <c r="BN98" i="7" s="1"/>
  <c r="T97" i="7"/>
  <c r="BN97" i="7" s="1"/>
  <c r="T96" i="7"/>
  <c r="T117" i="7" s="1"/>
  <c r="BN117" i="7" s="1"/>
  <c r="T95" i="7"/>
  <c r="T116" i="7" s="1"/>
  <c r="BN116" i="7" s="1"/>
  <c r="T94" i="7"/>
  <c r="BN94" i="7" s="1"/>
  <c r="T92" i="7"/>
  <c r="BN92" i="7" s="1"/>
  <c r="T85" i="7"/>
  <c r="BN85" i="7" s="1"/>
  <c r="T78" i="7"/>
  <c r="BN78" i="7" s="1"/>
  <c r="T70" i="7"/>
  <c r="BN70" i="7" s="1"/>
  <c r="T69" i="7"/>
  <c r="BN69" i="7" s="1"/>
  <c r="T68" i="7"/>
  <c r="BN68" i="7" s="1"/>
  <c r="T67" i="7"/>
  <c r="BN67" i="7" s="1"/>
  <c r="T66" i="7"/>
  <c r="BN66" i="7" s="1"/>
  <c r="T64" i="7"/>
  <c r="BN64" i="7" s="1"/>
  <c r="T57" i="7"/>
  <c r="BN57" i="7" s="1"/>
  <c r="T50" i="7"/>
  <c r="BN50" i="7" s="1"/>
  <c r="T43" i="7"/>
  <c r="BN43" i="7" s="1"/>
  <c r="T36" i="7"/>
  <c r="BN36" i="7" s="1"/>
  <c r="T29" i="7"/>
  <c r="BN29" i="7" s="1"/>
  <c r="T15" i="7"/>
  <c r="BN15" i="7" s="1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 s="1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 s="1"/>
  <c r="T71" i="9"/>
  <c r="BN71" i="9" s="1"/>
  <c r="T64" i="9"/>
  <c r="BN64" i="9" s="1"/>
  <c r="T57" i="9"/>
  <c r="BN57" i="9" s="1"/>
  <c r="T50" i="9"/>
  <c r="BN50" i="9" s="1"/>
  <c r="T43" i="9"/>
  <c r="BN43" i="9" s="1"/>
  <c r="T36" i="9"/>
  <c r="BN36" i="9" s="1"/>
  <c r="T15" i="9"/>
  <c r="BN15" i="9" s="1"/>
  <c r="BI46" i="9"/>
  <c r="T127" i="7"/>
  <c r="BN127" i="7" s="1"/>
  <c r="T141" i="7"/>
  <c r="BN141" i="7" s="1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 s="1"/>
  <c r="S117" i="8"/>
  <c r="BM117" i="8" s="1"/>
  <c r="S118" i="8"/>
  <c r="BM118" i="8" s="1"/>
  <c r="S119" i="8"/>
  <c r="BM119" i="8" s="1"/>
  <c r="S98" i="9"/>
  <c r="BM98" i="9" s="1"/>
  <c r="S97" i="9"/>
  <c r="S118" i="9" s="1"/>
  <c r="S96" i="9"/>
  <c r="BM96" i="9" s="1"/>
  <c r="S95" i="9"/>
  <c r="BM95" i="9" s="1"/>
  <c r="S94" i="9"/>
  <c r="BM94" i="9" s="1"/>
  <c r="S92" i="9"/>
  <c r="BM92" i="9" s="1"/>
  <c r="S85" i="9"/>
  <c r="BM85" i="9" s="1"/>
  <c r="S78" i="9"/>
  <c r="BM78" i="9" s="1"/>
  <c r="S70" i="9"/>
  <c r="BM70" i="9" s="1"/>
  <c r="S69" i="9"/>
  <c r="BM69" i="9" s="1"/>
  <c r="S68" i="9"/>
  <c r="BM68" i="9" s="1"/>
  <c r="S67" i="9"/>
  <c r="BM67" i="9" s="1"/>
  <c r="S66" i="9"/>
  <c r="BM66" i="9" s="1"/>
  <c r="S64" i="9"/>
  <c r="BM64" i="9" s="1"/>
  <c r="S57" i="9"/>
  <c r="BM57" i="9" s="1"/>
  <c r="S50" i="9"/>
  <c r="BM50" i="9" s="1"/>
  <c r="S43" i="9"/>
  <c r="BM43" i="9" s="1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BM17" i="9" s="1"/>
  <c r="S15" i="9"/>
  <c r="BM15" i="9" s="1"/>
  <c r="S113" i="8"/>
  <c r="BM113" i="8" s="1"/>
  <c r="S106" i="8"/>
  <c r="BM106" i="8" s="1"/>
  <c r="S116" i="7"/>
  <c r="BM116" i="7" s="1"/>
  <c r="S115" i="7"/>
  <c r="BM115" i="7" s="1"/>
  <c r="S117" i="7"/>
  <c r="BM117" i="7" s="1"/>
  <c r="S118" i="7"/>
  <c r="BM118" i="7" s="1"/>
  <c r="S119" i="7"/>
  <c r="BM119" i="7" s="1"/>
  <c r="S113" i="7"/>
  <c r="BM113" i="7" s="1"/>
  <c r="S106" i="7"/>
  <c r="S120" i="7" s="1"/>
  <c r="BM120" i="7" s="1"/>
  <c r="S113" i="9"/>
  <c r="BM113" i="9" s="1"/>
  <c r="S106" i="9"/>
  <c r="BM106" i="9" s="1"/>
  <c r="S141" i="9"/>
  <c r="R113" i="9"/>
  <c r="BL113" i="9" s="1"/>
  <c r="R106" i="9"/>
  <c r="BL106" i="9" s="1"/>
  <c r="S141" i="8"/>
  <c r="BM141" i="8" s="1"/>
  <c r="S127" i="8"/>
  <c r="BM127" i="8" s="1"/>
  <c r="S141" i="7"/>
  <c r="BM141" i="7" s="1"/>
  <c r="S127" i="7"/>
  <c r="BM127" i="7" s="1"/>
  <c r="S127" i="9"/>
  <c r="BM127" i="9" s="1"/>
  <c r="R115" i="8"/>
  <c r="BL115" i="8" s="1"/>
  <c r="R116" i="8"/>
  <c r="BL116" i="8" s="1"/>
  <c r="R117" i="8"/>
  <c r="BL117" i="8" s="1"/>
  <c r="R118" i="8"/>
  <c r="BL118" i="8" s="1"/>
  <c r="R119" i="8"/>
  <c r="BL119" i="8" s="1"/>
  <c r="R113" i="8"/>
  <c r="BL113" i="8" s="1"/>
  <c r="R106" i="8"/>
  <c r="BL106" i="8" s="1"/>
  <c r="R115" i="7"/>
  <c r="BL115" i="7" s="1"/>
  <c r="R116" i="7"/>
  <c r="BL116" i="7" s="1"/>
  <c r="R117" i="7"/>
  <c r="BL117" i="7" s="1"/>
  <c r="R118" i="7"/>
  <c r="BL118" i="7" s="1"/>
  <c r="R119" i="7"/>
  <c r="BL119" i="7" s="1"/>
  <c r="R106" i="7"/>
  <c r="R120" i="7" s="1"/>
  <c r="BL120" i="7" s="1"/>
  <c r="R113" i="7"/>
  <c r="BL113" i="7" s="1"/>
  <c r="R115" i="9"/>
  <c r="BL115" i="9" s="1"/>
  <c r="R116" i="9"/>
  <c r="BL116" i="9" s="1"/>
  <c r="R117" i="9"/>
  <c r="BL117" i="9" s="1"/>
  <c r="R118" i="9"/>
  <c r="BL118" i="9" s="1"/>
  <c r="R119" i="9"/>
  <c r="BL119" i="9" s="1"/>
  <c r="R99" i="9"/>
  <c r="BL99" i="9" s="1"/>
  <c r="R92" i="9"/>
  <c r="BL92" i="9" s="1"/>
  <c r="R85" i="9"/>
  <c r="BL85" i="9" s="1"/>
  <c r="R78" i="9"/>
  <c r="BL78" i="9" s="1"/>
  <c r="R71" i="9"/>
  <c r="BL71" i="9" s="1"/>
  <c r="R64" i="9"/>
  <c r="BL64" i="9" s="1"/>
  <c r="R57" i="9"/>
  <c r="BL57" i="9" s="1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F141" i="9"/>
  <c r="R141" i="8"/>
  <c r="BL141" i="8" s="1"/>
  <c r="R127" i="8"/>
  <c r="BL127" i="8" s="1"/>
  <c r="R141" i="7"/>
  <c r="BL141" i="7" s="1"/>
  <c r="R127" i="7"/>
  <c r="BL127" i="7" s="1"/>
  <c r="R127" i="9"/>
  <c r="BL127" i="9" s="1"/>
  <c r="Q116" i="8"/>
  <c r="BK116" i="8" s="1"/>
  <c r="Q117" i="8"/>
  <c r="BK117" i="8" s="1"/>
  <c r="Q118" i="8"/>
  <c r="BK118" i="8" s="1"/>
  <c r="Q119" i="8"/>
  <c r="BK119" i="8" s="1"/>
  <c r="Q115" i="8"/>
  <c r="BK115" i="8" s="1"/>
  <c r="Q113" i="8"/>
  <c r="BK113" i="8" s="1"/>
  <c r="Q106" i="8"/>
  <c r="Q120" i="8" s="1"/>
  <c r="BK120" i="8" s="1"/>
  <c r="Q117" i="7"/>
  <c r="BK117" i="7" s="1"/>
  <c r="Q116" i="7"/>
  <c r="BK116" i="7" s="1"/>
  <c r="Q118" i="7"/>
  <c r="BK118" i="7" s="1"/>
  <c r="Q119" i="7"/>
  <c r="BK119" i="7" s="1"/>
  <c r="Q115" i="7"/>
  <c r="BK115" i="7" s="1"/>
  <c r="Q113" i="7"/>
  <c r="BK113" i="7" s="1"/>
  <c r="Q106" i="7"/>
  <c r="Q120" i="7" s="1"/>
  <c r="BK120" i="7" s="1"/>
  <c r="Q111" i="9"/>
  <c r="BK111" i="9" s="1"/>
  <c r="Q110" i="9"/>
  <c r="BK110" i="9" s="1"/>
  <c r="Q106" i="9"/>
  <c r="BK106" i="9" s="1"/>
  <c r="Q98" i="9"/>
  <c r="BK98" i="9" s="1"/>
  <c r="Q97" i="9"/>
  <c r="BK97" i="9" s="1"/>
  <c r="Q96" i="9"/>
  <c r="Q117" i="9" s="1"/>
  <c r="BK117" i="9" s="1"/>
  <c r="Q95" i="9"/>
  <c r="BK95" i="9" s="1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BK67" i="9" s="1"/>
  <c r="Q66" i="9"/>
  <c r="BK66" i="9" s="1"/>
  <c r="Q64" i="9"/>
  <c r="BK64" i="9" s="1"/>
  <c r="Q57" i="9"/>
  <c r="BK57" i="9" s="1"/>
  <c r="Q50" i="9"/>
  <c r="BK50" i="9" s="1"/>
  <c r="Q43" i="9"/>
  <c r="BK43" i="9" s="1"/>
  <c r="Q36" i="9"/>
  <c r="BK36" i="9" s="1"/>
  <c r="Q29" i="9"/>
  <c r="BK29" i="9" s="1"/>
  <c r="Q21" i="9"/>
  <c r="BK21" i="9" s="1"/>
  <c r="Q20" i="9"/>
  <c r="BK20" i="9" s="1"/>
  <c r="Q19" i="9"/>
  <c r="BK19" i="9" s="1"/>
  <c r="Q18" i="9"/>
  <c r="BK18" i="9" s="1"/>
  <c r="Q17" i="9"/>
  <c r="Q15" i="9"/>
  <c r="BK15" i="9" s="1"/>
  <c r="Q141" i="8"/>
  <c r="BK141" i="8" s="1"/>
  <c r="Q127" i="8"/>
  <c r="BK127" i="8" s="1"/>
  <c r="Q141" i="7"/>
  <c r="BK141" i="7" s="1"/>
  <c r="Q127" i="7"/>
  <c r="BK127" i="7" s="1"/>
  <c r="Q127" i="9"/>
  <c r="BK127" i="9" s="1"/>
  <c r="Q134" i="9"/>
  <c r="BK134" i="9" s="1"/>
  <c r="Q141" i="9"/>
  <c r="D141" i="9"/>
  <c r="E141" i="9"/>
  <c r="G141" i="9"/>
  <c r="I141" i="9"/>
  <c r="J141" i="9"/>
  <c r="BP141" i="9" s="1"/>
  <c r="M141" i="9"/>
  <c r="N141" i="9"/>
  <c r="O141" i="9"/>
  <c r="P141" i="9"/>
  <c r="C141" i="9"/>
  <c r="BN97" i="9"/>
  <c r="AD119" i="8"/>
  <c r="T117" i="8" l="1"/>
  <c r="BN117" i="8" s="1"/>
  <c r="BO106" i="8"/>
  <c r="T115" i="8"/>
  <c r="BN115" i="8" s="1"/>
  <c r="BN96" i="9"/>
  <c r="V120" i="7"/>
  <c r="BP120" i="7" s="1"/>
  <c r="T119" i="9"/>
  <c r="BN119" i="9" s="1"/>
  <c r="T116" i="8"/>
  <c r="BN116" i="8" s="1"/>
  <c r="BK141" i="9"/>
  <c r="T118" i="8"/>
  <c r="BN118" i="8" s="1"/>
  <c r="BR106" i="8"/>
  <c r="AD99" i="7"/>
  <c r="AD120" i="7" s="1"/>
  <c r="BP106" i="9"/>
  <c r="T118" i="7"/>
  <c r="BN118" i="7" s="1"/>
  <c r="W120" i="9"/>
  <c r="BQ120" i="9" s="1"/>
  <c r="T119" i="8"/>
  <c r="BN119" i="8" s="1"/>
  <c r="BK106" i="7"/>
  <c r="AA71" i="8"/>
  <c r="AA99" i="8"/>
  <c r="AA120" i="8" s="1"/>
  <c r="AD22" i="8"/>
  <c r="AF22" i="7"/>
  <c r="AF22" i="8"/>
  <c r="S117" i="9"/>
  <c r="BM117" i="9" s="1"/>
  <c r="AI99" i="7"/>
  <c r="AI120" i="7" s="1"/>
  <c r="S120" i="8"/>
  <c r="BM120" i="8" s="1"/>
  <c r="Q119" i="9"/>
  <c r="BK119" i="9" s="1"/>
  <c r="AL71" i="9"/>
  <c r="AF71" i="8"/>
  <c r="AA22" i="8"/>
  <c r="T119" i="7"/>
  <c r="BN119" i="7" s="1"/>
  <c r="T115" i="7"/>
  <c r="BN115" i="7" s="1"/>
  <c r="AD22" i="7"/>
  <c r="Z99" i="7"/>
  <c r="Z120" i="7" s="1"/>
  <c r="Q116" i="9"/>
  <c r="BK116" i="9" s="1"/>
  <c r="BM97" i="9"/>
  <c r="BQ141" i="9"/>
  <c r="BL141" i="9"/>
  <c r="BL106" i="7"/>
  <c r="R120" i="8"/>
  <c r="BL120" i="8" s="1"/>
  <c r="BM141" i="9"/>
  <c r="AI99" i="8"/>
  <c r="AI120" i="8" s="1"/>
  <c r="AF71" i="9"/>
  <c r="Q22" i="9"/>
  <c r="BK22" i="9" s="1"/>
  <c r="BM106" i="7"/>
  <c r="BO106" i="7"/>
  <c r="BP106" i="8"/>
  <c r="W120" i="8"/>
  <c r="BQ120" i="8" s="1"/>
  <c r="BR141" i="9"/>
  <c r="AI71" i="8"/>
  <c r="Z22" i="7"/>
  <c r="Z71" i="7"/>
  <c r="AF71" i="7"/>
  <c r="T71" i="7"/>
  <c r="BN71" i="7" s="1"/>
  <c r="X118" i="9"/>
  <c r="BR118" i="9" s="1"/>
  <c r="AD71" i="7"/>
  <c r="AG22" i="9"/>
  <c r="AI99" i="9"/>
  <c r="AI120" i="9" s="1"/>
  <c r="BK96" i="9"/>
  <c r="T22" i="8"/>
  <c r="BN22" i="8" s="1"/>
  <c r="AI22" i="7"/>
  <c r="S119" i="9"/>
  <c r="BM119" i="9" s="1"/>
  <c r="BN96" i="7"/>
  <c r="AD71" i="9"/>
  <c r="AD71" i="8"/>
  <c r="AD99" i="8"/>
  <c r="AD120" i="8" s="1"/>
  <c r="AI71" i="7"/>
  <c r="AI22" i="8"/>
  <c r="AL22" i="9"/>
  <c r="AD115" i="8"/>
  <c r="AG99" i="9"/>
  <c r="AG120" i="9" s="1"/>
  <c r="T99" i="8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K115" i="9" s="1"/>
  <c r="BN95" i="9"/>
  <c r="X116" i="9"/>
  <c r="BR116" i="9" s="1"/>
  <c r="AD22" i="9"/>
  <c r="BN141" i="9"/>
  <c r="AE71" i="9"/>
  <c r="BJ141" i="9"/>
  <c r="X22" i="9"/>
  <c r="BR22" i="9" s="1"/>
  <c r="AI71" i="9"/>
  <c r="BM118" i="9"/>
  <c r="BN115" i="9"/>
  <c r="AD99" i="9"/>
  <c r="Q99" i="9"/>
  <c r="BK99" i="9" s="1"/>
  <c r="AL99" i="9"/>
  <c r="AL120" i="9" s="1"/>
  <c r="X99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T120" i="9" l="1"/>
  <c r="BN120" i="9" s="1"/>
  <c r="S120" i="9"/>
  <c r="BM120" i="9" s="1"/>
  <c r="BN99" i="8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<sst xmlns="http://schemas.openxmlformats.org/spreadsheetml/2006/main" count="701" uniqueCount="72">
  <si>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</si>
  <si>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</si>
  <si>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</si>
  <si>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</si>
  <si>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</si>
  <si>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</si>
  <si>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</si>
  <si>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</si>
  <si>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</si>
  <si>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</si>
  <si>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</si>
  <si>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</si>
  <si>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</si>
  <si>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</si>
  <si>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</si>
  <si>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</si>
  <si>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</si>
  <si>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</si>
  <si>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</si>
  <si>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</si>
  <si>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</si>
  <si>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</si>
  <si>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</si>
  <si>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</si>
  <si>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</si>
  <si>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</si>
  <si>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</si>
  <si>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</si>
  <si>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</si>
  <si>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</si>
  <si>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</si>
  <si>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</si>
  <si>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</si>
  <si>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</si>
  <si>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</si>
  <si>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</si>
  <si>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</si>
  <si>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</si>
  <si>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</si>
  <si>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</si>
  <si>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</si>
  <si>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</si>
  <si>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</si>
  <si>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</si>
  <si>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</si>
  <si>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</si>
  <si>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</si>
  <si>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</si>
  <si>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</si>
  <si>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</si>
  <si>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</si>
  <si>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</si>
  <si>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</si>
  <si>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</si>
  <si>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</si>
  <si>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</si>
  <si>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</si>
  <si>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</si>
  <si>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</si>
  <si>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</si>
  <si>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</si>
  <si>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</si>
  <si>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</si>
  <si>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</si>
  <si>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</si>
  <si>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</si>
  <si>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</si>
  <si>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</si>
  <si>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</si>
  <si>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Medium C&amp;I/Large C&amp;I</t>
  </si>
  <si>
    <t xml:space="preserve"> $                         -  </t>
  </si>
  <si>
    <t>For w/e 9/01/23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</si>
</sst>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5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166" fontId="4" fillId="0" borderId="42" xfId="2" applyNumberFormat="1" applyFont="1" applyFill="1" applyBorder="1" applyAlignment="1" applyProtection="1">
      <alignment horizontal="center"/>
    </xf>
    <xf numFmtId="6" fontId="4" fillId="0" borderId="76" xfId="0" applyNumberFormat="1" applyFont="1" applyFill="1" applyBorder="1"/>
    <xf numFmtId="6" fontId="4" fillId="0" borderId="14" xfId="0" applyNumberFormat="1" applyFont="1" applyFill="1" applyBorder="1"/>
    <xf numFmtId="6" fontId="4" fillId="0" borderId="71" xfId="0" applyNumberFormat="1" applyFont="1" applyFill="1" applyBorder="1"/>
    <xf numFmtId="6" fontId="4" fillId="0" borderId="36" xfId="0" applyNumberFormat="1" applyFont="1" applyFill="1" applyBorder="1"/>
    <xf numFmtId="166" fontId="4" fillId="0" borderId="65" xfId="2" applyNumberFormat="1" applyFont="1" applyFill="1" applyBorder="1" applyAlignment="1" applyProtection="1">
      <alignment horizontal="center"/>
    </xf>
    <xf numFmtId="44" fontId="4" fillId="0" borderId="76" xfId="2" applyFont="1" applyFill="1" applyBorder="1"/>
    <xf numFmtId="44" fontId="4" fillId="0" borderId="14" xfId="2" applyFont="1" applyFill="1" applyBorder="1"/>
    <xf numFmtId="166" fontId="4" fillId="0" borderId="43" xfId="2" applyNumberFormat="1" applyFont="1" applyFill="1" applyBorder="1" applyAlignment="1" applyProtection="1">
      <alignment horizontal="center"/>
    </xf>
    <xf numFmtId="38" fontId="4" fillId="0" borderId="14" xfId="0" applyNumberFormat="1" applyFont="1" applyFill="1" applyBorder="1"/>
    <xf numFmtId="38" fontId="4" fillId="0" borderId="36" xfId="0" applyNumberFormat="1" applyFont="1" applyFill="1" applyBorder="1"/>
    <xf numFmtId="38" fontId="4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zoomScale="70" zoomScaleNormal="70" workbookViewId="0">
      <pane xSplit="2" ySplit="8" topLeftCell="AW9" activePane="bottomRight" state="frozen"/>
      <selection pane="topRight" activeCell="C1" sqref="C1"/>
      <selection pane="bottomLeft" activeCell="A9" sqref="A9"/>
      <selection pane="bottomRight" activeCell="BE128" sqref="BE128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60" width="14.85546875" style="2" customWidth="1"/>
    <col min="61" max="62" width="14.28515625" style="2" bestFit="1" customWidth="1"/>
    <col min="63" max="66" width="13.85546875" style="2" bestFit="1" customWidth="1"/>
    <col min="67" max="70" width="14.42578125" style="2" bestFit="1" customWidth="1"/>
    <col min="71" max="71" width="12.5703125" style="2" customWidth="1"/>
    <col min="72" max="16384" width="12" style="2"/>
  </cols>
  <sheetData>
    <row r="1" spans="1:71" ht="16.5" thickTop="1" thickBot="1" x14ac:dyDescent="0.3">
      <c r="B1" s="650" t="s">
        <v>19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651"/>
      <c r="BA1" s="651"/>
      <c r="BB1" s="651"/>
      <c r="BC1" s="651"/>
      <c r="BD1" s="651"/>
      <c r="BE1" s="651"/>
      <c r="BF1" s="651"/>
      <c r="BG1" s="651"/>
      <c r="BH1" s="651"/>
      <c r="BI1" s="651"/>
      <c r="BJ1" s="651"/>
      <c r="BK1" s="36"/>
      <c r="BL1" s="36"/>
      <c r="BM1" s="36"/>
      <c r="BN1" s="36"/>
      <c r="BO1" s="36"/>
      <c r="BP1" s="36"/>
      <c r="BQ1" s="37"/>
      <c r="BR1" s="37"/>
      <c r="BS1" s="385"/>
    </row>
    <row r="2" spans="1:71" ht="27.6" customHeight="1" thickTop="1" thickBot="1" x14ac:dyDescent="0.3">
      <c r="B2" s="5" t="s">
        <v>0</v>
      </c>
      <c r="C2" s="652" t="s">
        <v>65</v>
      </c>
      <c r="D2" s="653"/>
      <c r="E2" s="653"/>
      <c r="F2" s="653"/>
      <c r="G2" s="653"/>
      <c r="H2" s="653"/>
      <c r="I2" s="65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1" ht="27.6" customHeight="1" thickTop="1" thickBot="1" x14ac:dyDescent="0.3">
      <c r="B3" s="5" t="s">
        <v>1</v>
      </c>
      <c r="C3" s="652" t="s">
        <v>67</v>
      </c>
      <c r="D3" s="653"/>
      <c r="E3" s="653"/>
      <c r="F3" s="653"/>
      <c r="G3" s="653"/>
      <c r="H3" s="653"/>
      <c r="I3" s="65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1" ht="27.6" customHeight="1" thickTop="1" thickBot="1" x14ac:dyDescent="0.3">
      <c r="B4" s="5" t="s">
        <v>2</v>
      </c>
      <c r="C4" s="654" t="s">
        <v>71</v>
      </c>
      <c r="D4" s="655"/>
      <c r="E4" s="655"/>
      <c r="F4" s="655"/>
      <c r="G4" s="655"/>
      <c r="H4" s="655"/>
      <c r="I4" s="65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4"/>
      <c r="BR7" s="24"/>
      <c r="BS7" s="386"/>
    </row>
    <row r="8" spans="1:71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80" t="s">
        <v>13</v>
      </c>
      <c r="BP8" s="380" t="s">
        <v>4</v>
      </c>
      <c r="BQ8" s="380" t="s">
        <v>5</v>
      </c>
      <c r="BR8" s="320" t="s">
        <v>6</v>
      </c>
      <c r="BS8" s="387"/>
    </row>
    <row r="9" spans="1:71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  <c r="BS9" s="388"/>
    </row>
    <row r="10" spans="1:71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571">
        <v>153697</v>
      </c>
      <c r="AW10" s="626">
        <v>153560</v>
      </c>
      <c r="AX10" s="415">
        <v>153279</v>
      </c>
      <c r="AY10" s="415">
        <v>153011</v>
      </c>
      <c r="AZ10" s="415">
        <v>152831</v>
      </c>
      <c r="BA10" s="415">
        <v>152516</v>
      </c>
      <c r="BB10" s="512">
        <v>152335</v>
      </c>
      <c r="BC10" s="415">
        <v>152364</v>
      </c>
      <c r="BD10" s="415">
        <v>152349</v>
      </c>
      <c r="BE10" s="415">
        <v>150509</v>
      </c>
      <c r="BF10" s="415"/>
      <c r="BG10" s="415"/>
      <c r="BH10" s="415"/>
      <c r="BI10" s="323">
        <f t="shared" ref="BI10:BR15" si="0">O10-C10</f>
        <v>229</v>
      </c>
      <c r="BJ10" s="136">
        <f t="shared" si="0"/>
        <v>1284</v>
      </c>
      <c r="BK10" s="136">
        <f t="shared" si="0"/>
        <v>1475</v>
      </c>
      <c r="BL10" s="136">
        <f t="shared" si="0"/>
        <v>180</v>
      </c>
      <c r="BM10" s="136">
        <f t="shared" si="0"/>
        <v>-176</v>
      </c>
      <c r="BN10" s="136">
        <f t="shared" si="0"/>
        <v>-599</v>
      </c>
      <c r="BO10" s="136">
        <f t="shared" si="0"/>
        <v>-1750</v>
      </c>
      <c r="BP10" s="136">
        <f t="shared" si="0"/>
        <v>-1421</v>
      </c>
      <c r="BQ10" s="136">
        <f t="shared" si="0"/>
        <v>-1583</v>
      </c>
      <c r="BR10" s="172">
        <f t="shared" si="0"/>
        <v>-1127</v>
      </c>
      <c r="BS10" s="389"/>
    </row>
    <row r="11" spans="1:71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571">
        <v>42645</v>
      </c>
      <c r="AW11" s="626">
        <v>42900</v>
      </c>
      <c r="AX11" s="415">
        <v>43404</v>
      </c>
      <c r="AY11" s="415">
        <v>43807</v>
      </c>
      <c r="AZ11" s="415">
        <v>44042</v>
      </c>
      <c r="BA11" s="415">
        <v>44366</v>
      </c>
      <c r="BB11" s="512">
        <v>44150</v>
      </c>
      <c r="BC11" s="415">
        <v>44205</v>
      </c>
      <c r="BD11" s="415">
        <v>44030</v>
      </c>
      <c r="BE11" s="415">
        <v>44752</v>
      </c>
      <c r="BF11" s="415"/>
      <c r="BG11" s="415"/>
      <c r="BH11" s="415"/>
      <c r="BI11" s="323">
        <f t="shared" si="0"/>
        <v>-346</v>
      </c>
      <c r="BJ11" s="136">
        <f t="shared" si="0"/>
        <v>92</v>
      </c>
      <c r="BK11" s="136">
        <f t="shared" si="0"/>
        <v>-68</v>
      </c>
      <c r="BL11" s="136">
        <f t="shared" si="0"/>
        <v>350</v>
      </c>
      <c r="BM11" s="136">
        <f t="shared" si="0"/>
        <v>1185</v>
      </c>
      <c r="BN11" s="136">
        <f t="shared" si="0"/>
        <v>1943</v>
      </c>
      <c r="BO11" s="136">
        <f t="shared" si="0"/>
        <v>2107</v>
      </c>
      <c r="BP11" s="136">
        <f t="shared" si="0"/>
        <v>5479</v>
      </c>
      <c r="BQ11" s="136">
        <f t="shared" si="0"/>
        <v>5242</v>
      </c>
      <c r="BR11" s="172">
        <f t="shared" si="0"/>
        <v>4764</v>
      </c>
      <c r="BS11" s="389"/>
    </row>
    <row r="12" spans="1:71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571">
        <v>22261</v>
      </c>
      <c r="AW12" s="626">
        <v>22426</v>
      </c>
      <c r="AX12" s="415">
        <v>22621</v>
      </c>
      <c r="AY12" s="415">
        <v>22901</v>
      </c>
      <c r="AZ12" s="415">
        <v>22711</v>
      </c>
      <c r="BA12" s="415">
        <v>22762</v>
      </c>
      <c r="BB12" s="512">
        <v>22743</v>
      </c>
      <c r="BC12" s="415">
        <v>22814</v>
      </c>
      <c r="BD12" s="415">
        <v>22800</v>
      </c>
      <c r="BE12" s="415">
        <v>22754</v>
      </c>
      <c r="BF12" s="415"/>
      <c r="BG12" s="415"/>
      <c r="BH12" s="415"/>
      <c r="BI12" s="323">
        <f t="shared" si="0"/>
        <v>160</v>
      </c>
      <c r="BJ12" s="136">
        <f t="shared" si="0"/>
        <v>200</v>
      </c>
      <c r="BK12" s="136">
        <f t="shared" si="0"/>
        <v>168</v>
      </c>
      <c r="BL12" s="136">
        <f t="shared" si="0"/>
        <v>239</v>
      </c>
      <c r="BM12" s="136">
        <f t="shared" si="0"/>
        <v>272</v>
      </c>
      <c r="BN12" s="136">
        <f t="shared" si="0"/>
        <v>289</v>
      </c>
      <c r="BO12" s="136">
        <f t="shared" si="0"/>
        <v>299</v>
      </c>
      <c r="BP12" s="136">
        <f t="shared" si="0"/>
        <v>365</v>
      </c>
      <c r="BQ12" s="136">
        <f t="shared" si="0"/>
        <v>416</v>
      </c>
      <c r="BR12" s="172">
        <f t="shared" si="0"/>
        <v>422</v>
      </c>
      <c r="BS12" s="389"/>
    </row>
    <row r="13" spans="1:71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571">
        <v>1209</v>
      </c>
      <c r="AW13" s="626">
        <v>784</v>
      </c>
      <c r="AX13" s="415">
        <v>780</v>
      </c>
      <c r="AY13" s="415">
        <v>804</v>
      </c>
      <c r="AZ13" s="415">
        <v>814</v>
      </c>
      <c r="BA13" s="415">
        <v>825</v>
      </c>
      <c r="BB13" s="512">
        <v>797</v>
      </c>
      <c r="BC13" s="415">
        <v>819</v>
      </c>
      <c r="BD13" s="415">
        <v>808</v>
      </c>
      <c r="BE13" s="415">
        <v>820</v>
      </c>
      <c r="BF13" s="415"/>
      <c r="BG13" s="415"/>
      <c r="BH13" s="415"/>
      <c r="BI13" s="323">
        <f t="shared" si="0"/>
        <v>-17</v>
      </c>
      <c r="BJ13" s="136">
        <f t="shared" si="0"/>
        <v>-29</v>
      </c>
      <c r="BK13" s="136">
        <f t="shared" si="0"/>
        <v>-21</v>
      </c>
      <c r="BL13" s="136">
        <f t="shared" si="0"/>
        <v>1</v>
      </c>
      <c r="BM13" s="136">
        <f t="shared" si="0"/>
        <v>-7</v>
      </c>
      <c r="BN13" s="136">
        <f t="shared" si="0"/>
        <v>-19</v>
      </c>
      <c r="BO13" s="136">
        <f t="shared" si="0"/>
        <v>-22</v>
      </c>
      <c r="BP13" s="136">
        <f t="shared" si="0"/>
        <v>2</v>
      </c>
      <c r="BQ13" s="136">
        <f t="shared" si="0"/>
        <v>-23</v>
      </c>
      <c r="BR13" s="172">
        <f t="shared" si="0"/>
        <v>26</v>
      </c>
      <c r="BS13" s="389"/>
    </row>
    <row r="14" spans="1:71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571">
        <v>4561</v>
      </c>
      <c r="AW14" s="626">
        <v>4441</v>
      </c>
      <c r="AX14" s="415">
        <v>4688</v>
      </c>
      <c r="AY14" s="415">
        <v>8236</v>
      </c>
      <c r="AZ14" s="415">
        <v>4570</v>
      </c>
      <c r="BA14" s="415">
        <v>4483</v>
      </c>
      <c r="BB14" s="512">
        <v>4481</v>
      </c>
      <c r="BC14" s="415">
        <v>4554</v>
      </c>
      <c r="BD14" s="415">
        <v>4546</v>
      </c>
      <c r="BE14" s="415">
        <v>4471</v>
      </c>
      <c r="BF14" s="415"/>
      <c r="BG14" s="415"/>
      <c r="BH14" s="415"/>
      <c r="BI14" s="323">
        <f t="shared" si="0"/>
        <v>-85</v>
      </c>
      <c r="BJ14" s="136">
        <f t="shared" si="0"/>
        <v>-47</v>
      </c>
      <c r="BK14" s="136">
        <f t="shared" si="0"/>
        <v>-57</v>
      </c>
      <c r="BL14" s="136">
        <f t="shared" si="0"/>
        <v>-43</v>
      </c>
      <c r="BM14" s="136">
        <f t="shared" si="0"/>
        <v>-33</v>
      </c>
      <c r="BN14" s="136">
        <f t="shared" si="0"/>
        <v>-61</v>
      </c>
      <c r="BO14" s="136">
        <f t="shared" si="0"/>
        <v>-44</v>
      </c>
      <c r="BP14" s="136">
        <f t="shared" si="0"/>
        <v>-38</v>
      </c>
      <c r="BQ14" s="136">
        <f t="shared" si="0"/>
        <v>-36</v>
      </c>
      <c r="BR14" s="172">
        <f t="shared" si="0"/>
        <v>-54</v>
      </c>
      <c r="BS14" s="389"/>
    </row>
    <row r="15" spans="1:71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572">
        <v>224373</v>
      </c>
      <c r="AW15" s="585">
        <v>224111</v>
      </c>
      <c r="AX15" s="400">
        <v>224772</v>
      </c>
      <c r="AY15" s="400">
        <v>228759</v>
      </c>
      <c r="AZ15" s="400">
        <v>224968</v>
      </c>
      <c r="BA15" s="400">
        <v>224952</v>
      </c>
      <c r="BB15" s="400">
        <f t="shared" ref="BB15" si="6">SUM(BB10:BB14)</f>
        <v>224506</v>
      </c>
      <c r="BC15" s="400">
        <v>224756</v>
      </c>
      <c r="BD15" s="400">
        <v>224533</v>
      </c>
      <c r="BE15" s="400">
        <v>223306</v>
      </c>
      <c r="BF15" s="400"/>
      <c r="BG15" s="400"/>
      <c r="BH15" s="400"/>
      <c r="BI15" s="324">
        <f t="shared" si="0"/>
        <v>-59</v>
      </c>
      <c r="BJ15" s="140">
        <f t="shared" si="0"/>
        <v>1500</v>
      </c>
      <c r="BK15" s="140">
        <f t="shared" si="0"/>
        <v>1497</v>
      </c>
      <c r="BL15" s="140">
        <f t="shared" si="0"/>
        <v>727</v>
      </c>
      <c r="BM15" s="140">
        <f t="shared" si="0"/>
        <v>1241</v>
      </c>
      <c r="BN15" s="140">
        <f t="shared" si="0"/>
        <v>1553</v>
      </c>
      <c r="BO15" s="140">
        <f t="shared" si="0"/>
        <v>590</v>
      </c>
      <c r="BP15" s="140">
        <f t="shared" si="0"/>
        <v>4387</v>
      </c>
      <c r="BQ15" s="140">
        <f t="shared" si="0"/>
        <v>4016</v>
      </c>
      <c r="BR15" s="167">
        <f t="shared" si="0"/>
        <v>4031</v>
      </c>
      <c r="BS15" s="389"/>
    </row>
    <row r="16" spans="1:71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573"/>
      <c r="AW16" s="627"/>
      <c r="AX16" s="405"/>
      <c r="AY16" s="405"/>
      <c r="AZ16" s="405"/>
      <c r="BA16" s="405"/>
      <c r="BB16" s="513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  <c r="BS16" s="389"/>
    </row>
    <row r="17" spans="1:71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7">AD24+AD31+AD38</f>
        <v>24609</v>
      </c>
      <c r="AE17" s="514">
        <f t="shared" si="7"/>
        <v>25015</v>
      </c>
      <c r="AF17" s="514">
        <f t="shared" si="7"/>
        <v>25602</v>
      </c>
      <c r="AG17" s="514">
        <f t="shared" si="7"/>
        <v>25568</v>
      </c>
      <c r="AH17" s="401">
        <v>24658</v>
      </c>
      <c r="AI17" s="514">
        <f t="shared" ref="AI17:AI21" si="8">AI24+AI31+AI38</f>
        <v>24909</v>
      </c>
      <c r="AJ17" s="574">
        <v>22647</v>
      </c>
      <c r="AK17" s="604">
        <v>23117</v>
      </c>
      <c r="AL17" s="615">
        <f t="shared" ref="AL17:AL21" si="9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10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574">
        <v>21864</v>
      </c>
      <c r="AW17" s="628">
        <v>23695</v>
      </c>
      <c r="AX17" s="401">
        <v>24395</v>
      </c>
      <c r="AY17" s="401">
        <v>24930</v>
      </c>
      <c r="AZ17" s="401">
        <v>25511</v>
      </c>
      <c r="BA17" s="401">
        <v>24946</v>
      </c>
      <c r="BB17" s="514">
        <f t="shared" ref="BB17:BB21" si="11">BB24+BB31+BB38</f>
        <v>22745</v>
      </c>
      <c r="BC17" s="401">
        <v>23776</v>
      </c>
      <c r="BD17" s="401">
        <v>24159</v>
      </c>
      <c r="BE17" s="401">
        <v>24773</v>
      </c>
      <c r="BF17" s="401"/>
      <c r="BG17" s="401"/>
      <c r="BH17" s="401"/>
      <c r="BI17" s="325">
        <f t="shared" ref="BI17:BR22" si="12">O17-C17</f>
        <v>723</v>
      </c>
      <c r="BJ17" s="142">
        <f t="shared" si="12"/>
        <v>-2580</v>
      </c>
      <c r="BK17" s="142">
        <f t="shared" si="12"/>
        <v>-3575</v>
      </c>
      <c r="BL17" s="142">
        <f t="shared" si="12"/>
        <v>-1296</v>
      </c>
      <c r="BM17" s="142">
        <f t="shared" si="12"/>
        <v>-1526</v>
      </c>
      <c r="BN17" s="142">
        <f t="shared" si="12"/>
        <v>-1103</v>
      </c>
      <c r="BO17" s="142">
        <f t="shared" si="12"/>
        <v>-747</v>
      </c>
      <c r="BP17" s="142">
        <f t="shared" si="12"/>
        <v>1445</v>
      </c>
      <c r="BQ17" s="142">
        <f t="shared" si="12"/>
        <v>1460</v>
      </c>
      <c r="BR17" s="166">
        <f t="shared" si="12"/>
        <v>-645</v>
      </c>
      <c r="BS17" s="389"/>
    </row>
    <row r="18" spans="1:71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7"/>
        <v>22408</v>
      </c>
      <c r="AE18" s="514">
        <f t="shared" si="7"/>
        <v>22892</v>
      </c>
      <c r="AF18" s="514">
        <f t="shared" si="7"/>
        <v>23536</v>
      </c>
      <c r="AG18" s="514">
        <f t="shared" si="7"/>
        <v>23561</v>
      </c>
      <c r="AH18" s="401">
        <v>23667</v>
      </c>
      <c r="AI18" s="514">
        <f t="shared" si="8"/>
        <v>23727</v>
      </c>
      <c r="AJ18" s="574">
        <v>20990</v>
      </c>
      <c r="AK18" s="604">
        <v>21897</v>
      </c>
      <c r="AL18" s="615">
        <f t="shared" si="9"/>
        <v>21887</v>
      </c>
      <c r="AM18" s="401">
        <v>21501</v>
      </c>
      <c r="AN18" s="401">
        <v>22707</v>
      </c>
      <c r="AO18" s="401">
        <v>23062</v>
      </c>
      <c r="AP18" s="514">
        <f t="shared" si="10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574">
        <v>23150</v>
      </c>
      <c r="AW18" s="628">
        <v>24458</v>
      </c>
      <c r="AX18" s="401">
        <v>24669</v>
      </c>
      <c r="AY18" s="401">
        <v>24991</v>
      </c>
      <c r="AZ18" s="401">
        <v>25463</v>
      </c>
      <c r="BA18" s="401">
        <v>24409</v>
      </c>
      <c r="BB18" s="514">
        <f t="shared" si="11"/>
        <v>23570</v>
      </c>
      <c r="BC18" s="401">
        <v>23888</v>
      </c>
      <c r="BD18" s="401">
        <v>24203</v>
      </c>
      <c r="BE18" s="401">
        <v>24113</v>
      </c>
      <c r="BF18" s="401"/>
      <c r="BG18" s="401"/>
      <c r="BH18" s="401"/>
      <c r="BI18" s="325">
        <f t="shared" si="12"/>
        <v>874</v>
      </c>
      <c r="BJ18" s="142">
        <f t="shared" si="12"/>
        <v>-1407</v>
      </c>
      <c r="BK18" s="142">
        <f t="shared" si="12"/>
        <v>-3129</v>
      </c>
      <c r="BL18" s="142">
        <f t="shared" si="12"/>
        <v>-2082</v>
      </c>
      <c r="BM18" s="142">
        <f t="shared" si="12"/>
        <v>-1747</v>
      </c>
      <c r="BN18" s="142">
        <f t="shared" si="12"/>
        <v>-1672</v>
      </c>
      <c r="BO18" s="142">
        <f t="shared" si="12"/>
        <v>-801</v>
      </c>
      <c r="BP18" s="142">
        <f t="shared" si="12"/>
        <v>-84</v>
      </c>
      <c r="BQ18" s="142">
        <f t="shared" si="12"/>
        <v>265</v>
      </c>
      <c r="BR18" s="166">
        <f t="shared" si="12"/>
        <v>-554</v>
      </c>
      <c r="BS18" s="389"/>
    </row>
    <row r="19" spans="1:71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7"/>
        <v>2097.5375881644586</v>
      </c>
      <c r="AE19" s="514">
        <f t="shared" si="7"/>
        <v>2125.4177693761812</v>
      </c>
      <c r="AF19" s="514">
        <f t="shared" si="7"/>
        <v>2139.5211825149499</v>
      </c>
      <c r="AG19" s="514">
        <f t="shared" si="7"/>
        <v>2250.8186030547454</v>
      </c>
      <c r="AH19" s="401">
        <v>2101.127912465136</v>
      </c>
      <c r="AI19" s="514">
        <f t="shared" si="8"/>
        <v>3014.9542427497313</v>
      </c>
      <c r="AJ19" s="574">
        <v>2204.6735956021303</v>
      </c>
      <c r="AK19" s="604">
        <v>2693.1700929796125</v>
      </c>
      <c r="AL19" s="615">
        <f t="shared" si="9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10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574">
        <v>2132.1997443544951</v>
      </c>
      <c r="AW19" s="628">
        <v>2410.72253339078</v>
      </c>
      <c r="AX19" s="401">
        <v>2552.9704286141618</v>
      </c>
      <c r="AY19" s="401">
        <v>2333.0906981649441</v>
      </c>
      <c r="AZ19" s="401">
        <v>2351.7107757704571</v>
      </c>
      <c r="BA19" s="401">
        <v>2320.8805698054011</v>
      </c>
      <c r="BB19" s="514">
        <f t="shared" si="11"/>
        <v>2271.4015717926932</v>
      </c>
      <c r="BC19" s="401">
        <v>2453.907163711759</v>
      </c>
      <c r="BD19" s="401">
        <v>2520.67095899695</v>
      </c>
      <c r="BE19" s="401">
        <v>2358.9876983116992</v>
      </c>
      <c r="BF19" s="401"/>
      <c r="BG19" s="401"/>
      <c r="BH19" s="401"/>
      <c r="BI19" s="325">
        <f t="shared" si="12"/>
        <v>358.53748069078301</v>
      </c>
      <c r="BJ19" s="142">
        <f t="shared" si="12"/>
        <v>613.80522844712686</v>
      </c>
      <c r="BK19" s="142">
        <f t="shared" si="12"/>
        <v>313.18720340034906</v>
      </c>
      <c r="BL19" s="142">
        <f t="shared" si="12"/>
        <v>404.74661325834131</v>
      </c>
      <c r="BM19" s="142">
        <f t="shared" si="12"/>
        <v>222.92944432804052</v>
      </c>
      <c r="BN19" s="142">
        <f t="shared" si="12"/>
        <v>246.93637085289856</v>
      </c>
      <c r="BO19" s="142">
        <f t="shared" si="12"/>
        <v>137.47795254079801</v>
      </c>
      <c r="BP19" s="142">
        <f t="shared" si="12"/>
        <v>-50.199480009729541</v>
      </c>
      <c r="BQ19" s="142">
        <f t="shared" si="12"/>
        <v>116.38819885522389</v>
      </c>
      <c r="BR19" s="166">
        <f t="shared" si="12"/>
        <v>-4.9641098175488878</v>
      </c>
      <c r="BS19" s="389"/>
    </row>
    <row r="20" spans="1:71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7"/>
        <v>118.46241183554102</v>
      </c>
      <c r="AE20" s="514">
        <f t="shared" si="7"/>
        <v>118.58223062381852</v>
      </c>
      <c r="AF20" s="514">
        <f t="shared" si="7"/>
        <v>117.47881748505012</v>
      </c>
      <c r="AG20" s="514">
        <f t="shared" si="7"/>
        <v>125.18139694525485</v>
      </c>
      <c r="AH20" s="401">
        <v>116.87208753486375</v>
      </c>
      <c r="AI20" s="514">
        <f t="shared" si="8"/>
        <v>165.04575725026854</v>
      </c>
      <c r="AJ20" s="574">
        <v>122.32640439786979</v>
      </c>
      <c r="AK20" s="604">
        <v>147.82990702038728</v>
      </c>
      <c r="AL20" s="615">
        <f t="shared" si="9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10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574">
        <v>115.8002556455049</v>
      </c>
      <c r="AW20" s="628">
        <v>84.277466609220156</v>
      </c>
      <c r="AX20" s="401">
        <v>88.029571385838224</v>
      </c>
      <c r="AY20" s="401">
        <v>81.909301835055899</v>
      </c>
      <c r="AZ20" s="401">
        <v>84.289224229543038</v>
      </c>
      <c r="BA20" s="401">
        <v>84.119430194598721</v>
      </c>
      <c r="BB20" s="514">
        <f t="shared" si="11"/>
        <v>79.598428207306711</v>
      </c>
      <c r="BC20" s="401">
        <v>88.092836288241031</v>
      </c>
      <c r="BD20" s="401">
        <v>89.329041003049809</v>
      </c>
      <c r="BE20" s="401">
        <v>85.012301688300667</v>
      </c>
      <c r="BF20" s="401"/>
      <c r="BG20" s="401"/>
      <c r="BH20" s="401"/>
      <c r="BI20" s="325">
        <f t="shared" si="12"/>
        <v>17.462519309217527</v>
      </c>
      <c r="BJ20" s="142">
        <f t="shared" si="12"/>
        <v>29.194771552873448</v>
      </c>
      <c r="BK20" s="142">
        <f t="shared" si="12"/>
        <v>13.812796599650994</v>
      </c>
      <c r="BL20" s="142">
        <f t="shared" si="12"/>
        <v>21.253386741658204</v>
      </c>
      <c r="BM20" s="142">
        <f t="shared" si="12"/>
        <v>10.07055567195988</v>
      </c>
      <c r="BN20" s="142">
        <f t="shared" si="12"/>
        <v>10.063629147101608</v>
      </c>
      <c r="BO20" s="142">
        <f t="shared" si="12"/>
        <v>3.5220474592015023</v>
      </c>
      <c r="BP20" s="142">
        <f t="shared" si="12"/>
        <v>-4.8005199902707147</v>
      </c>
      <c r="BQ20" s="142">
        <f t="shared" si="12"/>
        <v>1.6118011447760239</v>
      </c>
      <c r="BR20" s="166">
        <f t="shared" si="12"/>
        <v>-3.5890182451311148E-2</v>
      </c>
      <c r="BS20" s="389"/>
    </row>
    <row r="21" spans="1:71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7"/>
        <v>70</v>
      </c>
      <c r="AE21" s="514">
        <f t="shared" si="7"/>
        <v>79</v>
      </c>
      <c r="AF21" s="514">
        <f t="shared" si="7"/>
        <v>73</v>
      </c>
      <c r="AG21" s="514">
        <f t="shared" si="7"/>
        <v>75</v>
      </c>
      <c r="AH21" s="401">
        <v>76</v>
      </c>
      <c r="AI21" s="514">
        <f t="shared" si="8"/>
        <v>119</v>
      </c>
      <c r="AJ21" s="574">
        <v>0</v>
      </c>
      <c r="AK21" s="604">
        <v>0</v>
      </c>
      <c r="AL21" s="615">
        <f t="shared" si="9"/>
        <v>0</v>
      </c>
      <c r="AM21" s="401">
        <v>0</v>
      </c>
      <c r="AN21" s="401">
        <v>0</v>
      </c>
      <c r="AO21" s="401">
        <v>0</v>
      </c>
      <c r="AP21" s="514">
        <f t="shared" si="10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574">
        <v>0</v>
      </c>
      <c r="AW21" s="628">
        <v>0</v>
      </c>
      <c r="AX21" s="401">
        <v>0</v>
      </c>
      <c r="AY21" s="401">
        <v>0</v>
      </c>
      <c r="AZ21" s="401">
        <v>0</v>
      </c>
      <c r="BA21" s="401">
        <v>0</v>
      </c>
      <c r="BB21" s="514">
        <f t="shared" si="11"/>
        <v>0</v>
      </c>
      <c r="BC21" s="401">
        <v>0</v>
      </c>
      <c r="BD21" s="401">
        <v>0</v>
      </c>
      <c r="BE21" s="401">
        <v>0</v>
      </c>
      <c r="BF21" s="401"/>
      <c r="BG21" s="401"/>
      <c r="BH21" s="401"/>
      <c r="BI21" s="325">
        <f t="shared" si="12"/>
        <v>13</v>
      </c>
      <c r="BJ21" s="142">
        <f t="shared" si="12"/>
        <v>11</v>
      </c>
      <c r="BK21" s="142">
        <f t="shared" si="12"/>
        <v>5</v>
      </c>
      <c r="BL21" s="142">
        <f t="shared" si="12"/>
        <v>6</v>
      </c>
      <c r="BM21" s="142">
        <f t="shared" si="12"/>
        <v>57</v>
      </c>
      <c r="BN21" s="142">
        <f t="shared" si="12"/>
        <v>65</v>
      </c>
      <c r="BO21" s="142">
        <f t="shared" si="12"/>
        <v>58</v>
      </c>
      <c r="BP21" s="142">
        <f t="shared" si="12"/>
        <v>46</v>
      </c>
      <c r="BQ21" s="142">
        <f t="shared" si="12"/>
        <v>61</v>
      </c>
      <c r="BR21" s="166">
        <f t="shared" si="12"/>
        <v>59</v>
      </c>
      <c r="BS21" s="389"/>
    </row>
    <row r="22" spans="1:71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3">SUM(AF17:AF21)</f>
        <v>51468</v>
      </c>
      <c r="AG22" s="401">
        <f t="shared" si="13"/>
        <v>51580</v>
      </c>
      <c r="AH22" s="401">
        <v>50619</v>
      </c>
      <c r="AI22" s="401">
        <f t="shared" ref="AI22" si="14">SUM(AI17:AI21)</f>
        <v>51935</v>
      </c>
      <c r="AJ22" s="574">
        <v>45964</v>
      </c>
      <c r="AK22" s="604">
        <v>47855</v>
      </c>
      <c r="AL22" s="615">
        <f t="shared" ref="AL22" si="15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6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574">
        <v>47262</v>
      </c>
      <c r="AW22" s="628">
        <v>50648</v>
      </c>
      <c r="AX22" s="401">
        <v>51705</v>
      </c>
      <c r="AY22" s="401">
        <v>52336</v>
      </c>
      <c r="AZ22" s="401">
        <v>53410</v>
      </c>
      <c r="BA22" s="401">
        <v>51760</v>
      </c>
      <c r="BB22" s="401">
        <f t="shared" ref="BB22" si="17">SUM(BB17:BB21)</f>
        <v>48666</v>
      </c>
      <c r="BC22" s="401">
        <v>50206</v>
      </c>
      <c r="BD22" s="401">
        <v>50972</v>
      </c>
      <c r="BE22" s="401">
        <v>51330</v>
      </c>
      <c r="BF22" s="401"/>
      <c r="BG22" s="401"/>
      <c r="BH22" s="401"/>
      <c r="BI22" s="325">
        <f t="shared" si="12"/>
        <v>1986</v>
      </c>
      <c r="BJ22" s="142">
        <f t="shared" si="12"/>
        <v>-3333</v>
      </c>
      <c r="BK22" s="142">
        <f t="shared" si="12"/>
        <v>-6372</v>
      </c>
      <c r="BL22" s="142">
        <f t="shared" si="12"/>
        <v>-2946</v>
      </c>
      <c r="BM22" s="142">
        <f t="shared" si="12"/>
        <v>-2982.9999999999927</v>
      </c>
      <c r="BN22" s="142">
        <f t="shared" si="12"/>
        <v>-2453</v>
      </c>
      <c r="BO22" s="142">
        <f t="shared" si="12"/>
        <v>-1349</v>
      </c>
      <c r="BP22" s="142">
        <f t="shared" si="12"/>
        <v>1352</v>
      </c>
      <c r="BQ22" s="142">
        <f t="shared" si="12"/>
        <v>1904</v>
      </c>
      <c r="BR22" s="166">
        <f t="shared" si="12"/>
        <v>-1145</v>
      </c>
      <c r="BS22" s="389"/>
    </row>
    <row r="23" spans="1:71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574"/>
      <c r="AW23" s="628"/>
      <c r="AX23" s="401"/>
      <c r="AY23" s="401"/>
      <c r="AZ23" s="401"/>
      <c r="BA23" s="401"/>
      <c r="BB23" s="514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  <c r="BS23" s="389"/>
    </row>
    <row r="24" spans="1:71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574">
        <v>8681</v>
      </c>
      <c r="AW24" s="628">
        <v>9983</v>
      </c>
      <c r="AX24" s="401">
        <v>10819</v>
      </c>
      <c r="AY24" s="401">
        <v>11450</v>
      </c>
      <c r="AZ24" s="401">
        <v>12132</v>
      </c>
      <c r="BA24" s="401">
        <v>10764</v>
      </c>
      <c r="BB24" s="514">
        <v>8732</v>
      </c>
      <c r="BC24" s="401">
        <v>11017</v>
      </c>
      <c r="BD24" s="401">
        <v>11438</v>
      </c>
      <c r="BE24" s="401">
        <v>11973</v>
      </c>
      <c r="BF24" s="401"/>
      <c r="BG24" s="401"/>
      <c r="BH24" s="401"/>
      <c r="BI24" s="325">
        <f t="shared" ref="BI24:BR29" si="18">O24-C24</f>
        <v>564</v>
      </c>
      <c r="BJ24" s="142">
        <f t="shared" si="18"/>
        <v>-3174</v>
      </c>
      <c r="BK24" s="142">
        <f t="shared" si="18"/>
        <v>-4626</v>
      </c>
      <c r="BL24" s="142">
        <f t="shared" si="18"/>
        <v>-2906</v>
      </c>
      <c r="BM24" s="142">
        <f t="shared" si="18"/>
        <v>-3541</v>
      </c>
      <c r="BN24" s="142">
        <f t="shared" si="18"/>
        <v>-3538</v>
      </c>
      <c r="BO24" s="142">
        <f t="shared" si="18"/>
        <v>-4448</v>
      </c>
      <c r="BP24" s="142">
        <f t="shared" si="18"/>
        <v>-4037</v>
      </c>
      <c r="BQ24" s="142">
        <f t="shared" si="18"/>
        <v>-3364</v>
      </c>
      <c r="BR24" s="166">
        <f t="shared" si="18"/>
        <v>-4556</v>
      </c>
      <c r="BS24" s="389"/>
    </row>
    <row r="25" spans="1:71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574">
        <v>3973</v>
      </c>
      <c r="AW25" s="628">
        <v>4852</v>
      </c>
      <c r="AX25" s="401">
        <v>4892</v>
      </c>
      <c r="AY25" s="401">
        <v>4978</v>
      </c>
      <c r="AZ25" s="401">
        <v>5400</v>
      </c>
      <c r="BA25" s="401">
        <v>5368</v>
      </c>
      <c r="BB25" s="514">
        <v>4802</v>
      </c>
      <c r="BC25" s="401">
        <v>6014</v>
      </c>
      <c r="BD25" s="401">
        <v>6526</v>
      </c>
      <c r="BE25" s="401">
        <v>6702</v>
      </c>
      <c r="BF25" s="401"/>
      <c r="BG25" s="401"/>
      <c r="BH25" s="401"/>
      <c r="BI25" s="325">
        <f t="shared" si="18"/>
        <v>588</v>
      </c>
      <c r="BJ25" s="142">
        <f t="shared" si="18"/>
        <v>-1459</v>
      </c>
      <c r="BK25" s="142">
        <f t="shared" si="18"/>
        <v>-2796</v>
      </c>
      <c r="BL25" s="142">
        <f t="shared" si="18"/>
        <v>-1392</v>
      </c>
      <c r="BM25" s="142">
        <f t="shared" si="18"/>
        <v>-1771</v>
      </c>
      <c r="BN25" s="142">
        <f t="shared" si="18"/>
        <v>-2153</v>
      </c>
      <c r="BO25" s="142">
        <f t="shared" si="18"/>
        <v>-2606</v>
      </c>
      <c r="BP25" s="142">
        <f t="shared" si="18"/>
        <v>-2901</v>
      </c>
      <c r="BQ25" s="142">
        <f t="shared" si="18"/>
        <v>-1811</v>
      </c>
      <c r="BR25" s="166">
        <f t="shared" si="18"/>
        <v>-2172</v>
      </c>
      <c r="BS25" s="389"/>
    </row>
    <row r="26" spans="1:71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574">
        <v>893.47515977844057</v>
      </c>
      <c r="AW26" s="628">
        <v>1148.8373115036622</v>
      </c>
      <c r="AX26" s="401">
        <v>1286.6352292637066</v>
      </c>
      <c r="AY26" s="401">
        <v>1023.0820080151867</v>
      </c>
      <c r="AZ26" s="401">
        <v>1109.2428905419765</v>
      </c>
      <c r="BA26" s="401">
        <v>1023.8895154110315</v>
      </c>
      <c r="BB26" s="514">
        <v>980.63487680543756</v>
      </c>
      <c r="BC26" s="401">
        <v>1193.1665044640968</v>
      </c>
      <c r="BD26" s="401">
        <v>1202.3890206709589</v>
      </c>
      <c r="BE26" s="401">
        <v>1013.4767116314584</v>
      </c>
      <c r="BF26" s="401"/>
      <c r="BG26" s="401"/>
      <c r="BH26" s="401"/>
      <c r="BI26" s="325">
        <f t="shared" si="18"/>
        <v>365.69641072569902</v>
      </c>
      <c r="BJ26" s="142">
        <f t="shared" si="18"/>
        <v>167.09680913180978</v>
      </c>
      <c r="BK26" s="142">
        <f t="shared" si="18"/>
        <v>-291.26083238509159</v>
      </c>
      <c r="BL26" s="142">
        <f t="shared" si="18"/>
        <v>-151.90987903564132</v>
      </c>
      <c r="BM26" s="142">
        <f t="shared" si="18"/>
        <v>-239.61839168556037</v>
      </c>
      <c r="BN26" s="142">
        <f t="shared" si="18"/>
        <v>-252.29582610351031</v>
      </c>
      <c r="BO26" s="142">
        <f t="shared" si="18"/>
        <v>-354.74279424512088</v>
      </c>
      <c r="BP26" s="142">
        <f t="shared" si="18"/>
        <v>-430.76358415083826</v>
      </c>
      <c r="BQ26" s="142">
        <f t="shared" si="18"/>
        <v>-107.6631031291771</v>
      </c>
      <c r="BR26" s="166">
        <f t="shared" si="18"/>
        <v>-252.01123200109998</v>
      </c>
      <c r="BS26" s="389"/>
    </row>
    <row r="27" spans="1:71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574">
        <v>48.524840221559437</v>
      </c>
      <c r="AW27" s="628">
        <v>40.162688496337779</v>
      </c>
      <c r="AX27" s="401">
        <v>44.364770736293323</v>
      </c>
      <c r="AY27" s="401">
        <v>35.917991984813334</v>
      </c>
      <c r="AZ27" s="401">
        <v>39.757109458023386</v>
      </c>
      <c r="BA27" s="401">
        <v>37.110484588968497</v>
      </c>
      <c r="BB27" s="514">
        <v>34.36512319456245</v>
      </c>
      <c r="BC27" s="401">
        <v>42.833495535903189</v>
      </c>
      <c r="BD27" s="401">
        <v>42.610979329041001</v>
      </c>
      <c r="BE27" s="401">
        <v>36.523288368541614</v>
      </c>
      <c r="BF27" s="401"/>
      <c r="BG27" s="401"/>
      <c r="BH27" s="401"/>
      <c r="BI27" s="325">
        <f t="shared" si="18"/>
        <v>19.303589274301174</v>
      </c>
      <c r="BJ27" s="142">
        <f t="shared" si="18"/>
        <v>6.9031908681902081</v>
      </c>
      <c r="BK27" s="142">
        <f t="shared" si="18"/>
        <v>-17.739167614908368</v>
      </c>
      <c r="BL27" s="142">
        <f t="shared" si="18"/>
        <v>-9.0901209643587677</v>
      </c>
      <c r="BM27" s="142">
        <f t="shared" si="18"/>
        <v>-14.381608314439688</v>
      </c>
      <c r="BN27" s="142">
        <f t="shared" si="18"/>
        <v>-15.704173896489614</v>
      </c>
      <c r="BO27" s="142">
        <f t="shared" si="18"/>
        <v>-22.257205754879131</v>
      </c>
      <c r="BP27" s="142">
        <f t="shared" si="18"/>
        <v>-25.236415849161688</v>
      </c>
      <c r="BQ27" s="142">
        <f t="shared" si="18"/>
        <v>-8.3368968708229332</v>
      </c>
      <c r="BR27" s="166">
        <f t="shared" si="18"/>
        <v>-13.988767998900101</v>
      </c>
      <c r="BS27" s="389"/>
    </row>
    <row r="28" spans="1:71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574"/>
      <c r="AW28" s="628"/>
      <c r="AX28" s="401"/>
      <c r="AY28" s="401"/>
      <c r="AZ28" s="401"/>
      <c r="BA28" s="401"/>
      <c r="BB28" s="514"/>
      <c r="BC28" s="401"/>
      <c r="BD28" s="401"/>
      <c r="BE28" s="401"/>
      <c r="BF28" s="401"/>
      <c r="BG28" s="401"/>
      <c r="BH28" s="401"/>
      <c r="BI28" s="325">
        <f t="shared" si="18"/>
        <v>9</v>
      </c>
      <c r="BJ28" s="142">
        <f t="shared" si="18"/>
        <v>5</v>
      </c>
      <c r="BK28" s="142">
        <f t="shared" si="18"/>
        <v>5</v>
      </c>
      <c r="BL28" s="142">
        <f t="shared" si="18"/>
        <v>4</v>
      </c>
      <c r="BM28" s="142">
        <f t="shared" si="18"/>
        <v>26</v>
      </c>
      <c r="BN28" s="142">
        <f t="shared" si="18"/>
        <v>34</v>
      </c>
      <c r="BO28" s="142">
        <f t="shared" si="18"/>
        <v>26</v>
      </c>
      <c r="BP28" s="142">
        <f t="shared" si="18"/>
        <v>20</v>
      </c>
      <c r="BQ28" s="142">
        <f t="shared" si="18"/>
        <v>42</v>
      </c>
      <c r="BR28" s="166">
        <f t="shared" si="18"/>
        <v>33</v>
      </c>
      <c r="BS28" s="389"/>
    </row>
    <row r="29" spans="1:71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9">SUM(AF24:AF28)</f>
        <v>15632</v>
      </c>
      <c r="AG29" s="401">
        <f t="shared" si="19"/>
        <v>17363</v>
      </c>
      <c r="AH29" s="401">
        <v>17335</v>
      </c>
      <c r="AI29" s="401">
        <f t="shared" ref="AI29" si="20">SUM(AI24:AI28)</f>
        <v>16433</v>
      </c>
      <c r="AJ29" s="574">
        <v>13905</v>
      </c>
      <c r="AK29" s="604">
        <v>16244</v>
      </c>
      <c r="AL29" s="615">
        <f t="shared" ref="AL29" si="21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22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574">
        <v>13596</v>
      </c>
      <c r="AW29" s="628">
        <v>16024</v>
      </c>
      <c r="AX29" s="401">
        <v>17042</v>
      </c>
      <c r="AY29" s="401">
        <v>17487</v>
      </c>
      <c r="AZ29" s="401">
        <v>18681</v>
      </c>
      <c r="BA29" s="401">
        <v>17193</v>
      </c>
      <c r="BB29" s="401">
        <f t="shared" ref="BB29" si="23">SUM(BB24:BB28)</f>
        <v>14549</v>
      </c>
      <c r="BC29" s="401">
        <v>18267</v>
      </c>
      <c r="BD29" s="401">
        <v>19209</v>
      </c>
      <c r="BE29" s="401">
        <v>19725</v>
      </c>
      <c r="BF29" s="401"/>
      <c r="BG29" s="401"/>
      <c r="BH29" s="401"/>
      <c r="BI29" s="325">
        <f t="shared" si="18"/>
        <v>1546</v>
      </c>
      <c r="BJ29" s="142">
        <f t="shared" si="18"/>
        <v>-4454</v>
      </c>
      <c r="BK29" s="142">
        <f t="shared" si="18"/>
        <v>-7726</v>
      </c>
      <c r="BL29" s="142">
        <f t="shared" si="18"/>
        <v>-4455</v>
      </c>
      <c r="BM29" s="142">
        <f t="shared" si="18"/>
        <v>-5540</v>
      </c>
      <c r="BN29" s="142">
        <f t="shared" si="18"/>
        <v>-5925</v>
      </c>
      <c r="BO29" s="142">
        <f t="shared" si="18"/>
        <v>-7405</v>
      </c>
      <c r="BP29" s="142">
        <f t="shared" si="18"/>
        <v>-7374</v>
      </c>
      <c r="BQ29" s="142">
        <f t="shared" si="18"/>
        <v>-5249</v>
      </c>
      <c r="BR29" s="166">
        <f t="shared" si="18"/>
        <v>-6961</v>
      </c>
      <c r="BS29" s="389"/>
    </row>
    <row r="30" spans="1:71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574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  <c r="BS30" s="389"/>
    </row>
    <row r="31" spans="1:71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574">
        <v>3834</v>
      </c>
      <c r="AW31" s="628">
        <v>4281</v>
      </c>
      <c r="AX31" s="401">
        <v>4013</v>
      </c>
      <c r="AY31" s="401">
        <v>3865</v>
      </c>
      <c r="AZ31" s="401">
        <v>3829</v>
      </c>
      <c r="BA31" s="401">
        <v>4312</v>
      </c>
      <c r="BB31" s="401">
        <v>4093</v>
      </c>
      <c r="BC31" s="401">
        <v>2848</v>
      </c>
      <c r="BD31" s="401">
        <v>3257</v>
      </c>
      <c r="BE31" s="401">
        <v>3347</v>
      </c>
      <c r="BF31" s="401"/>
      <c r="BG31" s="401"/>
      <c r="BH31" s="401"/>
      <c r="BI31" s="325">
        <f t="shared" ref="BI31:BR36" si="24">O31-C31</f>
        <v>760</v>
      </c>
      <c r="BJ31" s="142">
        <f t="shared" si="24"/>
        <v>86</v>
      </c>
      <c r="BK31" s="142">
        <f t="shared" si="24"/>
        <v>-684</v>
      </c>
      <c r="BL31" s="142">
        <f t="shared" si="24"/>
        <v>-311</v>
      </c>
      <c r="BM31" s="142">
        <f t="shared" si="24"/>
        <v>-1239</v>
      </c>
      <c r="BN31" s="142">
        <f t="shared" si="24"/>
        <v>-578</v>
      </c>
      <c r="BO31" s="142">
        <f t="shared" si="24"/>
        <v>28</v>
      </c>
      <c r="BP31" s="142">
        <f t="shared" si="24"/>
        <v>386</v>
      </c>
      <c r="BQ31" s="142">
        <f t="shared" si="24"/>
        <v>-976</v>
      </c>
      <c r="BR31" s="166">
        <f t="shared" si="24"/>
        <v>-1583</v>
      </c>
      <c r="BS31" s="389"/>
    </row>
    <row r="32" spans="1:71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574">
        <v>3063</v>
      </c>
      <c r="AW32" s="628">
        <v>2947</v>
      </c>
      <c r="AX32" s="401">
        <v>3084</v>
      </c>
      <c r="AY32" s="401">
        <v>2808</v>
      </c>
      <c r="AZ32" s="401">
        <v>2630</v>
      </c>
      <c r="BA32" s="401">
        <v>2888</v>
      </c>
      <c r="BB32" s="401">
        <v>3294</v>
      </c>
      <c r="BC32" s="401">
        <v>2600</v>
      </c>
      <c r="BD32" s="401">
        <v>3109</v>
      </c>
      <c r="BE32" s="401">
        <v>3391</v>
      </c>
      <c r="BF32" s="401"/>
      <c r="BG32" s="401"/>
      <c r="BH32" s="401"/>
      <c r="BI32" s="325">
        <f t="shared" si="24"/>
        <v>409</v>
      </c>
      <c r="BJ32" s="142">
        <f t="shared" si="24"/>
        <v>-49</v>
      </c>
      <c r="BK32" s="142">
        <f t="shared" si="24"/>
        <v>-1038</v>
      </c>
      <c r="BL32" s="142">
        <f t="shared" si="24"/>
        <v>-809</v>
      </c>
      <c r="BM32" s="142">
        <f t="shared" si="24"/>
        <v>-1370</v>
      </c>
      <c r="BN32" s="142">
        <f t="shared" si="24"/>
        <v>-897</v>
      </c>
      <c r="BO32" s="142">
        <f t="shared" si="24"/>
        <v>-963</v>
      </c>
      <c r="BP32" s="142">
        <f t="shared" si="24"/>
        <v>-1068</v>
      </c>
      <c r="BQ32" s="142">
        <f t="shared" si="24"/>
        <v>-1753</v>
      </c>
      <c r="BR32" s="166">
        <f t="shared" si="24"/>
        <v>-1349</v>
      </c>
      <c r="BS32" s="389"/>
    </row>
    <row r="33" spans="1:71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574">
        <v>322.48572645930972</v>
      </c>
      <c r="AW33" s="628">
        <v>336.24506678155967</v>
      </c>
      <c r="AX33" s="401">
        <v>366.3672065296355</v>
      </c>
      <c r="AY33" s="401">
        <v>379.67066019827041</v>
      </c>
      <c r="AZ33" s="401">
        <v>318.5815090329437</v>
      </c>
      <c r="BA33" s="401">
        <v>372.49891889600207</v>
      </c>
      <c r="BB33" s="401">
        <v>361.33738317757008</v>
      </c>
      <c r="BC33" s="401">
        <v>304.08369652604409</v>
      </c>
      <c r="BD33" s="401">
        <v>349.61030159268046</v>
      </c>
      <c r="BE33" s="401">
        <v>373.53855942988037</v>
      </c>
      <c r="BF33" s="401"/>
      <c r="BG33" s="401"/>
      <c r="BH33" s="401"/>
      <c r="BI33" s="325">
        <f t="shared" si="24"/>
        <v>-36.385263701496228</v>
      </c>
      <c r="BJ33" s="142">
        <f t="shared" si="24"/>
        <v>291.73326481775871</v>
      </c>
      <c r="BK33" s="142">
        <f t="shared" si="24"/>
        <v>168.33944504992189</v>
      </c>
      <c r="BL33" s="142">
        <f t="shared" si="24"/>
        <v>18.176167214926579</v>
      </c>
      <c r="BM33" s="142">
        <f t="shared" si="24"/>
        <v>-22.393842499803725</v>
      </c>
      <c r="BN33" s="142">
        <f t="shared" si="24"/>
        <v>20.404499565616675</v>
      </c>
      <c r="BO33" s="142">
        <f t="shared" si="24"/>
        <v>-26.870013507238525</v>
      </c>
      <c r="BP33" s="142">
        <f t="shared" si="24"/>
        <v>-104.7561344890741</v>
      </c>
      <c r="BQ33" s="142">
        <f t="shared" si="24"/>
        <v>-110.94294534104512</v>
      </c>
      <c r="BR33" s="166">
        <f t="shared" si="24"/>
        <v>-56.856131352047498</v>
      </c>
      <c r="BS33" s="389"/>
    </row>
    <row r="34" spans="1:71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574">
        <v>17.514273540690244</v>
      </c>
      <c r="AW34" s="628">
        <v>11.754933218440327</v>
      </c>
      <c r="AX34" s="401">
        <v>12.632793470364515</v>
      </c>
      <c r="AY34" s="401">
        <v>13.329339801729594</v>
      </c>
      <c r="AZ34" s="401">
        <v>11.418490967056323</v>
      </c>
      <c r="BA34" s="401">
        <v>13.501081103997965</v>
      </c>
      <c r="BB34" s="401">
        <v>12.662616822429907</v>
      </c>
      <c r="BC34" s="401">
        <v>10.91630347395591</v>
      </c>
      <c r="BD34" s="401">
        <v>12.389698407319553</v>
      </c>
      <c r="BE34" s="401">
        <v>13.461440570119624</v>
      </c>
      <c r="BF34" s="401"/>
      <c r="BG34" s="401"/>
      <c r="BH34" s="401"/>
      <c r="BI34" s="325">
        <f t="shared" si="24"/>
        <v>-2.6147362985037574</v>
      </c>
      <c r="BJ34" s="142">
        <f t="shared" si="24"/>
        <v>15.266735182241298</v>
      </c>
      <c r="BK34" s="142">
        <f t="shared" si="24"/>
        <v>8.6605549500780903</v>
      </c>
      <c r="BL34" s="142">
        <f t="shared" si="24"/>
        <v>0.82383278507344215</v>
      </c>
      <c r="BM34" s="142">
        <f t="shared" si="24"/>
        <v>-1.606157500196268</v>
      </c>
      <c r="BN34" s="142">
        <f t="shared" si="24"/>
        <v>0.59550043438330746</v>
      </c>
      <c r="BO34" s="142">
        <f t="shared" si="24"/>
        <v>-2.1299864927614749</v>
      </c>
      <c r="BP34" s="142">
        <f t="shared" si="24"/>
        <v>-6.2438655109259464</v>
      </c>
      <c r="BQ34" s="142">
        <f t="shared" si="24"/>
        <v>-7.0570546589549146</v>
      </c>
      <c r="BR34" s="166">
        <f t="shared" si="24"/>
        <v>-3.1438686479524947</v>
      </c>
      <c r="BS34" s="389"/>
    </row>
    <row r="35" spans="1:71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574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24"/>
        <v>0</v>
      </c>
      <c r="BJ35" s="142">
        <f t="shared" si="24"/>
        <v>3</v>
      </c>
      <c r="BK35" s="142">
        <f t="shared" si="24"/>
        <v>1</v>
      </c>
      <c r="BL35" s="142">
        <f t="shared" si="24"/>
        <v>3</v>
      </c>
      <c r="BM35" s="142">
        <f t="shared" si="24"/>
        <v>13</v>
      </c>
      <c r="BN35" s="142">
        <f t="shared" si="24"/>
        <v>12</v>
      </c>
      <c r="BO35" s="142">
        <f t="shared" si="24"/>
        <v>9</v>
      </c>
      <c r="BP35" s="142">
        <f t="shared" si="24"/>
        <v>5</v>
      </c>
      <c r="BQ35" s="142">
        <f t="shared" si="24"/>
        <v>8</v>
      </c>
      <c r="BR35" s="166">
        <f t="shared" si="24"/>
        <v>13</v>
      </c>
      <c r="BS35" s="389"/>
    </row>
    <row r="36" spans="1:71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5">SUM(AF31:AF35)</f>
        <v>6521</v>
      </c>
      <c r="AG36" s="401">
        <f t="shared" si="25"/>
        <v>6561</v>
      </c>
      <c r="AH36" s="401">
        <v>6239</v>
      </c>
      <c r="AI36" s="401">
        <f t="shared" ref="AI36" si="26">SUM(AI31:AI35)</f>
        <v>8180</v>
      </c>
      <c r="AJ36" s="574">
        <v>5622</v>
      </c>
      <c r="AK36" s="604">
        <v>5503</v>
      </c>
      <c r="AL36" s="615">
        <f t="shared" ref="AL36" si="27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8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574">
        <v>7237</v>
      </c>
      <c r="AW36" s="628">
        <v>7575.9999999999991</v>
      </c>
      <c r="AX36" s="401">
        <v>7476.0000000000009</v>
      </c>
      <c r="AY36" s="401">
        <v>7066</v>
      </c>
      <c r="AZ36" s="401">
        <v>6789</v>
      </c>
      <c r="BA36" s="401">
        <v>7586</v>
      </c>
      <c r="BB36" s="401">
        <f t="shared" ref="BB36" si="29">SUM(BB31:BB35)</f>
        <v>7761</v>
      </c>
      <c r="BC36" s="401">
        <v>5763</v>
      </c>
      <c r="BD36" s="401">
        <v>6728</v>
      </c>
      <c r="BE36" s="401">
        <v>7125</v>
      </c>
      <c r="BF36" s="401"/>
      <c r="BG36" s="401"/>
      <c r="BH36" s="401"/>
      <c r="BI36" s="325">
        <f t="shared" si="24"/>
        <v>1130</v>
      </c>
      <c r="BJ36" s="142">
        <f t="shared" si="24"/>
        <v>347</v>
      </c>
      <c r="BK36" s="142">
        <f t="shared" si="24"/>
        <v>-1544</v>
      </c>
      <c r="BL36" s="142">
        <f t="shared" si="24"/>
        <v>-1098</v>
      </c>
      <c r="BM36" s="142">
        <f t="shared" si="24"/>
        <v>-2620</v>
      </c>
      <c r="BN36" s="142">
        <f t="shared" si="24"/>
        <v>-1442</v>
      </c>
      <c r="BO36" s="142">
        <f t="shared" si="24"/>
        <v>-955</v>
      </c>
      <c r="BP36" s="142">
        <f t="shared" si="24"/>
        <v>-788</v>
      </c>
      <c r="BQ36" s="142">
        <f t="shared" si="24"/>
        <v>-2839</v>
      </c>
      <c r="BR36" s="166">
        <f t="shared" si="24"/>
        <v>-2979</v>
      </c>
      <c r="BS36" s="389"/>
    </row>
    <row r="37" spans="1:71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574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  <c r="BS37" s="389"/>
    </row>
    <row r="38" spans="1:71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574">
        <v>9349</v>
      </c>
      <c r="AW38" s="628">
        <v>9431</v>
      </c>
      <c r="AX38" s="401">
        <v>9563</v>
      </c>
      <c r="AY38" s="401">
        <v>9615</v>
      </c>
      <c r="AZ38" s="401">
        <v>9550</v>
      </c>
      <c r="BA38" s="401">
        <v>9870</v>
      </c>
      <c r="BB38" s="401">
        <v>9920</v>
      </c>
      <c r="BC38" s="401">
        <v>9911</v>
      </c>
      <c r="BD38" s="401">
        <v>9464</v>
      </c>
      <c r="BE38" s="401">
        <v>9453</v>
      </c>
      <c r="BF38" s="401"/>
      <c r="BG38" s="401"/>
      <c r="BH38" s="401"/>
      <c r="BI38" s="325">
        <f t="shared" ref="BI38:BR43" si="30">O38-C38</f>
        <v>-601</v>
      </c>
      <c r="BJ38" s="142">
        <f t="shared" si="30"/>
        <v>508</v>
      </c>
      <c r="BK38" s="142">
        <f t="shared" si="30"/>
        <v>1735</v>
      </c>
      <c r="BL38" s="142">
        <f t="shared" si="30"/>
        <v>1921</v>
      </c>
      <c r="BM38" s="142">
        <f t="shared" si="30"/>
        <v>3254</v>
      </c>
      <c r="BN38" s="142">
        <f t="shared" si="30"/>
        <v>3013</v>
      </c>
      <c r="BO38" s="142">
        <f t="shared" si="30"/>
        <v>3673</v>
      </c>
      <c r="BP38" s="142">
        <f t="shared" si="30"/>
        <v>5096</v>
      </c>
      <c r="BQ38" s="142">
        <f t="shared" si="30"/>
        <v>5800</v>
      </c>
      <c r="BR38" s="166">
        <f t="shared" si="30"/>
        <v>5494</v>
      </c>
      <c r="BS38" s="389"/>
    </row>
    <row r="39" spans="1:71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574">
        <v>16114</v>
      </c>
      <c r="AW39" s="628">
        <v>16659</v>
      </c>
      <c r="AX39" s="401">
        <v>16693</v>
      </c>
      <c r="AY39" s="401">
        <v>17205</v>
      </c>
      <c r="AZ39" s="401">
        <v>17433</v>
      </c>
      <c r="BA39" s="401">
        <v>16153</v>
      </c>
      <c r="BB39" s="401">
        <v>15474</v>
      </c>
      <c r="BC39" s="401">
        <v>15274</v>
      </c>
      <c r="BD39" s="401">
        <v>14568</v>
      </c>
      <c r="BE39" s="401">
        <v>14020</v>
      </c>
      <c r="BF39" s="401"/>
      <c r="BG39" s="401"/>
      <c r="BH39" s="401"/>
      <c r="BI39" s="325">
        <f t="shared" si="30"/>
        <v>-123</v>
      </c>
      <c r="BJ39" s="142">
        <f t="shared" si="30"/>
        <v>101</v>
      </c>
      <c r="BK39" s="142">
        <f t="shared" si="30"/>
        <v>705</v>
      </c>
      <c r="BL39" s="142">
        <f t="shared" si="30"/>
        <v>119</v>
      </c>
      <c r="BM39" s="142">
        <f t="shared" si="30"/>
        <v>1394</v>
      </c>
      <c r="BN39" s="142">
        <f t="shared" si="30"/>
        <v>1378</v>
      </c>
      <c r="BO39" s="142">
        <f t="shared" si="30"/>
        <v>2768</v>
      </c>
      <c r="BP39" s="142">
        <f t="shared" si="30"/>
        <v>3885</v>
      </c>
      <c r="BQ39" s="142">
        <f t="shared" si="30"/>
        <v>3829</v>
      </c>
      <c r="BR39" s="166">
        <f t="shared" si="30"/>
        <v>2967</v>
      </c>
      <c r="BS39" s="389"/>
    </row>
    <row r="40" spans="1:71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574">
        <v>916.23885811674472</v>
      </c>
      <c r="AW40" s="628">
        <v>925.64015510555794</v>
      </c>
      <c r="AX40" s="401">
        <v>899.96799282081963</v>
      </c>
      <c r="AY40" s="401">
        <v>930.3380299514871</v>
      </c>
      <c r="AZ40" s="401">
        <v>923.88637619553663</v>
      </c>
      <c r="BA40" s="401">
        <v>924.49213549836782</v>
      </c>
      <c r="BB40" s="401">
        <v>929.4293118096856</v>
      </c>
      <c r="BC40" s="401">
        <v>956.65696272161813</v>
      </c>
      <c r="BD40" s="401">
        <v>968.67163673331072</v>
      </c>
      <c r="BE40" s="401">
        <v>971.97242725036062</v>
      </c>
      <c r="BF40" s="401"/>
      <c r="BG40" s="401"/>
      <c r="BH40" s="401"/>
      <c r="BI40" s="325">
        <f t="shared" si="30"/>
        <v>29.22633366657999</v>
      </c>
      <c r="BJ40" s="142">
        <f t="shared" si="30"/>
        <v>154.97515449755815</v>
      </c>
      <c r="BK40" s="142">
        <f t="shared" si="30"/>
        <v>436.10859073551887</v>
      </c>
      <c r="BL40" s="142">
        <f t="shared" si="30"/>
        <v>538.48032507905646</v>
      </c>
      <c r="BM40" s="142">
        <f t="shared" si="30"/>
        <v>484.94167851340421</v>
      </c>
      <c r="BN40" s="142">
        <f t="shared" si="30"/>
        <v>478.82769739079197</v>
      </c>
      <c r="BO40" s="142">
        <f t="shared" si="30"/>
        <v>519.09076029315781</v>
      </c>
      <c r="BP40" s="142">
        <f t="shared" si="30"/>
        <v>485.3202386301831</v>
      </c>
      <c r="BQ40" s="142">
        <f t="shared" si="30"/>
        <v>334.99424732544605</v>
      </c>
      <c r="BR40" s="166">
        <f t="shared" si="30"/>
        <v>303.90325353559865</v>
      </c>
      <c r="BS40" s="389"/>
    </row>
    <row r="41" spans="1:71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574">
        <v>49.76114188325522</v>
      </c>
      <c r="AW41" s="628">
        <v>32.359844894442048</v>
      </c>
      <c r="AX41" s="401">
        <v>31.032007179180379</v>
      </c>
      <c r="AY41" s="401">
        <v>32.66197004851297</v>
      </c>
      <c r="AZ41" s="401">
        <v>33.113623804463337</v>
      </c>
      <c r="BA41" s="401">
        <v>33.507864501632255</v>
      </c>
      <c r="BB41" s="401">
        <v>32.570688190314357</v>
      </c>
      <c r="BC41" s="401">
        <v>34.343037278381928</v>
      </c>
      <c r="BD41" s="401">
        <v>34.328363266689259</v>
      </c>
      <c r="BE41" s="401">
        <v>35.027572749639432</v>
      </c>
      <c r="BF41" s="401"/>
      <c r="BG41" s="401"/>
      <c r="BH41" s="401"/>
      <c r="BI41" s="325">
        <f t="shared" si="30"/>
        <v>0.7736663334200955</v>
      </c>
      <c r="BJ41" s="142">
        <f t="shared" si="30"/>
        <v>7.0248455024419201</v>
      </c>
      <c r="BK41" s="142">
        <f t="shared" si="30"/>
        <v>22.891409264481275</v>
      </c>
      <c r="BL41" s="142">
        <f t="shared" si="30"/>
        <v>29.519674920943537</v>
      </c>
      <c r="BM41" s="142">
        <f t="shared" si="30"/>
        <v>26.05832148659583</v>
      </c>
      <c r="BN41" s="142">
        <f t="shared" si="30"/>
        <v>25.172302609207918</v>
      </c>
      <c r="BO41" s="142">
        <f t="shared" si="30"/>
        <v>27.909239706842122</v>
      </c>
      <c r="BP41" s="142">
        <f t="shared" si="30"/>
        <v>26.67976136981693</v>
      </c>
      <c r="BQ41" s="142">
        <f t="shared" si="30"/>
        <v>17.005752674553854</v>
      </c>
      <c r="BR41" s="166">
        <f t="shared" si="30"/>
        <v>17.096746464401278</v>
      </c>
      <c r="BS41" s="389"/>
    </row>
    <row r="42" spans="1:71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574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30"/>
        <v>4</v>
      </c>
      <c r="BJ42" s="142">
        <f t="shared" si="30"/>
        <v>3</v>
      </c>
      <c r="BK42" s="142">
        <f t="shared" si="30"/>
        <v>-1</v>
      </c>
      <c r="BL42" s="142">
        <f t="shared" si="30"/>
        <v>-1</v>
      </c>
      <c r="BM42" s="142">
        <f t="shared" si="30"/>
        <v>18</v>
      </c>
      <c r="BN42" s="142">
        <f t="shared" si="30"/>
        <v>19</v>
      </c>
      <c r="BO42" s="142">
        <f t="shared" si="30"/>
        <v>23</v>
      </c>
      <c r="BP42" s="142">
        <f t="shared" si="30"/>
        <v>21</v>
      </c>
      <c r="BQ42" s="142">
        <f t="shared" si="30"/>
        <v>11</v>
      </c>
      <c r="BR42" s="166">
        <f t="shared" si="30"/>
        <v>13</v>
      </c>
      <c r="BS42" s="389"/>
    </row>
    <row r="43" spans="1:71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31">SUM(AF38:AF42)</f>
        <v>29315</v>
      </c>
      <c r="AG43" s="400">
        <f t="shared" si="31"/>
        <v>27656</v>
      </c>
      <c r="AH43" s="400">
        <v>27045</v>
      </c>
      <c r="AI43" s="400">
        <f t="shared" ref="AI43" si="32">SUM(AI38:AI42)</f>
        <v>27322</v>
      </c>
      <c r="AJ43" s="572">
        <v>26437</v>
      </c>
      <c r="AK43" s="602">
        <v>26108</v>
      </c>
      <c r="AL43" s="613">
        <f t="shared" ref="AL43" si="33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34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572">
        <v>26429</v>
      </c>
      <c r="AW43" s="585">
        <v>27048</v>
      </c>
      <c r="AX43" s="400">
        <v>27187</v>
      </c>
      <c r="AY43" s="400">
        <v>27783</v>
      </c>
      <c r="AZ43" s="400">
        <v>27940</v>
      </c>
      <c r="BA43" s="400">
        <v>26981</v>
      </c>
      <c r="BB43" s="400">
        <f t="shared" ref="BB43" si="35">SUM(BB38:BB42)</f>
        <v>26356</v>
      </c>
      <c r="BC43" s="400">
        <v>26176</v>
      </c>
      <c r="BD43" s="400">
        <v>25035</v>
      </c>
      <c r="BE43" s="400">
        <v>24480</v>
      </c>
      <c r="BF43" s="400"/>
      <c r="BG43" s="400"/>
      <c r="BH43" s="400"/>
      <c r="BI43" s="324">
        <f t="shared" si="30"/>
        <v>-690</v>
      </c>
      <c r="BJ43" s="140">
        <f t="shared" si="30"/>
        <v>774</v>
      </c>
      <c r="BK43" s="140">
        <f t="shared" si="30"/>
        <v>2898</v>
      </c>
      <c r="BL43" s="140">
        <f t="shared" si="30"/>
        <v>2607</v>
      </c>
      <c r="BM43" s="140">
        <f t="shared" si="30"/>
        <v>5177</v>
      </c>
      <c r="BN43" s="140">
        <f t="shared" si="30"/>
        <v>4914</v>
      </c>
      <c r="BO43" s="140">
        <f t="shared" si="30"/>
        <v>7011</v>
      </c>
      <c r="BP43" s="140">
        <f t="shared" si="30"/>
        <v>9514</v>
      </c>
      <c r="BQ43" s="140">
        <f t="shared" si="30"/>
        <v>9992</v>
      </c>
      <c r="BR43" s="167">
        <f t="shared" si="30"/>
        <v>8795</v>
      </c>
      <c r="BS43" s="389"/>
    </row>
    <row r="44" spans="1:71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575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  <c r="BS44" s="390"/>
    </row>
    <row r="45" spans="1:71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576">
        <v>1979218</v>
      </c>
      <c r="AW45" s="630">
        <v>2955028</v>
      </c>
      <c r="AX45" s="403">
        <v>3697846</v>
      </c>
      <c r="AY45" s="403">
        <v>4291142</v>
      </c>
      <c r="AZ45" s="403">
        <v>4446981</v>
      </c>
      <c r="BA45" s="403">
        <v>3179992</v>
      </c>
      <c r="BB45" s="403">
        <v>2342300</v>
      </c>
      <c r="BC45" s="403">
        <v>2633772</v>
      </c>
      <c r="BD45" s="403">
        <v>3019847</v>
      </c>
      <c r="BE45" s="403">
        <v>3153354</v>
      </c>
      <c r="BF45" s="403"/>
      <c r="BG45" s="403"/>
      <c r="BH45" s="403"/>
      <c r="BI45" s="327">
        <f t="shared" ref="BI45:BR50" si="36">O45-C45</f>
        <v>56402</v>
      </c>
      <c r="BJ45" s="150">
        <f t="shared" si="36"/>
        <v>-346272</v>
      </c>
      <c r="BK45" s="150">
        <f t="shared" si="36"/>
        <v>-315835</v>
      </c>
      <c r="BL45" s="150">
        <f t="shared" si="36"/>
        <v>282874</v>
      </c>
      <c r="BM45" s="150">
        <f t="shared" si="36"/>
        <v>282651</v>
      </c>
      <c r="BN45" s="150">
        <f t="shared" si="36"/>
        <v>361670</v>
      </c>
      <c r="BO45" s="150">
        <f t="shared" si="36"/>
        <v>343951</v>
      </c>
      <c r="BP45" s="150">
        <f t="shared" si="36"/>
        <v>450538</v>
      </c>
      <c r="BQ45" s="150">
        <f t="shared" si="36"/>
        <v>468441</v>
      </c>
      <c r="BR45" s="169">
        <f t="shared" si="36"/>
        <v>-118137</v>
      </c>
      <c r="BS45" s="390"/>
    </row>
    <row r="46" spans="1:71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576">
        <v>1719222</v>
      </c>
      <c r="AW46" s="630">
        <v>2727730</v>
      </c>
      <c r="AX46" s="403">
        <v>3342996</v>
      </c>
      <c r="AY46" s="403">
        <v>3504102</v>
      </c>
      <c r="AZ46" s="403">
        <v>3821558</v>
      </c>
      <c r="BA46" s="403">
        <v>2707911</v>
      </c>
      <c r="BB46" s="403">
        <v>1989568</v>
      </c>
      <c r="BC46" s="403">
        <v>2216586</v>
      </c>
      <c r="BD46" s="403">
        <v>2669783</v>
      </c>
      <c r="BE46" s="403">
        <v>2651258</v>
      </c>
      <c r="BF46" s="403"/>
      <c r="BG46" s="403"/>
      <c r="BH46" s="403"/>
      <c r="BI46" s="327">
        <f t="shared" si="36"/>
        <v>-52493</v>
      </c>
      <c r="BJ46" s="150">
        <f t="shared" si="36"/>
        <v>-252082</v>
      </c>
      <c r="BK46" s="150">
        <f t="shared" si="36"/>
        <v>-232067</v>
      </c>
      <c r="BL46" s="150">
        <f t="shared" si="36"/>
        <v>127198</v>
      </c>
      <c r="BM46" s="150">
        <f t="shared" si="36"/>
        <v>281981</v>
      </c>
      <c r="BN46" s="150">
        <f t="shared" si="36"/>
        <v>280171</v>
      </c>
      <c r="BO46" s="150">
        <f t="shared" si="36"/>
        <v>280892</v>
      </c>
      <c r="BP46" s="150">
        <f t="shared" si="36"/>
        <v>147112</v>
      </c>
      <c r="BQ46" s="150">
        <f t="shared" si="36"/>
        <v>146484</v>
      </c>
      <c r="BR46" s="169">
        <f t="shared" si="36"/>
        <v>-206705</v>
      </c>
      <c r="BS46" s="390"/>
    </row>
    <row r="47" spans="1:71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576">
        <v>1454162.1226246271</v>
      </c>
      <c r="AW47" s="630">
        <v>1006133.165962947</v>
      </c>
      <c r="AX47" s="403">
        <v>1192623.8573992564</v>
      </c>
      <c r="AY47" s="403">
        <v>1310480.1387049146</v>
      </c>
      <c r="AZ47" s="403">
        <v>1154241.0805951115</v>
      </c>
      <c r="BA47" s="403">
        <v>619760.03417136567</v>
      </c>
      <c r="BB47" s="403">
        <v>152301.77472387426</v>
      </c>
      <c r="BC47" s="403">
        <v>955069.93542927259</v>
      </c>
      <c r="BD47" s="403">
        <v>1143305.8454761098</v>
      </c>
      <c r="BE47" s="403">
        <v>519375.92780181556</v>
      </c>
      <c r="BF47" s="403"/>
      <c r="BG47" s="403"/>
      <c r="BH47" s="403"/>
      <c r="BI47" s="327">
        <f t="shared" si="36"/>
        <v>219527.65749838296</v>
      </c>
      <c r="BJ47" s="150">
        <f t="shared" si="36"/>
        <v>644200.40588761424</v>
      </c>
      <c r="BK47" s="150">
        <f t="shared" si="36"/>
        <v>117250.14184178482</v>
      </c>
      <c r="BL47" s="150">
        <f t="shared" si="36"/>
        <v>43725.509768342134</v>
      </c>
      <c r="BM47" s="150">
        <f t="shared" si="36"/>
        <v>65055.859918019269</v>
      </c>
      <c r="BN47" s="150">
        <f t="shared" si="36"/>
        <v>17914.583171430626</v>
      </c>
      <c r="BO47" s="150">
        <f t="shared" si="36"/>
        <v>-190326.40419530845</v>
      </c>
      <c r="BP47" s="150">
        <f t="shared" si="36"/>
        <v>-24712.217647184734</v>
      </c>
      <c r="BQ47" s="150">
        <f t="shared" si="36"/>
        <v>45229.507826866815</v>
      </c>
      <c r="BR47" s="169">
        <f t="shared" si="36"/>
        <v>-439365.7669884857</v>
      </c>
      <c r="BS47" s="390"/>
    </row>
    <row r="48" spans="1:71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576">
        <v>78975.877375372816</v>
      </c>
      <c r="AW48" s="630">
        <v>35173.834037052991</v>
      </c>
      <c r="AX48" s="403">
        <v>41123.142600743558</v>
      </c>
      <c r="AY48" s="403">
        <v>46007.861295085429</v>
      </c>
      <c r="AZ48" s="403">
        <v>41369.919404888416</v>
      </c>
      <c r="BA48" s="403">
        <v>22462.965828634417</v>
      </c>
      <c r="BB48" s="403">
        <v>5337.2252761257432</v>
      </c>
      <c r="BC48" s="403">
        <v>34286.064570727372</v>
      </c>
      <c r="BD48" s="403">
        <v>40517.154523890211</v>
      </c>
      <c r="BE48" s="403">
        <v>18717.07219818444</v>
      </c>
      <c r="BF48" s="403"/>
      <c r="BG48" s="403"/>
      <c r="BH48" s="403"/>
      <c r="BI48" s="327">
        <f t="shared" si="36"/>
        <v>11116.342501617153</v>
      </c>
      <c r="BJ48" s="150">
        <f t="shared" si="36"/>
        <v>33357.594112385792</v>
      </c>
      <c r="BK48" s="150">
        <f t="shared" si="36"/>
        <v>5077.8581582152838</v>
      </c>
      <c r="BL48" s="150">
        <f t="shared" si="36"/>
        <v>1937.4902316578882</v>
      </c>
      <c r="BM48" s="150">
        <f t="shared" si="36"/>
        <v>2680.1400819807168</v>
      </c>
      <c r="BN48" s="150">
        <f t="shared" si="36"/>
        <v>-667.58317143056047</v>
      </c>
      <c r="BO48" s="150">
        <f t="shared" si="36"/>
        <v>-12707.595804691664</v>
      </c>
      <c r="BP48" s="150">
        <f t="shared" si="36"/>
        <v>-2133.7823528152512</v>
      </c>
      <c r="BQ48" s="150">
        <f t="shared" si="36"/>
        <v>924.49217313314148</v>
      </c>
      <c r="BR48" s="169">
        <f t="shared" si="36"/>
        <v>-24480.233011514305</v>
      </c>
      <c r="BS48" s="390"/>
    </row>
    <row r="49" spans="1:71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576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36"/>
        <v>1272</v>
      </c>
      <c r="BJ49" s="150">
        <f t="shared" si="36"/>
        <v>2325</v>
      </c>
      <c r="BK49" s="150">
        <f t="shared" si="36"/>
        <v>3808</v>
      </c>
      <c r="BL49" s="150">
        <f t="shared" si="36"/>
        <v>1146</v>
      </c>
      <c r="BM49" s="150">
        <f t="shared" si="36"/>
        <v>131753</v>
      </c>
      <c r="BN49" s="150">
        <f t="shared" si="36"/>
        <v>159775</v>
      </c>
      <c r="BO49" s="150">
        <f t="shared" si="36"/>
        <v>113214</v>
      </c>
      <c r="BP49" s="150">
        <f t="shared" si="36"/>
        <v>80939</v>
      </c>
      <c r="BQ49" s="150">
        <f t="shared" si="36"/>
        <v>116432</v>
      </c>
      <c r="BR49" s="169">
        <f t="shared" si="36"/>
        <v>183880</v>
      </c>
      <c r="BS49" s="390"/>
    </row>
    <row r="50" spans="1:71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7">SUM(AF45:AF49)</f>
        <v>5210044</v>
      </c>
      <c r="AG50" s="403">
        <f t="shared" si="37"/>
        <v>5456248</v>
      </c>
      <c r="AH50" s="403">
        <v>5136877</v>
      </c>
      <c r="AI50" s="403">
        <f t="shared" ref="AI50" si="38">SUM(AI45:AI49)</f>
        <v>4898754</v>
      </c>
      <c r="AJ50" s="576">
        <v>4467165.0000000009</v>
      </c>
      <c r="AK50" s="606">
        <v>5521047.0000000009</v>
      </c>
      <c r="AL50" s="617">
        <f t="shared" ref="AL50" si="39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40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576">
        <v>5231578</v>
      </c>
      <c r="AW50" s="630">
        <v>6724065</v>
      </c>
      <c r="AX50" s="403">
        <v>8274589</v>
      </c>
      <c r="AY50" s="403">
        <v>9151732</v>
      </c>
      <c r="AZ50" s="403">
        <v>9464150</v>
      </c>
      <c r="BA50" s="403">
        <v>6530126</v>
      </c>
      <c r="BB50" s="403">
        <f t="shared" ref="BB50" si="41">SUM(BB45:BB49)</f>
        <v>4489507</v>
      </c>
      <c r="BC50" s="403">
        <v>5839714</v>
      </c>
      <c r="BD50" s="403">
        <v>6873453</v>
      </c>
      <c r="BE50" s="403">
        <v>6342705</v>
      </c>
      <c r="BF50" s="403"/>
      <c r="BG50" s="403"/>
      <c r="BH50" s="403"/>
      <c r="BI50" s="327">
        <f t="shared" si="36"/>
        <v>235825</v>
      </c>
      <c r="BJ50" s="150">
        <f t="shared" si="36"/>
        <v>81529</v>
      </c>
      <c r="BK50" s="150">
        <f t="shared" si="36"/>
        <v>-421766</v>
      </c>
      <c r="BL50" s="150">
        <f t="shared" si="36"/>
        <v>456881</v>
      </c>
      <c r="BM50" s="150">
        <f t="shared" si="36"/>
        <v>764121</v>
      </c>
      <c r="BN50" s="150">
        <f t="shared" si="36"/>
        <v>818863</v>
      </c>
      <c r="BO50" s="150">
        <f t="shared" si="36"/>
        <v>535023</v>
      </c>
      <c r="BP50" s="150">
        <f t="shared" si="36"/>
        <v>651743.00000000093</v>
      </c>
      <c r="BQ50" s="150">
        <f t="shared" si="36"/>
        <v>777511</v>
      </c>
      <c r="BR50" s="169">
        <f t="shared" si="36"/>
        <v>-604808</v>
      </c>
      <c r="BS50" s="390"/>
    </row>
    <row r="51" spans="1:71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576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  <c r="BS51" s="390"/>
    </row>
    <row r="52" spans="1:71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576">
        <v>948133</v>
      </c>
      <c r="AW52" s="630">
        <v>1155211</v>
      </c>
      <c r="AX52" s="403">
        <v>1319210</v>
      </c>
      <c r="AY52" s="403">
        <v>1363804</v>
      </c>
      <c r="AZ52" s="403">
        <v>1511075</v>
      </c>
      <c r="BA52" s="403">
        <v>1658038</v>
      </c>
      <c r="BB52" s="403">
        <v>1456575</v>
      </c>
      <c r="BC52" s="403">
        <v>969471</v>
      </c>
      <c r="BD52" s="403">
        <v>1052596</v>
      </c>
      <c r="BE52" s="403">
        <v>1156092</v>
      </c>
      <c r="BF52" s="403"/>
      <c r="BG52" s="403"/>
      <c r="BH52" s="403"/>
      <c r="BI52" s="327">
        <f t="shared" ref="BI52:BR57" si="42">O52-C52</f>
        <v>301878</v>
      </c>
      <c r="BJ52" s="150">
        <f t="shared" si="42"/>
        <v>390345</v>
      </c>
      <c r="BK52" s="150">
        <f t="shared" si="42"/>
        <v>381047</v>
      </c>
      <c r="BL52" s="150">
        <f t="shared" si="42"/>
        <v>641369</v>
      </c>
      <c r="BM52" s="150">
        <f t="shared" si="42"/>
        <v>506814</v>
      </c>
      <c r="BN52" s="150">
        <f t="shared" si="42"/>
        <v>748260</v>
      </c>
      <c r="BO52" s="150">
        <f t="shared" si="42"/>
        <v>1022339</v>
      </c>
      <c r="BP52" s="150">
        <f t="shared" si="42"/>
        <v>1209766</v>
      </c>
      <c r="BQ52" s="150">
        <f t="shared" si="42"/>
        <v>782173</v>
      </c>
      <c r="BR52" s="169">
        <f t="shared" si="42"/>
        <v>591680</v>
      </c>
      <c r="BS52" s="390"/>
    </row>
    <row r="53" spans="1:71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576">
        <v>1432201</v>
      </c>
      <c r="AW53" s="630">
        <v>1648640</v>
      </c>
      <c r="AX53" s="403">
        <v>2171394</v>
      </c>
      <c r="AY53" s="403">
        <v>2418371</v>
      </c>
      <c r="AZ53" s="403">
        <v>1996382</v>
      </c>
      <c r="BA53" s="403">
        <v>2163510</v>
      </c>
      <c r="BB53" s="403">
        <v>1950631</v>
      </c>
      <c r="BC53" s="403">
        <v>1381412</v>
      </c>
      <c r="BD53" s="403">
        <v>1457428</v>
      </c>
      <c r="BE53" s="403">
        <v>1758895</v>
      </c>
      <c r="BF53" s="403"/>
      <c r="BG53" s="403"/>
      <c r="BH53" s="403"/>
      <c r="BI53" s="327">
        <f t="shared" si="42"/>
        <v>81824</v>
      </c>
      <c r="BJ53" s="150">
        <f t="shared" si="42"/>
        <v>-55912</v>
      </c>
      <c r="BK53" s="150">
        <f t="shared" si="42"/>
        <v>22444</v>
      </c>
      <c r="BL53" s="150">
        <f t="shared" si="42"/>
        <v>439122</v>
      </c>
      <c r="BM53" s="150">
        <f t="shared" si="42"/>
        <v>316511</v>
      </c>
      <c r="BN53" s="150">
        <f t="shared" si="42"/>
        <v>533092</v>
      </c>
      <c r="BO53" s="150">
        <f t="shared" si="42"/>
        <v>637782</v>
      </c>
      <c r="BP53" s="150">
        <f t="shared" si="42"/>
        <v>703382</v>
      </c>
      <c r="BQ53" s="150">
        <f t="shared" si="42"/>
        <v>330795</v>
      </c>
      <c r="BR53" s="169">
        <f t="shared" si="42"/>
        <v>232612</v>
      </c>
      <c r="BS53" s="390"/>
    </row>
    <row r="54" spans="1:71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576">
        <v>880287.39054111624</v>
      </c>
      <c r="AW54" s="630">
        <v>578443.93433864706</v>
      </c>
      <c r="AX54" s="403">
        <v>319173.50365368999</v>
      </c>
      <c r="AY54" s="403">
        <v>353970.91744357732</v>
      </c>
      <c r="AZ54" s="403">
        <v>409037.41883103084</v>
      </c>
      <c r="BA54" s="403">
        <v>402149.25382626028</v>
      </c>
      <c r="BB54" s="403">
        <v>199605.08920985556</v>
      </c>
      <c r="BC54" s="403">
        <v>240987.77751449245</v>
      </c>
      <c r="BD54" s="403">
        <v>809475.33039647574</v>
      </c>
      <c r="BE54" s="403">
        <v>855416.81411724782</v>
      </c>
      <c r="BF54" s="403"/>
      <c r="BG54" s="403"/>
      <c r="BH54" s="403"/>
      <c r="BI54" s="327">
        <f t="shared" si="42"/>
        <v>271889.60307797242</v>
      </c>
      <c r="BJ54" s="150">
        <f t="shared" si="42"/>
        <v>366392.38350765983</v>
      </c>
      <c r="BK54" s="150">
        <f t="shared" si="42"/>
        <v>563213.37250864366</v>
      </c>
      <c r="BL54" s="150">
        <f t="shared" si="42"/>
        <v>485598.24447229633</v>
      </c>
      <c r="BM54" s="150">
        <f t="shared" si="42"/>
        <v>317464.42076839297</v>
      </c>
      <c r="BN54" s="150">
        <f t="shared" si="42"/>
        <v>286766.25505575468</v>
      </c>
      <c r="BO54" s="150">
        <f t="shared" si="42"/>
        <v>341176.53913260018</v>
      </c>
      <c r="BP54" s="150">
        <f t="shared" si="42"/>
        <v>269673.54129774461</v>
      </c>
      <c r="BQ54" s="150">
        <f t="shared" si="42"/>
        <v>257197.04462204163</v>
      </c>
      <c r="BR54" s="169">
        <f t="shared" si="42"/>
        <v>217018.61330234987</v>
      </c>
      <c r="BS54" s="390"/>
    </row>
    <row r="55" spans="1:71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576">
        <v>47808.609458883679</v>
      </c>
      <c r="AW55" s="630">
        <v>20222.065661352863</v>
      </c>
      <c r="AX55" s="403">
        <v>11005.496346309988</v>
      </c>
      <c r="AY55" s="403">
        <v>12427.082556422696</v>
      </c>
      <c r="AZ55" s="403">
        <v>14660.581168969184</v>
      </c>
      <c r="BA55" s="403">
        <v>14575.746173739772</v>
      </c>
      <c r="BB55" s="403">
        <v>6994.9107901444349</v>
      </c>
      <c r="BC55" s="403">
        <v>8651.2224855075528</v>
      </c>
      <c r="BD55" s="403">
        <v>28686.669603524231</v>
      </c>
      <c r="BE55" s="403">
        <v>30827.185882752186</v>
      </c>
      <c r="BF55" s="403"/>
      <c r="BG55" s="403"/>
      <c r="BH55" s="403"/>
      <c r="BI55" s="327">
        <f t="shared" si="42"/>
        <v>15129.396922027607</v>
      </c>
      <c r="BJ55" s="150">
        <f t="shared" si="42"/>
        <v>19566.61649234009</v>
      </c>
      <c r="BK55" s="150">
        <f t="shared" si="42"/>
        <v>30506.627491356234</v>
      </c>
      <c r="BL55" s="150">
        <f t="shared" si="42"/>
        <v>26919.755527703757</v>
      </c>
      <c r="BM55" s="150">
        <f t="shared" si="42"/>
        <v>17372.579231606993</v>
      </c>
      <c r="BN55" s="150">
        <f t="shared" si="42"/>
        <v>15410.744944245311</v>
      </c>
      <c r="BO55" s="150">
        <f t="shared" si="42"/>
        <v>18832.460867399845</v>
      </c>
      <c r="BP55" s="150">
        <f t="shared" si="42"/>
        <v>15006.458702255362</v>
      </c>
      <c r="BQ55" s="150">
        <f t="shared" si="42"/>
        <v>13950.955377958375</v>
      </c>
      <c r="BR55" s="169">
        <f t="shared" si="42"/>
        <v>12167.386697650114</v>
      </c>
      <c r="BS55" s="390"/>
    </row>
    <row r="56" spans="1:71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576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42"/>
        <v>166</v>
      </c>
      <c r="BJ56" s="150">
        <f t="shared" si="42"/>
        <v>283</v>
      </c>
      <c r="BK56" s="150">
        <f t="shared" si="42"/>
        <v>1352</v>
      </c>
      <c r="BL56" s="150">
        <f t="shared" si="42"/>
        <v>3528</v>
      </c>
      <c r="BM56" s="150">
        <f t="shared" si="42"/>
        <v>52877</v>
      </c>
      <c r="BN56" s="150">
        <f t="shared" si="42"/>
        <v>49472</v>
      </c>
      <c r="BO56" s="150">
        <f t="shared" si="42"/>
        <v>49809</v>
      </c>
      <c r="BP56" s="150">
        <f t="shared" si="42"/>
        <v>46467</v>
      </c>
      <c r="BQ56" s="150">
        <f t="shared" si="42"/>
        <v>43096</v>
      </c>
      <c r="BR56" s="169">
        <f t="shared" si="42"/>
        <v>47052</v>
      </c>
      <c r="BS56" s="390"/>
    </row>
    <row r="57" spans="1:71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43">SUM(AF52:AF56)</f>
        <v>2881177</v>
      </c>
      <c r="AG57" s="403">
        <f t="shared" si="43"/>
        <v>2664079</v>
      </c>
      <c r="AH57" s="403">
        <v>2408815</v>
      </c>
      <c r="AI57" s="403">
        <f t="shared" ref="AI57" si="44">SUM(AI52:AI56)</f>
        <v>2895180</v>
      </c>
      <c r="AJ57" s="576">
        <v>2144261</v>
      </c>
      <c r="AK57" s="606">
        <v>3303246.0000000005</v>
      </c>
      <c r="AL57" s="617">
        <f t="shared" ref="AL57" si="45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46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576">
        <v>3308430</v>
      </c>
      <c r="AW57" s="630">
        <v>3402517</v>
      </c>
      <c r="AX57" s="403">
        <v>3820783</v>
      </c>
      <c r="AY57" s="403">
        <v>4148573</v>
      </c>
      <c r="AZ57" s="403">
        <v>3931155</v>
      </c>
      <c r="BA57" s="403">
        <v>4238273</v>
      </c>
      <c r="BB57" s="403">
        <f t="shared" ref="BB57" si="47">SUM(BB52:BB56)</f>
        <v>3613806</v>
      </c>
      <c r="BC57" s="403">
        <v>2600522</v>
      </c>
      <c r="BD57" s="403">
        <v>3348186</v>
      </c>
      <c r="BE57" s="403">
        <v>3801231</v>
      </c>
      <c r="BF57" s="403"/>
      <c r="BG57" s="403"/>
      <c r="BH57" s="403"/>
      <c r="BI57" s="327">
        <f t="shared" si="42"/>
        <v>670887</v>
      </c>
      <c r="BJ57" s="150">
        <f t="shared" si="42"/>
        <v>720674.99999999953</v>
      </c>
      <c r="BK57" s="150">
        <f t="shared" si="42"/>
        <v>998563</v>
      </c>
      <c r="BL57" s="150">
        <f t="shared" si="42"/>
        <v>1596536.9999999998</v>
      </c>
      <c r="BM57" s="150">
        <f t="shared" si="42"/>
        <v>1211039</v>
      </c>
      <c r="BN57" s="150">
        <f t="shared" si="42"/>
        <v>1633001</v>
      </c>
      <c r="BO57" s="150">
        <f t="shared" si="42"/>
        <v>2069939.0000000002</v>
      </c>
      <c r="BP57" s="150">
        <f t="shared" si="42"/>
        <v>2244295</v>
      </c>
      <c r="BQ57" s="150">
        <f t="shared" si="42"/>
        <v>1427212.0000000002</v>
      </c>
      <c r="BR57" s="169">
        <f t="shared" si="42"/>
        <v>1100530</v>
      </c>
      <c r="BS57" s="390"/>
    </row>
    <row r="58" spans="1:71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576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  <c r="BS58" s="390"/>
    </row>
    <row r="59" spans="1:71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576">
        <v>5105665</v>
      </c>
      <c r="AW59" s="630">
        <v>4978423</v>
      </c>
      <c r="AX59" s="403">
        <v>4845036</v>
      </c>
      <c r="AY59" s="403">
        <v>5097376</v>
      </c>
      <c r="AZ59" s="403">
        <v>5317599</v>
      </c>
      <c r="BA59" s="403">
        <v>5708314</v>
      </c>
      <c r="BB59" s="403">
        <v>5846705</v>
      </c>
      <c r="BC59" s="403">
        <v>5971307</v>
      </c>
      <c r="BD59" s="403">
        <v>5724238</v>
      </c>
      <c r="BE59" s="403">
        <v>5740025</v>
      </c>
      <c r="BF59" s="403"/>
      <c r="BG59" s="403"/>
      <c r="BH59" s="403"/>
      <c r="BI59" s="327">
        <f t="shared" ref="BI59:BR64" si="48">O59-C59</f>
        <v>-52249</v>
      </c>
      <c r="BJ59" s="150">
        <f t="shared" si="48"/>
        <v>252196</v>
      </c>
      <c r="BK59" s="150">
        <f t="shared" si="48"/>
        <v>821564</v>
      </c>
      <c r="BL59" s="150">
        <f t="shared" si="48"/>
        <v>1009041</v>
      </c>
      <c r="BM59" s="150">
        <f t="shared" si="48"/>
        <v>1966400</v>
      </c>
      <c r="BN59" s="150">
        <f t="shared" si="48"/>
        <v>2211423</v>
      </c>
      <c r="BO59" s="150">
        <f t="shared" si="48"/>
        <v>2835826</v>
      </c>
      <c r="BP59" s="150">
        <f t="shared" si="48"/>
        <v>3696642</v>
      </c>
      <c r="BQ59" s="150">
        <f t="shared" si="48"/>
        <v>4259767</v>
      </c>
      <c r="BR59" s="169">
        <f t="shared" si="48"/>
        <v>4626448</v>
      </c>
      <c r="BS59" s="390"/>
    </row>
    <row r="60" spans="1:71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576">
        <v>21979111</v>
      </c>
      <c r="AW60" s="630">
        <v>22084604</v>
      </c>
      <c r="AX60" s="403">
        <v>22402862</v>
      </c>
      <c r="AY60" s="403">
        <v>23570203</v>
      </c>
      <c r="AZ60" s="403">
        <v>24861129</v>
      </c>
      <c r="BA60" s="403">
        <v>25318295</v>
      </c>
      <c r="BB60" s="403">
        <v>25313847</v>
      </c>
      <c r="BC60" s="403">
        <v>25509404</v>
      </c>
      <c r="BD60" s="403">
        <v>24736995</v>
      </c>
      <c r="BE60" s="403">
        <v>23272566</v>
      </c>
      <c r="BF60" s="403"/>
      <c r="BG60" s="403"/>
      <c r="BH60" s="403"/>
      <c r="BI60" s="327">
        <f t="shared" si="48"/>
        <v>613281</v>
      </c>
      <c r="BJ60" s="150">
        <f t="shared" si="48"/>
        <v>504089</v>
      </c>
      <c r="BK60" s="150">
        <f t="shared" si="48"/>
        <v>498887</v>
      </c>
      <c r="BL60" s="150">
        <f t="shared" si="48"/>
        <v>549435</v>
      </c>
      <c r="BM60" s="150">
        <f t="shared" si="48"/>
        <v>1676962</v>
      </c>
      <c r="BN60" s="150">
        <f t="shared" si="48"/>
        <v>2033151</v>
      </c>
      <c r="BO60" s="150">
        <f t="shared" si="48"/>
        <v>3482220</v>
      </c>
      <c r="BP60" s="150">
        <f t="shared" si="48"/>
        <v>4572940</v>
      </c>
      <c r="BQ60" s="150">
        <f t="shared" si="48"/>
        <v>5486748</v>
      </c>
      <c r="BR60" s="169">
        <f t="shared" si="48"/>
        <v>5909366</v>
      </c>
      <c r="BS60" s="390"/>
    </row>
    <row r="61" spans="1:71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576">
        <v>1350921.1627609713</v>
      </c>
      <c r="AW61" s="630">
        <v>1143385.8900473933</v>
      </c>
      <c r="AX61" s="403">
        <v>1491807.6315969403</v>
      </c>
      <c r="AY61" s="403">
        <v>1508328.1620755116</v>
      </c>
      <c r="AZ61" s="403">
        <v>1537938.7192773644</v>
      </c>
      <c r="BA61" s="403">
        <v>1474209.8276169077</v>
      </c>
      <c r="BB61" s="403">
        <v>1642802.0559048427</v>
      </c>
      <c r="BC61" s="403">
        <v>1939328.0443447721</v>
      </c>
      <c r="BD61" s="403">
        <v>1652059.3358183666</v>
      </c>
      <c r="BE61" s="403">
        <v>2314366.7317383559</v>
      </c>
      <c r="BF61" s="403"/>
      <c r="BG61" s="403"/>
      <c r="BH61" s="403"/>
      <c r="BI61" s="327">
        <f t="shared" si="48"/>
        <v>89932.182411719696</v>
      </c>
      <c r="BJ61" s="150">
        <f t="shared" si="48"/>
        <v>404320.92422818718</v>
      </c>
      <c r="BK61" s="150">
        <f t="shared" si="48"/>
        <v>666736.69994034641</v>
      </c>
      <c r="BL61" s="150">
        <f t="shared" si="48"/>
        <v>1007937.2654610737</v>
      </c>
      <c r="BM61" s="150">
        <f t="shared" si="48"/>
        <v>1008606.8972091505</v>
      </c>
      <c r="BN61" s="150">
        <f t="shared" si="48"/>
        <v>1097945.5348057421</v>
      </c>
      <c r="BO61" s="150">
        <f t="shared" si="48"/>
        <v>1142955.0065509123</v>
      </c>
      <c r="BP61" s="150">
        <f t="shared" si="48"/>
        <v>1007282.0235989237</v>
      </c>
      <c r="BQ61" s="150">
        <f t="shared" si="48"/>
        <v>948258.05638692027</v>
      </c>
      <c r="BR61" s="169">
        <f t="shared" si="48"/>
        <v>1129273.8286323724</v>
      </c>
      <c r="BS61" s="390"/>
    </row>
    <row r="62" spans="1:71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576">
        <v>73368.837239028551</v>
      </c>
      <c r="AW62" s="630">
        <v>39972.109952606632</v>
      </c>
      <c r="AX62" s="403">
        <v>51439.3684030597</v>
      </c>
      <c r="AY62" s="403">
        <v>52953.837924488507</v>
      </c>
      <c r="AZ62" s="403">
        <v>55122.2807226355</v>
      </c>
      <c r="BA62" s="403">
        <v>53432.17238309238</v>
      </c>
      <c r="BB62" s="403">
        <v>57569.944095157181</v>
      </c>
      <c r="BC62" s="403">
        <v>69619.955655227866</v>
      </c>
      <c r="BD62" s="403">
        <v>58546.664181633343</v>
      </c>
      <c r="BE62" s="403">
        <v>83404.268261644189</v>
      </c>
      <c r="BF62" s="403"/>
      <c r="BG62" s="403"/>
      <c r="BH62" s="403"/>
      <c r="BI62" s="327">
        <f t="shared" si="48"/>
        <v>4471.8175882803771</v>
      </c>
      <c r="BJ62" s="150">
        <f t="shared" si="48"/>
        <v>21273.075771812757</v>
      </c>
      <c r="BK62" s="150">
        <f t="shared" si="48"/>
        <v>35756.300059653535</v>
      </c>
      <c r="BL62" s="150">
        <f t="shared" si="48"/>
        <v>55728.734538926459</v>
      </c>
      <c r="BM62" s="150">
        <f t="shared" si="48"/>
        <v>55039.102790849647</v>
      </c>
      <c r="BN62" s="150">
        <f t="shared" si="48"/>
        <v>59172.465194257624</v>
      </c>
      <c r="BO62" s="150">
        <f t="shared" si="48"/>
        <v>62882.993449087939</v>
      </c>
      <c r="BP62" s="150">
        <f t="shared" si="48"/>
        <v>55972.976401076288</v>
      </c>
      <c r="BQ62" s="150">
        <f t="shared" si="48"/>
        <v>51146.943613079806</v>
      </c>
      <c r="BR62" s="169">
        <f t="shared" si="48"/>
        <v>63300.171367627438</v>
      </c>
      <c r="BS62" s="390"/>
    </row>
    <row r="63" spans="1:71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576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48"/>
        <v>1201</v>
      </c>
      <c r="BJ63" s="150">
        <f t="shared" si="48"/>
        <v>1171</v>
      </c>
      <c r="BK63" s="150">
        <f t="shared" si="48"/>
        <v>4201</v>
      </c>
      <c r="BL63" s="150">
        <f t="shared" si="48"/>
        <v>5179</v>
      </c>
      <c r="BM63" s="150">
        <f t="shared" si="48"/>
        <v>151374</v>
      </c>
      <c r="BN63" s="150">
        <f t="shared" si="48"/>
        <v>152654</v>
      </c>
      <c r="BO63" s="150">
        <f t="shared" si="48"/>
        <v>115092</v>
      </c>
      <c r="BP63" s="150">
        <f t="shared" si="48"/>
        <v>111325</v>
      </c>
      <c r="BQ63" s="150">
        <f t="shared" si="48"/>
        <v>97148</v>
      </c>
      <c r="BR63" s="169">
        <f t="shared" si="48"/>
        <v>101160</v>
      </c>
      <c r="BS63" s="390"/>
    </row>
    <row r="64" spans="1:71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9">SUM(AF59:AF63)</f>
        <v>35671517</v>
      </c>
      <c r="AG64" s="403">
        <f t="shared" si="49"/>
        <v>34565090</v>
      </c>
      <c r="AH64" s="403">
        <v>34112552</v>
      </c>
      <c r="AI64" s="403">
        <f t="shared" ref="AI64" si="50">SUM(AI59:AI63)</f>
        <v>32623675</v>
      </c>
      <c r="AJ64" s="576">
        <v>30493660.000000004</v>
      </c>
      <c r="AK64" s="606">
        <v>29640480</v>
      </c>
      <c r="AL64" s="617">
        <f t="shared" ref="AL64" si="51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52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576">
        <v>28509066</v>
      </c>
      <c r="AW64" s="630">
        <v>28246385</v>
      </c>
      <c r="AX64" s="403">
        <v>28791145</v>
      </c>
      <c r="AY64" s="403">
        <v>30228861</v>
      </c>
      <c r="AZ64" s="403">
        <v>31771789</v>
      </c>
      <c r="BA64" s="403">
        <v>32554251</v>
      </c>
      <c r="BB64" s="403">
        <f t="shared" ref="BB64" si="53">SUM(BB59:BB63)</f>
        <v>32860924</v>
      </c>
      <c r="BC64" s="403">
        <v>33489659</v>
      </c>
      <c r="BD64" s="403">
        <v>32171839</v>
      </c>
      <c r="BE64" s="403">
        <v>31410362</v>
      </c>
      <c r="BF64" s="403"/>
      <c r="BG64" s="403"/>
      <c r="BH64" s="403"/>
      <c r="BI64" s="327">
        <f t="shared" si="48"/>
        <v>656637.00000000373</v>
      </c>
      <c r="BJ64" s="150">
        <f t="shared" si="48"/>
        <v>1183050</v>
      </c>
      <c r="BK64" s="150">
        <f t="shared" si="48"/>
        <v>2027145</v>
      </c>
      <c r="BL64" s="150">
        <f t="shared" si="48"/>
        <v>2627321</v>
      </c>
      <c r="BM64" s="150">
        <f t="shared" si="48"/>
        <v>4858382</v>
      </c>
      <c r="BN64" s="150">
        <f t="shared" si="48"/>
        <v>5554346</v>
      </c>
      <c r="BO64" s="150">
        <f t="shared" si="48"/>
        <v>7638976</v>
      </c>
      <c r="BP64" s="150">
        <f t="shared" si="48"/>
        <v>9444162</v>
      </c>
      <c r="BQ64" s="150">
        <f t="shared" si="48"/>
        <v>10843068</v>
      </c>
      <c r="BR64" s="169">
        <f t="shared" si="48"/>
        <v>11829548</v>
      </c>
      <c r="BS64" s="390"/>
    </row>
    <row r="65" spans="1:71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576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  <c r="BS65" s="390"/>
    </row>
    <row r="66" spans="1:71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54">AD45+AD52+AD59</f>
        <v>12775178</v>
      </c>
      <c r="AE66" s="403">
        <f t="shared" si="54"/>
        <v>12511120</v>
      </c>
      <c r="AF66" s="403">
        <f t="shared" si="54"/>
        <v>12027053</v>
      </c>
      <c r="AG66" s="403">
        <f t="shared" si="54"/>
        <v>11250962</v>
      </c>
      <c r="AH66" s="403">
        <v>10695277</v>
      </c>
      <c r="AI66" s="403">
        <f t="shared" ref="AI66:AI70" si="55">AI45+AI52+AI59</f>
        <v>9790786</v>
      </c>
      <c r="AJ66" s="576">
        <v>8566686</v>
      </c>
      <c r="AK66" s="606">
        <v>8729893</v>
      </c>
      <c r="AL66" s="617">
        <f t="shared" ref="AL66:AL70" si="56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57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576">
        <v>8033016</v>
      </c>
      <c r="AW66" s="630">
        <v>9088662</v>
      </c>
      <c r="AX66" s="403">
        <v>9862092</v>
      </c>
      <c r="AY66" s="403">
        <v>10752322</v>
      </c>
      <c r="AZ66" s="403">
        <v>11275655</v>
      </c>
      <c r="BA66" s="403">
        <v>10546344</v>
      </c>
      <c r="BB66" s="403">
        <f t="shared" ref="BB66:BB70" si="58">BB45+BB52+BB59</f>
        <v>9645580</v>
      </c>
      <c r="BC66" s="403">
        <v>9574550</v>
      </c>
      <c r="BD66" s="403">
        <v>9796681</v>
      </c>
      <c r="BE66" s="403">
        <v>10049471</v>
      </c>
      <c r="BF66" s="403"/>
      <c r="BG66" s="403"/>
      <c r="BH66" s="403"/>
      <c r="BI66" s="327">
        <f t="shared" ref="BI66:BR71" si="59">O66-C66</f>
        <v>306031</v>
      </c>
      <c r="BJ66" s="150">
        <f t="shared" si="59"/>
        <v>296269</v>
      </c>
      <c r="BK66" s="150">
        <f t="shared" si="59"/>
        <v>886776</v>
      </c>
      <c r="BL66" s="150">
        <f t="shared" si="59"/>
        <v>1933284</v>
      </c>
      <c r="BM66" s="150">
        <f t="shared" si="59"/>
        <v>2755865</v>
      </c>
      <c r="BN66" s="150">
        <f t="shared" si="59"/>
        <v>3321353</v>
      </c>
      <c r="BO66" s="150">
        <f t="shared" si="59"/>
        <v>4202116</v>
      </c>
      <c r="BP66" s="150">
        <f t="shared" si="59"/>
        <v>5356946</v>
      </c>
      <c r="BQ66" s="150">
        <f t="shared" si="59"/>
        <v>5510381</v>
      </c>
      <c r="BR66" s="169">
        <f t="shared" si="59"/>
        <v>5099991</v>
      </c>
      <c r="BS66" s="390"/>
    </row>
    <row r="67" spans="1:71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54"/>
        <v>29162871</v>
      </c>
      <c r="AE67" s="403">
        <f t="shared" si="54"/>
        <v>29626487</v>
      </c>
      <c r="AF67" s="403">
        <f t="shared" si="54"/>
        <v>29662484</v>
      </c>
      <c r="AG67" s="403">
        <f t="shared" si="54"/>
        <v>29047318</v>
      </c>
      <c r="AH67" s="403">
        <v>28633595</v>
      </c>
      <c r="AI67" s="403">
        <f t="shared" si="55"/>
        <v>27496157</v>
      </c>
      <c r="AJ67" s="576">
        <v>25662573</v>
      </c>
      <c r="AK67" s="606">
        <v>25866247</v>
      </c>
      <c r="AL67" s="617">
        <f t="shared" si="56"/>
        <v>26763029</v>
      </c>
      <c r="AM67" s="403">
        <v>27017314</v>
      </c>
      <c r="AN67" s="403">
        <v>27890099</v>
      </c>
      <c r="AO67" s="403">
        <v>27557120</v>
      </c>
      <c r="AP67" s="403">
        <f t="shared" si="57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576">
        <v>25130534</v>
      </c>
      <c r="AW67" s="630">
        <v>26460974</v>
      </c>
      <c r="AX67" s="403">
        <v>27917252</v>
      </c>
      <c r="AY67" s="403">
        <v>29492676</v>
      </c>
      <c r="AZ67" s="403">
        <v>30679069</v>
      </c>
      <c r="BA67" s="403">
        <v>30189716</v>
      </c>
      <c r="BB67" s="403">
        <f t="shared" si="58"/>
        <v>29254046</v>
      </c>
      <c r="BC67" s="403">
        <v>29107402</v>
      </c>
      <c r="BD67" s="403">
        <v>28864206</v>
      </c>
      <c r="BE67" s="403">
        <v>27682719</v>
      </c>
      <c r="BF67" s="403"/>
      <c r="BG67" s="403"/>
      <c r="BH67" s="403"/>
      <c r="BI67" s="327">
        <f t="shared" si="59"/>
        <v>642612</v>
      </c>
      <c r="BJ67" s="150">
        <f t="shared" si="59"/>
        <v>196095</v>
      </c>
      <c r="BK67" s="150">
        <f t="shared" si="59"/>
        <v>289264</v>
      </c>
      <c r="BL67" s="150">
        <f t="shared" si="59"/>
        <v>1115755</v>
      </c>
      <c r="BM67" s="150">
        <f t="shared" si="59"/>
        <v>2275454</v>
      </c>
      <c r="BN67" s="150">
        <f t="shared" si="59"/>
        <v>2846414</v>
      </c>
      <c r="BO67" s="150">
        <f t="shared" si="59"/>
        <v>4400894</v>
      </c>
      <c r="BP67" s="150">
        <f t="shared" si="59"/>
        <v>5423434</v>
      </c>
      <c r="BQ67" s="150">
        <f t="shared" si="59"/>
        <v>5964027</v>
      </c>
      <c r="BR67" s="169">
        <f t="shared" si="59"/>
        <v>5935273</v>
      </c>
      <c r="BS67" s="390"/>
    </row>
    <row r="68" spans="1:71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54"/>
        <v>1572019.2335282988</v>
      </c>
      <c r="AE68" s="403">
        <f t="shared" si="54"/>
        <v>1704412.6686715931</v>
      </c>
      <c r="AF68" s="403">
        <f t="shared" si="54"/>
        <v>1763957.0091804934</v>
      </c>
      <c r="AG68" s="403">
        <f t="shared" si="54"/>
        <v>1953122.2653166295</v>
      </c>
      <c r="AH68" s="403">
        <v>1925191.1319030249</v>
      </c>
      <c r="AI68" s="403">
        <f t="shared" si="55"/>
        <v>2578256.1345649837</v>
      </c>
      <c r="AJ68" s="576">
        <v>2724649.7002233295</v>
      </c>
      <c r="AK68" s="606">
        <v>3667330.7625181265</v>
      </c>
      <c r="AL68" s="617">
        <f t="shared" si="56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57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576">
        <v>3685370.6759267142</v>
      </c>
      <c r="AW68" s="630">
        <v>2727962.9903489873</v>
      </c>
      <c r="AX68" s="403">
        <v>3003604.9926498868</v>
      </c>
      <c r="AY68" s="403">
        <v>3172779.2182240034</v>
      </c>
      <c r="AZ68" s="403">
        <v>3101217.2187035065</v>
      </c>
      <c r="BA68" s="403">
        <v>2496119.1156145334</v>
      </c>
      <c r="BB68" s="403">
        <f t="shared" si="58"/>
        <v>1994708.9198385724</v>
      </c>
      <c r="BC68" s="403">
        <v>3135385.757288537</v>
      </c>
      <c r="BD68" s="403">
        <v>3604840.5116909519</v>
      </c>
      <c r="BE68" s="403">
        <v>3689159.4736574194</v>
      </c>
      <c r="BF68" s="403"/>
      <c r="BG68" s="403"/>
      <c r="BH68" s="403"/>
      <c r="BI68" s="327">
        <f t="shared" si="59"/>
        <v>581349.44298807485</v>
      </c>
      <c r="BJ68" s="150">
        <f t="shared" si="59"/>
        <v>1414913.7136234613</v>
      </c>
      <c r="BK68" s="150">
        <f t="shared" si="59"/>
        <v>1347200.2142907751</v>
      </c>
      <c r="BL68" s="150">
        <f t="shared" si="59"/>
        <v>1537261.0197017123</v>
      </c>
      <c r="BM68" s="150">
        <f t="shared" si="59"/>
        <v>1391127.1778955632</v>
      </c>
      <c r="BN68" s="150">
        <f t="shared" si="59"/>
        <v>1402626.3730329275</v>
      </c>
      <c r="BO68" s="150">
        <f t="shared" si="59"/>
        <v>1293805.1414882038</v>
      </c>
      <c r="BP68" s="150">
        <f t="shared" si="59"/>
        <v>1252243.3472494835</v>
      </c>
      <c r="BQ68" s="150">
        <f t="shared" si="59"/>
        <v>1250684.6088358287</v>
      </c>
      <c r="BR68" s="169">
        <f t="shared" si="59"/>
        <v>906926.67494623689</v>
      </c>
      <c r="BS68" s="390"/>
    </row>
    <row r="69" spans="1:71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54"/>
        <v>88782.766471701354</v>
      </c>
      <c r="AE69" s="403">
        <f t="shared" si="54"/>
        <v>95093.331328406945</v>
      </c>
      <c r="AF69" s="403">
        <f t="shared" si="54"/>
        <v>96856.990819506434</v>
      </c>
      <c r="AG69" s="403">
        <f t="shared" si="54"/>
        <v>108624.73468337051</v>
      </c>
      <c r="AH69" s="403">
        <v>107085.86809697488</v>
      </c>
      <c r="AI69" s="403">
        <f t="shared" si="55"/>
        <v>141139.86543501611</v>
      </c>
      <c r="AJ69" s="576">
        <v>151177.29977667067</v>
      </c>
      <c r="AK69" s="606">
        <v>201302.23748187325</v>
      </c>
      <c r="AL69" s="617">
        <f t="shared" si="56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57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576">
        <v>200153.32407328504</v>
      </c>
      <c r="AW69" s="630">
        <v>95368.009651012486</v>
      </c>
      <c r="AX69" s="403">
        <v>103568.00735011324</v>
      </c>
      <c r="AY69" s="403">
        <v>111388.78177599664</v>
      </c>
      <c r="AZ69" s="403">
        <v>111152.78129649311</v>
      </c>
      <c r="BA69" s="403">
        <v>90470.884385466576</v>
      </c>
      <c r="BB69" s="403">
        <f t="shared" si="58"/>
        <v>69902.080161427351</v>
      </c>
      <c r="BC69" s="403">
        <v>112557.24271146279</v>
      </c>
      <c r="BD69" s="403">
        <v>127750.48830904778</v>
      </c>
      <c r="BE69" s="403">
        <v>132948.52634258082</v>
      </c>
      <c r="BF69" s="403"/>
      <c r="BG69" s="403"/>
      <c r="BH69" s="403"/>
      <c r="BI69" s="327">
        <f t="shared" si="59"/>
        <v>30717.55701192515</v>
      </c>
      <c r="BJ69" s="150">
        <f t="shared" si="59"/>
        <v>74197.286376538657</v>
      </c>
      <c r="BK69" s="150">
        <f t="shared" si="59"/>
        <v>71340.785709225049</v>
      </c>
      <c r="BL69" s="150">
        <f t="shared" si="59"/>
        <v>84585.980298288079</v>
      </c>
      <c r="BM69" s="150">
        <f t="shared" si="59"/>
        <v>75091.822104437335</v>
      </c>
      <c r="BN69" s="150">
        <f t="shared" si="59"/>
        <v>73915.62696707237</v>
      </c>
      <c r="BO69" s="150">
        <f t="shared" si="59"/>
        <v>69007.858511796134</v>
      </c>
      <c r="BP69" s="150">
        <f t="shared" si="59"/>
        <v>68845.652750516398</v>
      </c>
      <c r="BQ69" s="150">
        <f t="shared" si="59"/>
        <v>66022.391164171306</v>
      </c>
      <c r="BR69" s="169">
        <f t="shared" si="59"/>
        <v>50987.325053763241</v>
      </c>
      <c r="BS69" s="390"/>
    </row>
    <row r="70" spans="1:71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54"/>
        <v>214510</v>
      </c>
      <c r="AE70" s="403">
        <f t="shared" si="54"/>
        <v>216826</v>
      </c>
      <c r="AF70" s="403">
        <f t="shared" si="54"/>
        <v>212387</v>
      </c>
      <c r="AG70" s="403">
        <f t="shared" si="54"/>
        <v>325390</v>
      </c>
      <c r="AH70" s="403">
        <v>297095</v>
      </c>
      <c r="AI70" s="403">
        <f t="shared" si="55"/>
        <v>411270</v>
      </c>
      <c r="AJ70" s="576">
        <v>0</v>
      </c>
      <c r="AK70" s="606">
        <v>0</v>
      </c>
      <c r="AL70" s="617">
        <f t="shared" si="56"/>
        <v>0</v>
      </c>
      <c r="AM70" s="403">
        <v>0</v>
      </c>
      <c r="AN70" s="403">
        <v>0</v>
      </c>
      <c r="AO70" s="403">
        <v>0</v>
      </c>
      <c r="AP70" s="403">
        <f t="shared" si="57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576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>
        <f t="shared" si="58"/>
        <v>0</v>
      </c>
      <c r="BC70" s="403">
        <v>0</v>
      </c>
      <c r="BD70" s="403">
        <v>0</v>
      </c>
      <c r="BE70" s="403">
        <v>0</v>
      </c>
      <c r="BF70" s="403"/>
      <c r="BG70" s="403"/>
      <c r="BH70" s="403"/>
      <c r="BI70" s="327">
        <f t="shared" si="59"/>
        <v>2639</v>
      </c>
      <c r="BJ70" s="150">
        <f t="shared" si="59"/>
        <v>3779</v>
      </c>
      <c r="BK70" s="150">
        <f t="shared" si="59"/>
        <v>9361</v>
      </c>
      <c r="BL70" s="150">
        <f t="shared" si="59"/>
        <v>9853</v>
      </c>
      <c r="BM70" s="150">
        <f t="shared" si="59"/>
        <v>336004</v>
      </c>
      <c r="BN70" s="150">
        <f t="shared" si="59"/>
        <v>361901</v>
      </c>
      <c r="BO70" s="150">
        <f t="shared" si="59"/>
        <v>278115</v>
      </c>
      <c r="BP70" s="150">
        <f t="shared" si="59"/>
        <v>238731</v>
      </c>
      <c r="BQ70" s="150">
        <f t="shared" si="59"/>
        <v>256676</v>
      </c>
      <c r="BR70" s="169">
        <f t="shared" si="59"/>
        <v>332092</v>
      </c>
      <c r="BS70" s="390"/>
    </row>
    <row r="71" spans="1:71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60">SUM(AF66:AF70)</f>
        <v>43762738</v>
      </c>
      <c r="AG71" s="404">
        <f t="shared" ref="AG71" si="61">SUM(AG66:AG70)</f>
        <v>42685417</v>
      </c>
      <c r="AH71" s="404">
        <v>41658244</v>
      </c>
      <c r="AI71" s="404">
        <f t="shared" ref="AI71" si="62">SUM(AI66:AI70)</f>
        <v>40417609</v>
      </c>
      <c r="AJ71" s="516">
        <v>37105086</v>
      </c>
      <c r="AK71" s="588">
        <v>38464772.999999993</v>
      </c>
      <c r="AL71" s="618">
        <f t="shared" ref="AL71" si="6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6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516">
        <v>37049074</v>
      </c>
      <c r="AW71" s="631">
        <v>38372967</v>
      </c>
      <c r="AX71" s="404">
        <v>40886517</v>
      </c>
      <c r="AY71" s="404">
        <v>43529166</v>
      </c>
      <c r="AZ71" s="404">
        <v>45167094</v>
      </c>
      <c r="BA71" s="404">
        <v>43322650</v>
      </c>
      <c r="BB71" s="404">
        <f t="shared" ref="BB71" si="65">SUM(BB66:BB70)</f>
        <v>40964237</v>
      </c>
      <c r="BC71" s="404">
        <v>41929895</v>
      </c>
      <c r="BD71" s="404">
        <v>42393478</v>
      </c>
      <c r="BE71" s="404">
        <v>41554298</v>
      </c>
      <c r="BF71" s="404"/>
      <c r="BG71" s="404"/>
      <c r="BH71" s="404"/>
      <c r="BI71" s="328">
        <f t="shared" si="59"/>
        <v>1563349</v>
      </c>
      <c r="BJ71" s="158">
        <f t="shared" si="59"/>
        <v>1985254</v>
      </c>
      <c r="BK71" s="158">
        <f t="shared" si="59"/>
        <v>2603942</v>
      </c>
      <c r="BL71" s="158">
        <f t="shared" si="59"/>
        <v>4680739</v>
      </c>
      <c r="BM71" s="158">
        <f t="shared" si="59"/>
        <v>6833542</v>
      </c>
      <c r="BN71" s="158">
        <f t="shared" si="59"/>
        <v>8006210</v>
      </c>
      <c r="BO71" s="158">
        <f t="shared" si="59"/>
        <v>10243938</v>
      </c>
      <c r="BP71" s="158">
        <f t="shared" si="59"/>
        <v>12340200</v>
      </c>
      <c r="BQ71" s="158">
        <f t="shared" si="59"/>
        <v>13047791.000000007</v>
      </c>
      <c r="BR71" s="171">
        <f t="shared" si="59"/>
        <v>12325270</v>
      </c>
      <c r="BS71" s="390"/>
    </row>
    <row r="72" spans="1:71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573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  <c r="BS72" s="389"/>
    </row>
    <row r="73" spans="1:71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577">
        <v>92521601</v>
      </c>
      <c r="AW73" s="632">
        <v>99825785.099999994</v>
      </c>
      <c r="AX73" s="406">
        <v>87830658.200000003</v>
      </c>
      <c r="AY73" s="406">
        <v>84790575.299999997</v>
      </c>
      <c r="AZ73" s="406">
        <v>76142073.799999997</v>
      </c>
      <c r="BA73" s="406">
        <v>63076877.800000004</v>
      </c>
      <c r="BB73" s="406">
        <v>71626900.400000006</v>
      </c>
      <c r="BC73" s="406">
        <v>94410080.099999994</v>
      </c>
      <c r="BD73" s="406">
        <v>96807583.400000006</v>
      </c>
      <c r="BE73" s="406">
        <v>88189152.599999994</v>
      </c>
      <c r="BF73" s="406"/>
      <c r="BG73" s="406"/>
      <c r="BH73" s="406"/>
      <c r="BI73" s="325">
        <f t="shared" ref="BI73:BR78" si="66">O73-C73</f>
        <v>-7352170.700000003</v>
      </c>
      <c r="BJ73" s="142">
        <f t="shared" si="66"/>
        <v>4779663.799999997</v>
      </c>
      <c r="BK73" s="142">
        <f t="shared" si="66"/>
        <v>8019069.799999997</v>
      </c>
      <c r="BL73" s="142">
        <f t="shared" si="66"/>
        <v>12229573.5</v>
      </c>
      <c r="BM73" s="142">
        <f t="shared" si="66"/>
        <v>16657774.900000006</v>
      </c>
      <c r="BN73" s="142">
        <f t="shared" si="66"/>
        <v>11536677.299999997</v>
      </c>
      <c r="BO73" s="142">
        <f t="shared" si="66"/>
        <v>6219243.6000000089</v>
      </c>
      <c r="BP73" s="142">
        <f t="shared" si="66"/>
        <v>8327093.8999999985</v>
      </c>
      <c r="BQ73" s="142">
        <f t="shared" si="66"/>
        <v>1462922.099999994</v>
      </c>
      <c r="BR73" s="166">
        <f t="shared" si="66"/>
        <v>-6266087.700000003</v>
      </c>
      <c r="BS73" s="389"/>
    </row>
    <row r="74" spans="1:71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577">
        <v>28949888.300000001</v>
      </c>
      <c r="AW74" s="632">
        <v>31161888.399999999</v>
      </c>
      <c r="AX74" s="406">
        <v>28510916.5</v>
      </c>
      <c r="AY74" s="406">
        <v>27194901.100000001</v>
      </c>
      <c r="AZ74" s="406">
        <v>25116450</v>
      </c>
      <c r="BA74" s="406">
        <v>20895727</v>
      </c>
      <c r="BB74" s="406">
        <v>23523357</v>
      </c>
      <c r="BC74" s="406">
        <v>30630156</v>
      </c>
      <c r="BD74" s="406">
        <v>31173885</v>
      </c>
      <c r="BE74" s="406">
        <v>28471999.300000001</v>
      </c>
      <c r="BF74" s="406"/>
      <c r="BG74" s="406"/>
      <c r="BH74" s="406"/>
      <c r="BI74" s="325">
        <f t="shared" si="66"/>
        <v>-2786128</v>
      </c>
      <c r="BJ74" s="142">
        <f t="shared" si="66"/>
        <v>563255</v>
      </c>
      <c r="BK74" s="142">
        <f t="shared" si="66"/>
        <v>1161803</v>
      </c>
      <c r="BL74" s="142">
        <f t="shared" si="66"/>
        <v>4060251</v>
      </c>
      <c r="BM74" s="142">
        <f t="shared" si="66"/>
        <v>4939599</v>
      </c>
      <c r="BN74" s="142">
        <f t="shared" si="66"/>
        <v>5053522</v>
      </c>
      <c r="BO74" s="142">
        <f t="shared" si="66"/>
        <v>3239993</v>
      </c>
      <c r="BP74" s="142">
        <f t="shared" si="66"/>
        <v>5207812</v>
      </c>
      <c r="BQ74" s="142">
        <f t="shared" si="66"/>
        <v>3455637</v>
      </c>
      <c r="BR74" s="166">
        <f t="shared" si="66"/>
        <v>1991331</v>
      </c>
      <c r="BS74" s="389"/>
    </row>
    <row r="75" spans="1:71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577">
        <v>51781938.899999999</v>
      </c>
      <c r="AW75" s="632">
        <v>49773014.000000007</v>
      </c>
      <c r="AX75" s="406">
        <v>46982666.299999997</v>
      </c>
      <c r="AY75" s="406">
        <v>47839121.799999997</v>
      </c>
      <c r="AZ75" s="406">
        <v>46844581.899999999</v>
      </c>
      <c r="BA75" s="406">
        <v>41781367.5</v>
      </c>
      <c r="BB75" s="406">
        <v>48464461.700000003</v>
      </c>
      <c r="BC75" s="406">
        <v>53124933.899999999</v>
      </c>
      <c r="BD75" s="406">
        <v>56729294.900000006</v>
      </c>
      <c r="BE75" s="406">
        <v>52960533.700000003</v>
      </c>
      <c r="BF75" s="406"/>
      <c r="BG75" s="406"/>
      <c r="BH75" s="406"/>
      <c r="BI75" s="325">
        <f t="shared" si="66"/>
        <v>-18606633.400000002</v>
      </c>
      <c r="BJ75" s="142">
        <f t="shared" si="66"/>
        <v>-5643601.6000000015</v>
      </c>
      <c r="BK75" s="142">
        <f t="shared" si="66"/>
        <v>-7455076.6000000015</v>
      </c>
      <c r="BL75" s="142">
        <f t="shared" si="66"/>
        <v>-3570785.5</v>
      </c>
      <c r="BM75" s="142">
        <f t="shared" si="66"/>
        <v>-2125789.700000003</v>
      </c>
      <c r="BN75" s="142">
        <f t="shared" si="66"/>
        <v>-5174565.6999999955</v>
      </c>
      <c r="BO75" s="142">
        <f t="shared" si="66"/>
        <v>-2757361.599999994</v>
      </c>
      <c r="BP75" s="142">
        <f t="shared" si="66"/>
        <v>18522017.899999999</v>
      </c>
      <c r="BQ75" s="142">
        <f t="shared" si="66"/>
        <v>-20060840.300000008</v>
      </c>
      <c r="BR75" s="166">
        <f t="shared" si="66"/>
        <v>-3302948.4999999925</v>
      </c>
      <c r="BS75" s="389"/>
    </row>
    <row r="76" spans="1:71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577">
        <v>118511516.7</v>
      </c>
      <c r="AW76" s="632">
        <v>104708667.59999999</v>
      </c>
      <c r="AX76" s="406">
        <v>109712826</v>
      </c>
      <c r="AY76" s="406">
        <v>107620935.09999999</v>
      </c>
      <c r="AZ76" s="406">
        <v>103152002.8</v>
      </c>
      <c r="BA76" s="406">
        <v>113958558</v>
      </c>
      <c r="BB76" s="406">
        <v>122729506</v>
      </c>
      <c r="BC76" s="406">
        <v>123252301</v>
      </c>
      <c r="BD76" s="406">
        <v>119559813.5</v>
      </c>
      <c r="BE76" s="406">
        <v>131187130.5</v>
      </c>
      <c r="BF76" s="406"/>
      <c r="BG76" s="406"/>
      <c r="BH76" s="406"/>
      <c r="BI76" s="325">
        <f t="shared" si="66"/>
        <v>-20751968</v>
      </c>
      <c r="BJ76" s="142">
        <f t="shared" si="66"/>
        <v>-39851068</v>
      </c>
      <c r="BK76" s="142">
        <f t="shared" si="66"/>
        <v>29314642</v>
      </c>
      <c r="BL76" s="142">
        <f t="shared" si="66"/>
        <v>-33818724</v>
      </c>
      <c r="BM76" s="142">
        <f t="shared" si="66"/>
        <v>-18733533.099999994</v>
      </c>
      <c r="BN76" s="142">
        <f t="shared" si="66"/>
        <v>20520994.099999994</v>
      </c>
      <c r="BO76" s="142">
        <f t="shared" si="66"/>
        <v>-29117553</v>
      </c>
      <c r="BP76" s="142">
        <f t="shared" si="66"/>
        <v>2767708</v>
      </c>
      <c r="BQ76" s="142">
        <f t="shared" si="66"/>
        <v>-18254175</v>
      </c>
      <c r="BR76" s="166">
        <f t="shared" si="66"/>
        <v>23477385.699999988</v>
      </c>
      <c r="BS76" s="389"/>
    </row>
    <row r="77" spans="1:71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577">
        <v>2515229.2999999998</v>
      </c>
      <c r="AW77" s="632">
        <v>1582461.4000000001</v>
      </c>
      <c r="AX77" s="406">
        <v>3705109.5</v>
      </c>
      <c r="AY77" s="406">
        <v>1205265.3</v>
      </c>
      <c r="AZ77" s="406">
        <v>2039151.5</v>
      </c>
      <c r="BA77" s="406">
        <v>1743221.0999999999</v>
      </c>
      <c r="BB77" s="406">
        <v>1787863.8</v>
      </c>
      <c r="BC77" s="406">
        <v>-2519054.7999999998</v>
      </c>
      <c r="BD77" s="406">
        <v>6190119.9000000004</v>
      </c>
      <c r="BE77" s="406">
        <v>2594358.0000000005</v>
      </c>
      <c r="BF77" s="406"/>
      <c r="BG77" s="406"/>
      <c r="BH77" s="406"/>
      <c r="BI77" s="325">
        <f t="shared" si="66"/>
        <v>-144978.20000000019</v>
      </c>
      <c r="BJ77" s="142">
        <f t="shared" si="66"/>
        <v>-83941.899999999907</v>
      </c>
      <c r="BK77" s="142">
        <f t="shared" si="66"/>
        <v>-43753.699999999953</v>
      </c>
      <c r="BL77" s="142">
        <f t="shared" si="66"/>
        <v>-46446.000000000233</v>
      </c>
      <c r="BM77" s="142">
        <f t="shared" si="66"/>
        <v>-57553.899999999907</v>
      </c>
      <c r="BN77" s="142">
        <f t="shared" si="66"/>
        <v>-102537.10000000009</v>
      </c>
      <c r="BO77" s="142">
        <f t="shared" si="66"/>
        <v>-112001.39999999991</v>
      </c>
      <c r="BP77" s="142">
        <f t="shared" si="66"/>
        <v>-126765.39999999944</v>
      </c>
      <c r="BQ77" s="142">
        <f t="shared" si="66"/>
        <v>-160305.80000000028</v>
      </c>
      <c r="BR77" s="166">
        <f t="shared" si="66"/>
        <v>-175915.49999999907</v>
      </c>
      <c r="BS77" s="389"/>
    </row>
    <row r="78" spans="1:71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67">SUM(AF73:AF77)</f>
        <v>311607616.80000001</v>
      </c>
      <c r="AG78" s="406">
        <f t="shared" ref="AG78" si="68">SUM(AG73:AG77)</f>
        <v>327180330.80000001</v>
      </c>
      <c r="AH78" s="406">
        <v>254534303.30000001</v>
      </c>
      <c r="AI78" s="406">
        <f t="shared" ref="AI78" si="69">SUM(AI73:AI77)</f>
        <v>258890270.69999999</v>
      </c>
      <c r="AJ78" s="577">
        <v>285851551.30000001</v>
      </c>
      <c r="AK78" s="607">
        <v>309213436.60000002</v>
      </c>
      <c r="AL78" s="620">
        <f t="shared" ref="AL78" si="70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71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577">
        <v>294280174.19999999</v>
      </c>
      <c r="AW78" s="632">
        <v>287051816.5</v>
      </c>
      <c r="AX78" s="406">
        <v>276742176.5</v>
      </c>
      <c r="AY78" s="406">
        <v>268650798.59999996</v>
      </c>
      <c r="AZ78" s="406">
        <v>253294260</v>
      </c>
      <c r="BA78" s="406">
        <v>241455751.40000001</v>
      </c>
      <c r="BB78" s="406">
        <f t="shared" ref="BB78" si="72">SUM(BB73:BB77)</f>
        <v>268132088.90000004</v>
      </c>
      <c r="BC78" s="406">
        <v>298898416.19999999</v>
      </c>
      <c r="BD78" s="406">
        <v>310460696.69999999</v>
      </c>
      <c r="BE78" s="406">
        <v>303403174.10000002</v>
      </c>
      <c r="BF78" s="406"/>
      <c r="BG78" s="406"/>
      <c r="BH78" s="406"/>
      <c r="BI78" s="325">
        <f t="shared" si="66"/>
        <v>-49641878.300000042</v>
      </c>
      <c r="BJ78" s="142">
        <f t="shared" si="66"/>
        <v>-40235692.700000018</v>
      </c>
      <c r="BK78" s="142">
        <f t="shared" si="66"/>
        <v>30996684.49999997</v>
      </c>
      <c r="BL78" s="142">
        <f t="shared" si="66"/>
        <v>-21146131</v>
      </c>
      <c r="BM78" s="142">
        <f t="shared" si="66"/>
        <v>680497.19999998808</v>
      </c>
      <c r="BN78" s="142">
        <f t="shared" si="66"/>
        <v>31834090.599999964</v>
      </c>
      <c r="BO78" s="142">
        <f t="shared" si="66"/>
        <v>-22527679.399999917</v>
      </c>
      <c r="BP78" s="142">
        <f t="shared" si="66"/>
        <v>34697866.400000006</v>
      </c>
      <c r="BQ78" s="142">
        <f t="shared" si="66"/>
        <v>-33556762.00000003</v>
      </c>
      <c r="BR78" s="166">
        <f t="shared" si="66"/>
        <v>15723764.99999994</v>
      </c>
      <c r="BS78" s="389"/>
    </row>
    <row r="79" spans="1:71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578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  <c r="BS79" s="390"/>
    </row>
    <row r="80" spans="1:71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11">
        <v>23080702.09</v>
      </c>
      <c r="AW80" s="586">
        <v>27774454.199999999</v>
      </c>
      <c r="AX80" s="408">
        <v>26764093.07</v>
      </c>
      <c r="AY80" s="408">
        <v>25790374.140000001</v>
      </c>
      <c r="AZ80" s="408">
        <v>23174250.57</v>
      </c>
      <c r="BA80" s="408">
        <v>19463813.990000002</v>
      </c>
      <c r="BB80" s="408">
        <v>22072155.370000001</v>
      </c>
      <c r="BC80" s="408">
        <v>26313963.57</v>
      </c>
      <c r="BD80" s="408">
        <v>24999982.399999999</v>
      </c>
      <c r="BE80" s="408">
        <v>22852357.850000001</v>
      </c>
      <c r="BF80" s="408"/>
      <c r="BG80" s="408"/>
      <c r="BH80" s="408"/>
      <c r="BI80" s="327">
        <f t="shared" ref="BI80:BR85" si="73">O80-C80</f>
        <v>-1934162.1799999978</v>
      </c>
      <c r="BJ80" s="150">
        <f t="shared" si="73"/>
        <v>639471.88999999873</v>
      </c>
      <c r="BK80" s="150">
        <f t="shared" si="73"/>
        <v>1151298.0999999996</v>
      </c>
      <c r="BL80" s="150">
        <f t="shared" si="73"/>
        <v>2013703.3600000013</v>
      </c>
      <c r="BM80" s="150">
        <f t="shared" si="73"/>
        <v>2489951.4099999964</v>
      </c>
      <c r="BN80" s="150">
        <f t="shared" si="73"/>
        <v>1332159.799999997</v>
      </c>
      <c r="BO80" s="150">
        <f t="shared" si="73"/>
        <v>266530.96000000089</v>
      </c>
      <c r="BP80" s="150">
        <f t="shared" si="73"/>
        <v>981654.16999999993</v>
      </c>
      <c r="BQ80" s="150">
        <f t="shared" si="73"/>
        <v>-194862.00999999791</v>
      </c>
      <c r="BR80" s="169">
        <f t="shared" si="73"/>
        <v>-1673404.7699999996</v>
      </c>
      <c r="BS80" s="390"/>
    </row>
    <row r="81" spans="1:71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11">
        <v>4255789.1499999994</v>
      </c>
      <c r="AW81" s="586">
        <v>4887440.53</v>
      </c>
      <c r="AX81" s="408">
        <v>4696580.46</v>
      </c>
      <c r="AY81" s="408">
        <v>4481300.97</v>
      </c>
      <c r="AZ81" s="408">
        <v>4132606.46</v>
      </c>
      <c r="BA81" s="408">
        <v>3476448.58</v>
      </c>
      <c r="BB81" s="408">
        <v>3898669.89</v>
      </c>
      <c r="BC81" s="408">
        <v>4698646.0600000005</v>
      </c>
      <c r="BD81" s="408">
        <v>4585161.55</v>
      </c>
      <c r="BE81" s="408">
        <v>4200711.7299999995</v>
      </c>
      <c r="BF81" s="408"/>
      <c r="BG81" s="408"/>
      <c r="BH81" s="408"/>
      <c r="BI81" s="327">
        <f t="shared" si="73"/>
        <v>-307792.87999999989</v>
      </c>
      <c r="BJ81" s="150">
        <f t="shared" si="73"/>
        <v>101807.87999999989</v>
      </c>
      <c r="BK81" s="150">
        <f t="shared" si="73"/>
        <v>138217.55000000028</v>
      </c>
      <c r="BL81" s="150">
        <f t="shared" si="73"/>
        <v>456747.76000000024</v>
      </c>
      <c r="BM81" s="150">
        <f t="shared" si="73"/>
        <v>503876.60000000009</v>
      </c>
      <c r="BN81" s="150">
        <f t="shared" si="73"/>
        <v>457416.15000000037</v>
      </c>
      <c r="BO81" s="150">
        <f t="shared" si="73"/>
        <v>286907.65999999968</v>
      </c>
      <c r="BP81" s="150">
        <f t="shared" si="73"/>
        <v>480707.33999999985</v>
      </c>
      <c r="BQ81" s="150">
        <f t="shared" si="73"/>
        <v>325311.01000000024</v>
      </c>
      <c r="BR81" s="169">
        <f t="shared" si="73"/>
        <v>156714.02000000002</v>
      </c>
      <c r="BS81" s="390"/>
    </row>
    <row r="82" spans="1:71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11">
        <v>8165419.2599999988</v>
      </c>
      <c r="AW82" s="586">
        <v>8746668.1300000008</v>
      </c>
      <c r="AX82" s="408">
        <v>9387151.2000000011</v>
      </c>
      <c r="AY82" s="408">
        <v>9178581.5399999991</v>
      </c>
      <c r="AZ82" s="408">
        <v>8939571.5500000007</v>
      </c>
      <c r="BA82" s="408">
        <v>8074188.4400000004</v>
      </c>
      <c r="BB82" s="408">
        <v>8993885.6500000022</v>
      </c>
      <c r="BC82" s="408">
        <v>9114722.629999999</v>
      </c>
      <c r="BD82" s="408">
        <v>8905126.1899999995</v>
      </c>
      <c r="BE82" s="408">
        <v>8472198.370000001</v>
      </c>
      <c r="BF82" s="408"/>
      <c r="BG82" s="408"/>
      <c r="BH82" s="408"/>
      <c r="BI82" s="327">
        <f t="shared" si="73"/>
        <v>-3150106.9800000004</v>
      </c>
      <c r="BJ82" s="150">
        <f t="shared" si="73"/>
        <v>-1236056.8400000008</v>
      </c>
      <c r="BK82" s="150">
        <f t="shared" si="73"/>
        <v>-1409805.8599999994</v>
      </c>
      <c r="BL82" s="150">
        <f t="shared" si="73"/>
        <v>-745121.6400000006</v>
      </c>
      <c r="BM82" s="150">
        <f t="shared" si="73"/>
        <v>-904774.43999999855</v>
      </c>
      <c r="BN82" s="150">
        <f t="shared" si="73"/>
        <v>-1396324.2299999986</v>
      </c>
      <c r="BO82" s="150">
        <f t="shared" si="73"/>
        <v>-1085842.8900000015</v>
      </c>
      <c r="BP82" s="150">
        <f t="shared" si="73"/>
        <v>-115359.33000000007</v>
      </c>
      <c r="BQ82" s="150">
        <f t="shared" si="73"/>
        <v>-1221383.1299999999</v>
      </c>
      <c r="BR82" s="169">
        <f t="shared" si="73"/>
        <v>-871948.77000000048</v>
      </c>
      <c r="BS82" s="390"/>
    </row>
    <row r="83" spans="1:71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11">
        <v>9600768.6799999997</v>
      </c>
      <c r="AW83" s="586">
        <v>8880055.1400000006</v>
      </c>
      <c r="AX83" s="408">
        <v>10745085.709999999</v>
      </c>
      <c r="AY83" s="408">
        <v>8567005.910000002</v>
      </c>
      <c r="AZ83" s="408">
        <v>8601049.5200000014</v>
      </c>
      <c r="BA83" s="408">
        <v>8797445.4800000004</v>
      </c>
      <c r="BB83" s="408">
        <v>9224849.120000001</v>
      </c>
      <c r="BC83" s="408">
        <v>9357462.209999999</v>
      </c>
      <c r="BD83" s="408">
        <v>8656660.290000001</v>
      </c>
      <c r="BE83" s="408">
        <v>10459128.989999998</v>
      </c>
      <c r="BF83" s="408"/>
      <c r="BG83" s="408"/>
      <c r="BH83" s="408"/>
      <c r="BI83" s="327">
        <f t="shared" si="73"/>
        <v>-2722059.879999999</v>
      </c>
      <c r="BJ83" s="150">
        <f t="shared" si="73"/>
        <v>-3230974.8100000005</v>
      </c>
      <c r="BK83" s="150">
        <f t="shared" si="73"/>
        <v>575377.36000000034</v>
      </c>
      <c r="BL83" s="150">
        <f t="shared" si="73"/>
        <v>-1957498.0999999996</v>
      </c>
      <c r="BM83" s="150">
        <f t="shared" si="73"/>
        <v>-2018647.459999999</v>
      </c>
      <c r="BN83" s="150">
        <f t="shared" si="73"/>
        <v>-296436.09999999963</v>
      </c>
      <c r="BO83" s="150">
        <f t="shared" si="73"/>
        <v>-2598809.1799999978</v>
      </c>
      <c r="BP83" s="150">
        <f t="shared" si="73"/>
        <v>742069.18000000063</v>
      </c>
      <c r="BQ83" s="150">
        <f t="shared" si="73"/>
        <v>-3538944.2700000014</v>
      </c>
      <c r="BR83" s="169">
        <f t="shared" si="73"/>
        <v>647095.8900000006</v>
      </c>
      <c r="BS83" s="390"/>
    </row>
    <row r="84" spans="1:71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11">
        <v>601405.32000000007</v>
      </c>
      <c r="AW84" s="586">
        <v>420233.23000000004</v>
      </c>
      <c r="AX84" s="408">
        <v>942345.20000000007</v>
      </c>
      <c r="AY84" s="408">
        <v>319208.14999999997</v>
      </c>
      <c r="AZ84" s="408">
        <v>555218.61</v>
      </c>
      <c r="BA84" s="408">
        <v>508564.80999999994</v>
      </c>
      <c r="BB84" s="408">
        <v>485872.49</v>
      </c>
      <c r="BC84" s="408">
        <v>-953336.91999999993</v>
      </c>
      <c r="BD84" s="408">
        <v>1922845.1900000002</v>
      </c>
      <c r="BE84" s="408">
        <v>693471.67</v>
      </c>
      <c r="BF84" s="408"/>
      <c r="BG84" s="408"/>
      <c r="BH84" s="408"/>
      <c r="BI84" s="327">
        <f t="shared" si="73"/>
        <v>-51900.270000000077</v>
      </c>
      <c r="BJ84" s="150">
        <f t="shared" si="73"/>
        <v>-49534.619999999995</v>
      </c>
      <c r="BK84" s="150">
        <f t="shared" si="73"/>
        <v>-43884.429999999935</v>
      </c>
      <c r="BL84" s="150">
        <f t="shared" si="73"/>
        <v>-43775.769999999902</v>
      </c>
      <c r="BM84" s="150">
        <f t="shared" si="73"/>
        <v>-52865.890000000014</v>
      </c>
      <c r="BN84" s="150">
        <f t="shared" si="73"/>
        <v>-63592.159999999974</v>
      </c>
      <c r="BO84" s="150">
        <f t="shared" si="73"/>
        <v>-61799.179999999993</v>
      </c>
      <c r="BP84" s="150">
        <f t="shared" si="73"/>
        <v>-64100.219999999972</v>
      </c>
      <c r="BQ84" s="150">
        <f t="shared" si="73"/>
        <v>-51902.820000000065</v>
      </c>
      <c r="BR84" s="169">
        <f t="shared" si="73"/>
        <v>-49999.599999999977</v>
      </c>
      <c r="BS84" s="390"/>
    </row>
    <row r="85" spans="1:71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74">SUM(AF80:AF84)</f>
        <v>38536082.839999996</v>
      </c>
      <c r="AG85" s="408">
        <f t="shared" ref="AG85" si="75">SUM(AG80:AG84)</f>
        <v>40613292.07</v>
      </c>
      <c r="AH85" s="408">
        <v>31579393.650000002</v>
      </c>
      <c r="AI85" s="408">
        <f t="shared" ref="AI85" si="76">SUM(AI80:AI84)</f>
        <v>33218068.310000002</v>
      </c>
      <c r="AJ85" s="411">
        <v>36545542.620000005</v>
      </c>
      <c r="AK85" s="587">
        <v>44809207.450000003</v>
      </c>
      <c r="AL85" s="622">
        <f t="shared" ref="AL85" si="77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78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11">
        <v>45704084.5</v>
      </c>
      <c r="AW85" s="586">
        <v>50708851.229999997</v>
      </c>
      <c r="AX85" s="408">
        <v>52535255.640000008</v>
      </c>
      <c r="AY85" s="408">
        <v>48336470.710000001</v>
      </c>
      <c r="AZ85" s="408">
        <v>45402696.710000001</v>
      </c>
      <c r="BA85" s="408">
        <v>40320461.300000004</v>
      </c>
      <c r="BB85" s="408">
        <f t="shared" ref="BB85" si="79">SUM(BB80:BB84)</f>
        <v>44675432.520000003</v>
      </c>
      <c r="BC85" s="408">
        <v>48531457.550000004</v>
      </c>
      <c r="BD85" s="408">
        <v>49069775.619999997</v>
      </c>
      <c r="BE85" s="408">
        <v>46677868.609999999</v>
      </c>
      <c r="BF85" s="408"/>
      <c r="BG85" s="408"/>
      <c r="BH85" s="408"/>
      <c r="BI85" s="329">
        <f t="shared" si="73"/>
        <v>-8166022.1899999939</v>
      </c>
      <c r="BJ85" s="159">
        <f t="shared" si="73"/>
        <v>-3775286.4999999925</v>
      </c>
      <c r="BK85" s="159">
        <f t="shared" si="73"/>
        <v>411202.72000000626</v>
      </c>
      <c r="BL85" s="159">
        <f t="shared" si="73"/>
        <v>-275944.3900000006</v>
      </c>
      <c r="BM85" s="159">
        <f t="shared" si="73"/>
        <v>17540.219999998808</v>
      </c>
      <c r="BN85" s="159">
        <f t="shared" si="73"/>
        <v>33223.460000000894</v>
      </c>
      <c r="BO85" s="159">
        <f t="shared" si="73"/>
        <v>-3193012.629999999</v>
      </c>
      <c r="BP85" s="159">
        <f t="shared" si="73"/>
        <v>2024971.1399999969</v>
      </c>
      <c r="BQ85" s="159">
        <f t="shared" si="73"/>
        <v>-4681781.2199999988</v>
      </c>
      <c r="BR85" s="173">
        <f t="shared" si="73"/>
        <v>-1791543.2300000004</v>
      </c>
      <c r="BS85" s="390"/>
    </row>
    <row r="86" spans="1:71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579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  <c r="BS86" s="390"/>
    </row>
    <row r="87" spans="1:71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580">
        <v>4074484.5199999991</v>
      </c>
      <c r="AW87" s="635">
        <v>5308856.6999999927</v>
      </c>
      <c r="AX87" s="410">
        <v>4246181.7899999991</v>
      </c>
      <c r="AY87" s="410">
        <v>4516057.9599999972</v>
      </c>
      <c r="AZ87" s="410">
        <v>3673552.7500000009</v>
      </c>
      <c r="BA87" s="410">
        <v>3174128.4199999957</v>
      </c>
      <c r="BB87" s="410">
        <v>3601670.1999999997</v>
      </c>
      <c r="BC87" s="410">
        <v>4286460.4799999967</v>
      </c>
      <c r="BD87" s="410">
        <v>4659422.490000003</v>
      </c>
      <c r="BE87" s="410">
        <v>4178391.1400000048</v>
      </c>
      <c r="BF87" s="410"/>
      <c r="BG87" s="410"/>
      <c r="BH87" s="410"/>
      <c r="BI87" s="327">
        <f t="shared" ref="BI87:BR92" si="80">O87-C87</f>
        <v>229336.77090891404</v>
      </c>
      <c r="BJ87" s="150">
        <f t="shared" si="80"/>
        <v>3024.4491335754283</v>
      </c>
      <c r="BK87" s="150">
        <f t="shared" si="80"/>
        <v>87521.429364338983</v>
      </c>
      <c r="BL87" s="150">
        <f t="shared" si="80"/>
        <v>177216.39214321412</v>
      </c>
      <c r="BM87" s="150">
        <f t="shared" si="80"/>
        <v>655242.78322097892</v>
      </c>
      <c r="BN87" s="150">
        <f t="shared" si="80"/>
        <v>441265.98111424595</v>
      </c>
      <c r="BO87" s="150">
        <f t="shared" si="80"/>
        <v>179328.61001699278</v>
      </c>
      <c r="BP87" s="150">
        <f t="shared" si="80"/>
        <v>17780.772036744282</v>
      </c>
      <c r="BQ87" s="150">
        <f t="shared" si="80"/>
        <v>-152157.45426023798</v>
      </c>
      <c r="BR87" s="169">
        <f t="shared" si="80"/>
        <v>269464.12000001548</v>
      </c>
      <c r="BS87" s="390"/>
    </row>
    <row r="88" spans="1:71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580">
        <v>1179003.1899999988</v>
      </c>
      <c r="AW88" s="635">
        <v>1338526.679999999</v>
      </c>
      <c r="AX88" s="410">
        <v>1113187.3299999998</v>
      </c>
      <c r="AY88" s="410">
        <v>1082912.2100000014</v>
      </c>
      <c r="AZ88" s="410">
        <v>967414.9700000002</v>
      </c>
      <c r="BA88" s="410">
        <v>799375.08000000066</v>
      </c>
      <c r="BB88" s="410">
        <v>892333.62000000069</v>
      </c>
      <c r="BC88" s="410">
        <v>1080682.6599999997</v>
      </c>
      <c r="BD88" s="410">
        <v>1097509.2999999996</v>
      </c>
      <c r="BE88" s="410">
        <v>1007626.6899999996</v>
      </c>
      <c r="BF88" s="410"/>
      <c r="BG88" s="410"/>
      <c r="BH88" s="410"/>
      <c r="BI88" s="327">
        <f t="shared" si="80"/>
        <v>53409.866639699903</v>
      </c>
      <c r="BJ88" s="150">
        <f t="shared" si="80"/>
        <v>56460.261083993246</v>
      </c>
      <c r="BK88" s="150">
        <f t="shared" si="80"/>
        <v>21305.534693388036</v>
      </c>
      <c r="BL88" s="150">
        <f t="shared" si="80"/>
        <v>89758.140454347711</v>
      </c>
      <c r="BM88" s="150">
        <f t="shared" si="80"/>
        <v>171118.02635273524</v>
      </c>
      <c r="BN88" s="150">
        <f t="shared" si="80"/>
        <v>126963.10246375448</v>
      </c>
      <c r="BO88" s="150">
        <f t="shared" si="80"/>
        <v>-5753.7892437195405</v>
      </c>
      <c r="BP88" s="150">
        <f t="shared" si="80"/>
        <v>-10097.443683229154</v>
      </c>
      <c r="BQ88" s="150">
        <f t="shared" si="80"/>
        <v>-48345.997827051557</v>
      </c>
      <c r="BR88" s="169">
        <f t="shared" si="80"/>
        <v>82343.070000002044</v>
      </c>
      <c r="BS88" s="390"/>
    </row>
    <row r="89" spans="1:71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580">
        <v>2761534.4599999962</v>
      </c>
      <c r="AW89" s="635">
        <v>3354966.5899999966</v>
      </c>
      <c r="AX89" s="410">
        <v>3054824.2500000033</v>
      </c>
      <c r="AY89" s="410">
        <v>3390587.370000001</v>
      </c>
      <c r="AZ89" s="410">
        <v>2992980.8000000017</v>
      </c>
      <c r="BA89" s="410">
        <v>2818172.4100000011</v>
      </c>
      <c r="BB89" s="410">
        <v>3361340.6799999969</v>
      </c>
      <c r="BC89" s="410">
        <v>3436656.4399999985</v>
      </c>
      <c r="BD89" s="410">
        <v>3822894.8000000021</v>
      </c>
      <c r="BE89" s="410">
        <v>3696275.4599999916</v>
      </c>
      <c r="BF89" s="410"/>
      <c r="BG89" s="410"/>
      <c r="BH89" s="410"/>
      <c r="BI89" s="327">
        <f t="shared" si="80"/>
        <v>306030.13499752292</v>
      </c>
      <c r="BJ89" s="150">
        <f t="shared" si="80"/>
        <v>-42504.487105693668</v>
      </c>
      <c r="BK89" s="150">
        <f t="shared" si="80"/>
        <v>-97994.876755678095</v>
      </c>
      <c r="BL89" s="150">
        <f t="shared" si="80"/>
        <v>186684.29476932297</v>
      </c>
      <c r="BM89" s="150">
        <f t="shared" si="80"/>
        <v>288799.14592443686</v>
      </c>
      <c r="BN89" s="150">
        <f t="shared" si="80"/>
        <v>16194.565231525339</v>
      </c>
      <c r="BO89" s="150">
        <f t="shared" si="80"/>
        <v>284859.84748213412</v>
      </c>
      <c r="BP89" s="150">
        <f t="shared" si="80"/>
        <v>147181.68481093086</v>
      </c>
      <c r="BQ89" s="150">
        <f t="shared" si="80"/>
        <v>-204884.05286160531</v>
      </c>
      <c r="BR89" s="169">
        <f t="shared" si="80"/>
        <v>-3922.0999999972992</v>
      </c>
      <c r="BS89" s="390"/>
    </row>
    <row r="90" spans="1:71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580">
        <v>4448129.8099999987</v>
      </c>
      <c r="AW90" s="635">
        <v>4684015.45</v>
      </c>
      <c r="AX90" s="410">
        <v>4788423.7700000014</v>
      </c>
      <c r="AY90" s="410">
        <v>4964460.2000000011</v>
      </c>
      <c r="AZ90" s="410">
        <v>4637642.2100000009</v>
      </c>
      <c r="BA90" s="410">
        <v>4469785.7700000023</v>
      </c>
      <c r="BB90" s="410">
        <v>5414488.8900000053</v>
      </c>
      <c r="BC90" s="410">
        <v>5591567.3199999984</v>
      </c>
      <c r="BD90" s="410">
        <v>7071634.1499999948</v>
      </c>
      <c r="BE90" s="410">
        <v>4482431.2200000016</v>
      </c>
      <c r="BF90" s="410"/>
      <c r="BG90" s="410"/>
      <c r="BH90" s="410"/>
      <c r="BI90" s="327">
        <f t="shared" si="80"/>
        <v>961723.0972064822</v>
      </c>
      <c r="BJ90" s="150">
        <f t="shared" si="80"/>
        <v>116406.8587481291</v>
      </c>
      <c r="BK90" s="150">
        <f t="shared" si="80"/>
        <v>-93445.150255285669</v>
      </c>
      <c r="BL90" s="150">
        <f t="shared" si="80"/>
        <v>131198.75651650084</v>
      </c>
      <c r="BM90" s="150">
        <f t="shared" si="80"/>
        <v>126014.74463228509</v>
      </c>
      <c r="BN90" s="150">
        <f t="shared" si="80"/>
        <v>-559286.69483302813</v>
      </c>
      <c r="BO90" s="150">
        <f t="shared" si="80"/>
        <v>107123.73096504249</v>
      </c>
      <c r="BP90" s="150">
        <f t="shared" si="80"/>
        <v>-102780.71615329664</v>
      </c>
      <c r="BQ90" s="150">
        <f t="shared" si="80"/>
        <v>-1093.6441430193372</v>
      </c>
      <c r="BR90" s="169">
        <f t="shared" si="80"/>
        <v>145033.69999999786</v>
      </c>
      <c r="BS90" s="390"/>
    </row>
    <row r="91" spans="1:71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580">
        <v>189237.0999999998</v>
      </c>
      <c r="AW91" s="635">
        <v>182585.69999999992</v>
      </c>
      <c r="AX91" s="410">
        <v>220833.56999999998</v>
      </c>
      <c r="AY91" s="410">
        <v>-55410.599999999933</v>
      </c>
      <c r="AZ91" s="410">
        <v>311046.12000000046</v>
      </c>
      <c r="BA91" s="410">
        <v>148503.28000000006</v>
      </c>
      <c r="BB91" s="410">
        <v>208263.40999999983</v>
      </c>
      <c r="BC91" s="410">
        <v>39918.279999999948</v>
      </c>
      <c r="BD91" s="410">
        <v>165597.30999999991</v>
      </c>
      <c r="BE91" s="410">
        <v>182068.21999999997</v>
      </c>
      <c r="BF91" s="410"/>
      <c r="BG91" s="410"/>
      <c r="BH91" s="410"/>
      <c r="BI91" s="327">
        <f t="shared" si="80"/>
        <v>16962.510247385129</v>
      </c>
      <c r="BJ91" s="150">
        <f t="shared" si="80"/>
        <v>6047.5981399848533</v>
      </c>
      <c r="BK91" s="150">
        <f t="shared" si="80"/>
        <v>-11904.707046768337</v>
      </c>
      <c r="BL91" s="150">
        <f t="shared" si="80"/>
        <v>-18705.11388338753</v>
      </c>
      <c r="BM91" s="150">
        <f t="shared" si="80"/>
        <v>-59614.910130448625</v>
      </c>
      <c r="BN91" s="150">
        <f t="shared" si="80"/>
        <v>-79122.423976510923</v>
      </c>
      <c r="BO91" s="150">
        <f t="shared" si="80"/>
        <v>-31664.609220446495</v>
      </c>
      <c r="BP91" s="150">
        <f t="shared" si="80"/>
        <v>-3484.007011137699</v>
      </c>
      <c r="BQ91" s="150">
        <f t="shared" si="80"/>
        <v>19080.90909191611</v>
      </c>
      <c r="BR91" s="169">
        <f t="shared" si="80"/>
        <v>-13820.410000000324</v>
      </c>
      <c r="BS91" s="390"/>
    </row>
    <row r="92" spans="1:71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81">SUM(AF87:AF91)</f>
        <v>11776330.72000001</v>
      </c>
      <c r="AG92" s="410">
        <f t="shared" ref="AG92" si="82">SUM(AG87:AG91)</f>
        <v>12847053.199999996</v>
      </c>
      <c r="AH92" s="410">
        <v>9731043.589999998</v>
      </c>
      <c r="AI92" s="410">
        <f t="shared" ref="AI92" si="83">SUM(AI87:AI91)</f>
        <v>9393849.7300000023</v>
      </c>
      <c r="AJ92" s="580">
        <v>11723594.280000003</v>
      </c>
      <c r="AK92" s="610">
        <v>12635996.41</v>
      </c>
      <c r="AL92" s="624">
        <f t="shared" ref="AL92" si="84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85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580">
        <v>12652389.079999993</v>
      </c>
      <c r="AW92" s="635">
        <v>14868951.119999986</v>
      </c>
      <c r="AX92" s="410">
        <v>13423450.710000005</v>
      </c>
      <c r="AY92" s="410">
        <v>13898607.140000001</v>
      </c>
      <c r="AZ92" s="410">
        <v>12582636.850000005</v>
      </c>
      <c r="BA92" s="410">
        <v>11409964.959999999</v>
      </c>
      <c r="BB92" s="410">
        <f t="shared" ref="BB92" si="86">SUM(BB87:BB91)</f>
        <v>13478096.800000003</v>
      </c>
      <c r="BC92" s="410">
        <v>14435285.179999992</v>
      </c>
      <c r="BD92" s="410">
        <v>16817058.050000001</v>
      </c>
      <c r="BE92" s="410">
        <v>13546792.729999999</v>
      </c>
      <c r="BF92" s="410"/>
      <c r="BG92" s="410"/>
      <c r="BH92" s="410"/>
      <c r="BI92" s="329">
        <f t="shared" si="80"/>
        <v>1567462.3800000045</v>
      </c>
      <c r="BJ92" s="159">
        <f t="shared" si="80"/>
        <v>139434.67999998853</v>
      </c>
      <c r="BK92" s="159">
        <f t="shared" si="80"/>
        <v>-94517.770000003278</v>
      </c>
      <c r="BL92" s="159">
        <f t="shared" si="80"/>
        <v>566152.46999999881</v>
      </c>
      <c r="BM92" s="159">
        <f t="shared" si="80"/>
        <v>1181559.7899999861</v>
      </c>
      <c r="BN92" s="159">
        <f t="shared" si="80"/>
        <v>-53985.470000011846</v>
      </c>
      <c r="BO92" s="159">
        <f t="shared" si="80"/>
        <v>533893.79000000469</v>
      </c>
      <c r="BP92" s="159">
        <f t="shared" si="80"/>
        <v>48600.290000012144</v>
      </c>
      <c r="BQ92" s="159">
        <f t="shared" si="80"/>
        <v>-387400.24000000022</v>
      </c>
      <c r="BR92" s="173">
        <f t="shared" si="80"/>
        <v>479098.38000001945</v>
      </c>
      <c r="BS92" s="390"/>
    </row>
    <row r="93" spans="1:71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579"/>
      <c r="AW93" s="634"/>
      <c r="AX93" s="409"/>
      <c r="AY93" s="409"/>
      <c r="AZ93" s="409"/>
      <c r="BA93" s="409"/>
      <c r="BB93" s="515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  <c r="BS93" s="390"/>
    </row>
    <row r="94" spans="1:71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87">S80+S87</f>
        <v>25791330.379999999</v>
      </c>
      <c r="T94" s="250">
        <f t="shared" si="87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88">AD80+AD87</f>
        <v>20687180.929999996</v>
      </c>
      <c r="AE94" s="411">
        <f t="shared" si="88"/>
        <v>24194678.569999997</v>
      </c>
      <c r="AF94" s="411">
        <f t="shared" si="88"/>
        <v>23529808.310000006</v>
      </c>
      <c r="AG94" s="411">
        <f t="shared" si="88"/>
        <v>23776640.530000001</v>
      </c>
      <c r="AH94" s="411">
        <v>16901160.939999998</v>
      </c>
      <c r="AI94" s="411">
        <f t="shared" ref="AI94:AI98" si="89">AI80+AI87</f>
        <v>17834908.590000004</v>
      </c>
      <c r="AJ94" s="411">
        <v>22575291.570000004</v>
      </c>
      <c r="AK94" s="587">
        <v>27645048.770000003</v>
      </c>
      <c r="AL94" s="622">
        <f t="shared" ref="AL94:AL98" si="90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91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587">
        <v>33083310.899999991</v>
      </c>
      <c r="AX94" s="411">
        <v>31010274.859999999</v>
      </c>
      <c r="AY94" s="411">
        <v>30306432.099999998</v>
      </c>
      <c r="AZ94" s="411">
        <v>26847803.32</v>
      </c>
      <c r="BA94" s="411">
        <v>22637942.409999996</v>
      </c>
      <c r="BB94" s="411">
        <f t="shared" ref="BB94:BB98" si="92">BB80+BB87</f>
        <v>25673825.57</v>
      </c>
      <c r="BC94" s="411">
        <v>30600424.049999997</v>
      </c>
      <c r="BD94" s="411">
        <v>29659404.890000001</v>
      </c>
      <c r="BE94" s="411">
        <v>27030748.990000006</v>
      </c>
      <c r="BF94" s="411"/>
      <c r="BG94" s="411"/>
      <c r="BH94" s="411"/>
      <c r="BI94" s="329">
        <f t="shared" ref="BI94:BR99" si="93">O94-C94</f>
        <v>-1704825.4090910852</v>
      </c>
      <c r="BJ94" s="159">
        <f t="shared" si="93"/>
        <v>642496.33913357183</v>
      </c>
      <c r="BK94" s="159">
        <f t="shared" si="93"/>
        <v>1238819.5293643363</v>
      </c>
      <c r="BL94" s="159">
        <f t="shared" si="93"/>
        <v>2190919.7521432154</v>
      </c>
      <c r="BM94" s="159">
        <f t="shared" si="93"/>
        <v>3145194.1932209767</v>
      </c>
      <c r="BN94" s="159">
        <f t="shared" si="93"/>
        <v>1773425.781114243</v>
      </c>
      <c r="BO94" s="159">
        <f t="shared" si="93"/>
        <v>445859.57001699507</v>
      </c>
      <c r="BP94" s="159">
        <f t="shared" si="93"/>
        <v>999434.94203674421</v>
      </c>
      <c r="BQ94" s="159">
        <f t="shared" si="93"/>
        <v>-347019.46426023543</v>
      </c>
      <c r="BR94" s="173">
        <f t="shared" si="93"/>
        <v>-1403940.6499999836</v>
      </c>
      <c r="BS94" s="390"/>
    </row>
    <row r="95" spans="1:71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87"/>
        <v>4276376.0200000005</v>
      </c>
      <c r="T95" s="250">
        <f t="shared" si="87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88"/>
        <v>3717804.9</v>
      </c>
      <c r="AE95" s="411">
        <f t="shared" si="88"/>
        <v>4119363.4</v>
      </c>
      <c r="AF95" s="411">
        <f t="shared" si="88"/>
        <v>4182331.34</v>
      </c>
      <c r="AG95" s="411">
        <f t="shared" si="88"/>
        <v>4102128.89</v>
      </c>
      <c r="AH95" s="411">
        <v>2978424.5</v>
      </c>
      <c r="AI95" s="411">
        <f t="shared" si="89"/>
        <v>3309165.5899999994</v>
      </c>
      <c r="AJ95" s="411">
        <v>4170770.1700000009</v>
      </c>
      <c r="AK95" s="587">
        <v>5029721.7</v>
      </c>
      <c r="AL95" s="622">
        <f t="shared" si="90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91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587">
        <v>6225967.209999999</v>
      </c>
      <c r="AX95" s="411">
        <v>5809767.79</v>
      </c>
      <c r="AY95" s="411">
        <v>5564213.1800000016</v>
      </c>
      <c r="AZ95" s="411">
        <v>5100021.43</v>
      </c>
      <c r="BA95" s="411">
        <v>4275823.6600000011</v>
      </c>
      <c r="BB95" s="411">
        <f t="shared" si="92"/>
        <v>4791003.5100000007</v>
      </c>
      <c r="BC95" s="411">
        <v>5779328.7200000007</v>
      </c>
      <c r="BD95" s="411">
        <v>5682670.8499999996</v>
      </c>
      <c r="BE95" s="411">
        <v>5208338.419999999</v>
      </c>
      <c r="BF95" s="411"/>
      <c r="BG95" s="411"/>
      <c r="BH95" s="411"/>
      <c r="BI95" s="329">
        <f t="shared" si="93"/>
        <v>-254383.0133603001</v>
      </c>
      <c r="BJ95" s="159">
        <f t="shared" si="93"/>
        <v>158268.14108399302</v>
      </c>
      <c r="BK95" s="159">
        <f t="shared" si="93"/>
        <v>159523.08469338808</v>
      </c>
      <c r="BL95" s="159">
        <f t="shared" si="93"/>
        <v>546505.90045434795</v>
      </c>
      <c r="BM95" s="159">
        <f t="shared" si="93"/>
        <v>674994.6263527358</v>
      </c>
      <c r="BN95" s="159">
        <f t="shared" si="93"/>
        <v>584379.2524637552</v>
      </c>
      <c r="BO95" s="159">
        <f t="shared" si="93"/>
        <v>281153.87075628014</v>
      </c>
      <c r="BP95" s="159">
        <f t="shared" si="93"/>
        <v>470609.89631677093</v>
      </c>
      <c r="BQ95" s="159">
        <f t="shared" si="93"/>
        <v>276965.01217294903</v>
      </c>
      <c r="BR95" s="173">
        <f t="shared" si="93"/>
        <v>239057.09000000218</v>
      </c>
      <c r="BS95" s="390"/>
    </row>
    <row r="96" spans="1:71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87"/>
        <v>9278460.2999999989</v>
      </c>
      <c r="T96" s="250">
        <f t="shared" si="87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88"/>
        <v>9237099.6799999997</v>
      </c>
      <c r="AE96" s="411">
        <f t="shared" si="88"/>
        <v>10650785.669999996</v>
      </c>
      <c r="AF96" s="411">
        <f t="shared" si="88"/>
        <v>8898357.7300000004</v>
      </c>
      <c r="AG96" s="411">
        <f t="shared" si="88"/>
        <v>10214044.089999996</v>
      </c>
      <c r="AH96" s="411">
        <v>8615769.8299999982</v>
      </c>
      <c r="AI96" s="411">
        <f t="shared" si="89"/>
        <v>7991448.5899999989</v>
      </c>
      <c r="AJ96" s="411">
        <v>8724020.4800000004</v>
      </c>
      <c r="AK96" s="587">
        <v>9803560.0199999958</v>
      </c>
      <c r="AL96" s="622">
        <f t="shared" si="90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91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587">
        <v>12101634.719999997</v>
      </c>
      <c r="AX96" s="411">
        <v>12441975.450000005</v>
      </c>
      <c r="AY96" s="411">
        <v>12569168.91</v>
      </c>
      <c r="AZ96" s="411">
        <v>11932552.350000001</v>
      </c>
      <c r="BA96" s="411">
        <v>10892360.850000001</v>
      </c>
      <c r="BB96" s="411">
        <f t="shared" si="92"/>
        <v>12355226.329999998</v>
      </c>
      <c r="BC96" s="411">
        <v>12551379.069999997</v>
      </c>
      <c r="BD96" s="411">
        <v>12728020.990000002</v>
      </c>
      <c r="BE96" s="411">
        <v>12168473.829999993</v>
      </c>
      <c r="BF96" s="411"/>
      <c r="BG96" s="411"/>
      <c r="BH96" s="411"/>
      <c r="BI96" s="329">
        <f t="shared" si="93"/>
        <v>-2844076.845002478</v>
      </c>
      <c r="BJ96" s="159">
        <f t="shared" si="93"/>
        <v>-1278561.3271056954</v>
      </c>
      <c r="BK96" s="159">
        <f t="shared" si="93"/>
        <v>-1507800.7367556775</v>
      </c>
      <c r="BL96" s="159">
        <f t="shared" si="93"/>
        <v>-558437.3452306781</v>
      </c>
      <c r="BM96" s="159">
        <f t="shared" si="93"/>
        <v>-615975.29407556169</v>
      </c>
      <c r="BN96" s="159">
        <f t="shared" si="93"/>
        <v>-1380129.6647684742</v>
      </c>
      <c r="BO96" s="159">
        <f t="shared" si="93"/>
        <v>-800983.04251786694</v>
      </c>
      <c r="BP96" s="159">
        <f t="shared" si="93"/>
        <v>31822.354810930789</v>
      </c>
      <c r="BQ96" s="159">
        <f t="shared" si="93"/>
        <v>-1426267.1828616047</v>
      </c>
      <c r="BR96" s="173">
        <f t="shared" si="93"/>
        <v>-875870.86999999732</v>
      </c>
      <c r="BS96" s="390"/>
    </row>
    <row r="97" spans="1:71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87"/>
        <v>11759669.009999998</v>
      </c>
      <c r="T97" s="250">
        <f t="shared" si="87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88"/>
        <v>12564432.110000003</v>
      </c>
      <c r="AE97" s="411">
        <f t="shared" si="88"/>
        <v>13236142.209999999</v>
      </c>
      <c r="AF97" s="411">
        <f t="shared" si="88"/>
        <v>13115824.020000003</v>
      </c>
      <c r="AG97" s="411">
        <f t="shared" si="88"/>
        <v>14761726.9</v>
      </c>
      <c r="AH97" s="411">
        <v>12164779.290000003</v>
      </c>
      <c r="AI97" s="411">
        <f t="shared" si="89"/>
        <v>12794079.980000002</v>
      </c>
      <c r="AJ97" s="411">
        <v>12089952.210000001</v>
      </c>
      <c r="AK97" s="587">
        <v>14208189.59</v>
      </c>
      <c r="AL97" s="622">
        <f t="shared" si="90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91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587">
        <v>13564070.59</v>
      </c>
      <c r="AX97" s="411">
        <v>15533509.48</v>
      </c>
      <c r="AY97" s="411">
        <v>13531466.110000003</v>
      </c>
      <c r="AZ97" s="411">
        <v>13238691.730000002</v>
      </c>
      <c r="BA97" s="411">
        <v>13267231.250000004</v>
      </c>
      <c r="BB97" s="411">
        <f t="shared" si="92"/>
        <v>14639338.010000005</v>
      </c>
      <c r="BC97" s="411">
        <v>14949029.529999997</v>
      </c>
      <c r="BD97" s="411">
        <v>15728294.439999996</v>
      </c>
      <c r="BE97" s="411">
        <v>14941560.210000001</v>
      </c>
      <c r="BF97" s="411"/>
      <c r="BG97" s="411"/>
      <c r="BH97" s="411"/>
      <c r="BI97" s="329">
        <f t="shared" si="93"/>
        <v>-1760336.7827935163</v>
      </c>
      <c r="BJ97" s="159">
        <f t="shared" si="93"/>
        <v>-3114567.9512518719</v>
      </c>
      <c r="BK97" s="159">
        <f t="shared" si="93"/>
        <v>481932.2097447142</v>
      </c>
      <c r="BL97" s="159">
        <f t="shared" si="93"/>
        <v>-1826299.3434834983</v>
      </c>
      <c r="BM97" s="159">
        <f t="shared" si="93"/>
        <v>-1892632.7153677158</v>
      </c>
      <c r="BN97" s="159">
        <f t="shared" si="93"/>
        <v>-855722.79483302869</v>
      </c>
      <c r="BO97" s="159">
        <f t="shared" si="93"/>
        <v>-2491685.4490349554</v>
      </c>
      <c r="BP97" s="159">
        <f t="shared" si="93"/>
        <v>639288.46384670399</v>
      </c>
      <c r="BQ97" s="159">
        <f t="shared" si="93"/>
        <v>-3540037.9141430203</v>
      </c>
      <c r="BR97" s="173">
        <f t="shared" si="93"/>
        <v>792129.58999999985</v>
      </c>
      <c r="BS97" s="390"/>
    </row>
    <row r="98" spans="1:71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87"/>
        <v>554388.99999999977</v>
      </c>
      <c r="T98" s="250">
        <f t="shared" si="87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88"/>
        <v>563015.19999999984</v>
      </c>
      <c r="AE98" s="411">
        <f t="shared" si="88"/>
        <v>566639.06999999983</v>
      </c>
      <c r="AF98" s="411">
        <f t="shared" si="88"/>
        <v>586092.15999999992</v>
      </c>
      <c r="AG98" s="411">
        <f t="shared" si="88"/>
        <v>605804.8600000001</v>
      </c>
      <c r="AH98" s="411">
        <v>650302.6799999997</v>
      </c>
      <c r="AI98" s="411">
        <f t="shared" si="89"/>
        <v>682315.29</v>
      </c>
      <c r="AJ98" s="411">
        <v>709102.46999999974</v>
      </c>
      <c r="AK98" s="587">
        <v>758683.7799999998</v>
      </c>
      <c r="AL98" s="622">
        <f t="shared" si="90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91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587">
        <v>602818.92999999993</v>
      </c>
      <c r="AX98" s="411">
        <v>1163178.77</v>
      </c>
      <c r="AY98" s="411">
        <v>263797.55000000005</v>
      </c>
      <c r="AZ98" s="411">
        <v>866264.73000000045</v>
      </c>
      <c r="BA98" s="411">
        <v>657068.09</v>
      </c>
      <c r="BB98" s="411">
        <f t="shared" si="92"/>
        <v>694135.89999999979</v>
      </c>
      <c r="BC98" s="411">
        <v>-913418.64</v>
      </c>
      <c r="BD98" s="411">
        <v>2088442.5</v>
      </c>
      <c r="BE98" s="411">
        <v>875539.89</v>
      </c>
      <c r="BF98" s="411"/>
      <c r="BG98" s="411"/>
      <c r="BH98" s="411"/>
      <c r="BI98" s="329">
        <f t="shared" si="93"/>
        <v>-34937.759752614889</v>
      </c>
      <c r="BJ98" s="159">
        <f t="shared" si="93"/>
        <v>-43487.021860015113</v>
      </c>
      <c r="BK98" s="159">
        <f t="shared" si="93"/>
        <v>-55789.137046768214</v>
      </c>
      <c r="BL98" s="159">
        <f t="shared" si="93"/>
        <v>-62480.883883387432</v>
      </c>
      <c r="BM98" s="159">
        <f t="shared" si="93"/>
        <v>-112480.80013044865</v>
      </c>
      <c r="BN98" s="159">
        <f t="shared" si="93"/>
        <v>-142714.58397651091</v>
      </c>
      <c r="BO98" s="159">
        <f t="shared" si="93"/>
        <v>-93463.789220446488</v>
      </c>
      <c r="BP98" s="159">
        <f t="shared" si="93"/>
        <v>-67584.227011137642</v>
      </c>
      <c r="BQ98" s="159">
        <f t="shared" si="93"/>
        <v>-32821.910908083897</v>
      </c>
      <c r="BR98" s="173">
        <f t="shared" si="93"/>
        <v>-63820.010000000359</v>
      </c>
      <c r="BS98" s="390"/>
    </row>
    <row r="99" spans="1:71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94">SUM(AF94:AF98)</f>
        <v>50312413.56000001</v>
      </c>
      <c r="AG99" s="516">
        <f t="shared" ref="AG99" si="95">SUM(AG94:AG98)</f>
        <v>53460345.269999996</v>
      </c>
      <c r="AH99" s="516">
        <v>41310437.240000002</v>
      </c>
      <c r="AI99" s="516">
        <f t="shared" ref="AI99" si="96">SUM(AI94:AI98)</f>
        <v>42611918.040000007</v>
      </c>
      <c r="AJ99" s="516">
        <v>48269136.900000006</v>
      </c>
      <c r="AK99" s="588">
        <v>57445203.859999999</v>
      </c>
      <c r="AL99" s="618">
        <f t="shared" ref="AL99" si="97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98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588">
        <v>65577802.349999987</v>
      </c>
      <c r="AX99" s="516">
        <v>65958706.350000001</v>
      </c>
      <c r="AY99" s="516">
        <v>62235077.849999994</v>
      </c>
      <c r="AZ99" s="516">
        <v>57985333.560000002</v>
      </c>
      <c r="BA99" s="516">
        <v>51730426.260000005</v>
      </c>
      <c r="BB99" s="516">
        <f t="shared" ref="BB99" si="99">SUM(BB94:BB98)</f>
        <v>58153529.32</v>
      </c>
      <c r="BC99" s="516">
        <v>62966742.729999989</v>
      </c>
      <c r="BD99" s="516">
        <v>65886833.670000002</v>
      </c>
      <c r="BE99" s="516">
        <v>60224661.339999996</v>
      </c>
      <c r="BF99" s="516"/>
      <c r="BG99" s="516"/>
      <c r="BH99" s="516"/>
      <c r="BI99" s="328">
        <f t="shared" si="93"/>
        <v>-6598559.8099999875</v>
      </c>
      <c r="BJ99" s="158">
        <f t="shared" si="93"/>
        <v>-3635851.8200000226</v>
      </c>
      <c r="BK99" s="158">
        <f t="shared" si="93"/>
        <v>316684.94999999553</v>
      </c>
      <c r="BL99" s="158">
        <f t="shared" si="93"/>
        <v>290208.07999999076</v>
      </c>
      <c r="BM99" s="158">
        <f t="shared" si="93"/>
        <v>1199100.009999983</v>
      </c>
      <c r="BN99" s="158">
        <f t="shared" si="93"/>
        <v>-20762.010000020266</v>
      </c>
      <c r="BO99" s="158">
        <f t="shared" si="93"/>
        <v>-2659118.8400000036</v>
      </c>
      <c r="BP99" s="158">
        <f t="shared" si="93"/>
        <v>2073571.4300000072</v>
      </c>
      <c r="BQ99" s="158">
        <f t="shared" si="93"/>
        <v>-5069181.4599999934</v>
      </c>
      <c r="BR99" s="171">
        <f t="shared" si="93"/>
        <v>-1312444.8499999791</v>
      </c>
      <c r="BS99" s="390"/>
    </row>
    <row r="100" spans="1:71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81"/>
      <c r="AW100" s="589"/>
      <c r="AX100" s="522"/>
      <c r="AY100" s="522"/>
      <c r="AZ100" s="522"/>
      <c r="BA100" s="522"/>
      <c r="BB100" s="517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  <c r="BS100" s="391"/>
    </row>
    <row r="101" spans="1:71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11">
        <v>20632710.530000001</v>
      </c>
      <c r="AW101" s="586">
        <v>25809468.420000002</v>
      </c>
      <c r="AX101" s="408">
        <v>27281398.600000001</v>
      </c>
      <c r="AY101" s="408">
        <v>30308389.390000001</v>
      </c>
      <c r="AZ101" s="408">
        <v>24466402.18</v>
      </c>
      <c r="BA101" s="408">
        <v>26112567.640000001</v>
      </c>
      <c r="BB101" s="518">
        <v>22184432.510000002</v>
      </c>
      <c r="BC101" s="408">
        <v>24625641.050000001</v>
      </c>
      <c r="BD101" s="408">
        <v>28464375.109999999</v>
      </c>
      <c r="BE101" s="408">
        <v>25326309.559999999</v>
      </c>
      <c r="BF101" s="408"/>
      <c r="BG101" s="408"/>
      <c r="BH101" s="408"/>
      <c r="BI101" s="261">
        <f t="shared" ref="BI101:BR106" si="100">O101-C101</f>
        <v>-1261435.1999999993</v>
      </c>
      <c r="BJ101" s="66">
        <f t="shared" si="100"/>
        <v>-2019874.4699999988</v>
      </c>
      <c r="BK101" s="66">
        <f t="shared" si="100"/>
        <v>-1158248.4600000009</v>
      </c>
      <c r="BL101" s="66">
        <f t="shared" si="100"/>
        <v>2267841.8600000013</v>
      </c>
      <c r="BM101" s="66">
        <f t="shared" si="100"/>
        <v>1106781.3000000007</v>
      </c>
      <c r="BN101" s="66">
        <f t="shared" si="100"/>
        <v>1609205.6000000015</v>
      </c>
      <c r="BO101" s="66">
        <f t="shared" si="100"/>
        <v>494016.70999999717</v>
      </c>
      <c r="BP101" s="66">
        <f t="shared" si="100"/>
        <v>-1302167.9299999997</v>
      </c>
      <c r="BQ101" s="66">
        <f t="shared" si="100"/>
        <v>1043400.0700000003</v>
      </c>
      <c r="BR101" s="106">
        <f t="shared" si="100"/>
        <v>403865.45000000112</v>
      </c>
      <c r="BS101" s="359"/>
    </row>
    <row r="102" spans="1:71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11">
        <v>2747602.55</v>
      </c>
      <c r="AW102" s="586">
        <v>3331912.99</v>
      </c>
      <c r="AX102" s="408">
        <v>3566266.93</v>
      </c>
      <c r="AY102" s="408">
        <v>4522089.78</v>
      </c>
      <c r="AZ102" s="408">
        <v>3885570.85</v>
      </c>
      <c r="BA102" s="408">
        <v>5687350.1900000004</v>
      </c>
      <c r="BB102" s="518">
        <v>5197238.01</v>
      </c>
      <c r="BC102" s="408">
        <v>4728418.46</v>
      </c>
      <c r="BD102" s="408">
        <v>5012820.96</v>
      </c>
      <c r="BE102" s="408">
        <v>5907078.5499999998</v>
      </c>
      <c r="BF102" s="408"/>
      <c r="BG102" s="408"/>
      <c r="BH102" s="408"/>
      <c r="BI102" s="261">
        <f t="shared" si="100"/>
        <v>-738600.5700000003</v>
      </c>
      <c r="BJ102" s="66">
        <f t="shared" si="100"/>
        <v>-615033.39999999991</v>
      </c>
      <c r="BK102" s="66">
        <f t="shared" si="100"/>
        <v>-394617.09999999963</v>
      </c>
      <c r="BL102" s="66">
        <f t="shared" si="100"/>
        <v>-21691.310000000056</v>
      </c>
      <c r="BM102" s="66">
        <f t="shared" si="100"/>
        <v>233710.62000000011</v>
      </c>
      <c r="BN102" s="66">
        <f t="shared" si="100"/>
        <v>-116586.81999999983</v>
      </c>
      <c r="BO102" s="66">
        <f t="shared" si="100"/>
        <v>-180562.5</v>
      </c>
      <c r="BP102" s="66">
        <f t="shared" si="100"/>
        <v>-181771.85999999987</v>
      </c>
      <c r="BQ102" s="66">
        <f t="shared" si="100"/>
        <v>-167822.22999999998</v>
      </c>
      <c r="BR102" s="106">
        <f t="shared" si="100"/>
        <v>217674.77000000002</v>
      </c>
      <c r="BS102" s="359"/>
    </row>
    <row r="103" spans="1:71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11">
        <v>13762731.369999999</v>
      </c>
      <c r="AW103" s="586">
        <v>14715628.26</v>
      </c>
      <c r="AX103" s="408">
        <v>15193045.350000001</v>
      </c>
      <c r="AY103" s="408">
        <v>18942128.16</v>
      </c>
      <c r="AZ103" s="408">
        <v>15018767.469999999</v>
      </c>
      <c r="BA103" s="408">
        <v>15265445.319999998</v>
      </c>
      <c r="BB103" s="518">
        <v>13836884.92</v>
      </c>
      <c r="BC103" s="408">
        <v>15112808.710000001</v>
      </c>
      <c r="BD103" s="408">
        <v>16891494.079999998</v>
      </c>
      <c r="BE103" s="408">
        <v>15740102.109999999</v>
      </c>
      <c r="BF103" s="408"/>
      <c r="BG103" s="408"/>
      <c r="BH103" s="408"/>
      <c r="BI103" s="261">
        <f t="shared" si="100"/>
        <v>-1944039.37</v>
      </c>
      <c r="BJ103" s="66">
        <f t="shared" si="100"/>
        <v>-1495810.5300000012</v>
      </c>
      <c r="BK103" s="66">
        <f t="shared" si="100"/>
        <v>-1605366.6800000034</v>
      </c>
      <c r="BL103" s="66">
        <f t="shared" si="100"/>
        <v>-859610.99999999907</v>
      </c>
      <c r="BM103" s="66">
        <f t="shared" si="100"/>
        <v>-1150460.5700000003</v>
      </c>
      <c r="BN103" s="66">
        <f t="shared" si="100"/>
        <v>-1344286.6800000034</v>
      </c>
      <c r="BO103" s="66">
        <f t="shared" si="100"/>
        <v>-821291.50999999978</v>
      </c>
      <c r="BP103" s="66">
        <f t="shared" si="100"/>
        <v>-2044118.1500000004</v>
      </c>
      <c r="BQ103" s="66">
        <f t="shared" si="100"/>
        <v>-265167.00000000279</v>
      </c>
      <c r="BR103" s="106">
        <f t="shared" si="100"/>
        <v>-1154141.6599999983</v>
      </c>
      <c r="BS103" s="359"/>
    </row>
    <row r="104" spans="1:71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11">
        <v>5517294.2699999996</v>
      </c>
      <c r="AW104" s="586">
        <v>6611863.2400000002</v>
      </c>
      <c r="AX104" s="408">
        <v>6170401.0999999996</v>
      </c>
      <c r="AY104" s="408">
        <v>7831913.5499999998</v>
      </c>
      <c r="AZ104" s="408">
        <v>5669189.6799999997</v>
      </c>
      <c r="BA104" s="408">
        <v>6459476.6900000004</v>
      </c>
      <c r="BB104" s="518">
        <v>5564292.1600000001</v>
      </c>
      <c r="BC104" s="408">
        <v>5694094.6699999999</v>
      </c>
      <c r="BD104" s="408">
        <v>7198337.1799999997</v>
      </c>
      <c r="BE104" s="408">
        <v>5933509.3200000003</v>
      </c>
      <c r="BF104" s="408"/>
      <c r="BG104" s="408"/>
      <c r="BH104" s="408"/>
      <c r="BI104" s="261">
        <f t="shared" si="100"/>
        <v>-2859503.8499999996</v>
      </c>
      <c r="BJ104" s="66">
        <f t="shared" si="100"/>
        <v>-3687625.75</v>
      </c>
      <c r="BK104" s="66">
        <f t="shared" si="100"/>
        <v>-1310323.0600000005</v>
      </c>
      <c r="BL104" s="66">
        <f t="shared" si="100"/>
        <v>-1253812.2400000021</v>
      </c>
      <c r="BM104" s="66">
        <f t="shared" si="100"/>
        <v>-2997004.51</v>
      </c>
      <c r="BN104" s="66">
        <f t="shared" si="100"/>
        <v>-1816670.9800000023</v>
      </c>
      <c r="BO104" s="66">
        <f t="shared" si="100"/>
        <v>-303479.58999999985</v>
      </c>
      <c r="BP104" s="66">
        <f t="shared" si="100"/>
        <v>-3617759.8900000043</v>
      </c>
      <c r="BQ104" s="66">
        <f t="shared" si="100"/>
        <v>-379992.70999999903</v>
      </c>
      <c r="BR104" s="106">
        <f t="shared" si="100"/>
        <v>-2072626.7200000007</v>
      </c>
      <c r="BS104" s="359"/>
    </row>
    <row r="105" spans="1:71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11">
        <v>1574972.85</v>
      </c>
      <c r="AW105" s="586">
        <v>1487751.36</v>
      </c>
      <c r="AX105" s="408">
        <v>1598942.87</v>
      </c>
      <c r="AY105" s="408">
        <v>1799042.4</v>
      </c>
      <c r="AZ105" s="408">
        <v>1580895.67</v>
      </c>
      <c r="BA105" s="408">
        <v>14983960.619999999</v>
      </c>
      <c r="BB105" s="518">
        <v>1379157.72</v>
      </c>
      <c r="BC105" s="408">
        <v>1655127.95</v>
      </c>
      <c r="BD105" s="408">
        <v>1686438.36</v>
      </c>
      <c r="BE105" s="408">
        <v>1636835.79</v>
      </c>
      <c r="BF105" s="408"/>
      <c r="BG105" s="408"/>
      <c r="BH105" s="408"/>
      <c r="BI105" s="261">
        <f t="shared" si="100"/>
        <v>-46753.730000000214</v>
      </c>
      <c r="BJ105" s="66">
        <f t="shared" si="100"/>
        <v>-656427.42000000039</v>
      </c>
      <c r="BK105" s="66">
        <f t="shared" si="100"/>
        <v>-469572.80999999982</v>
      </c>
      <c r="BL105" s="66">
        <f t="shared" si="100"/>
        <v>-102534.70999999996</v>
      </c>
      <c r="BM105" s="66">
        <f t="shared" si="100"/>
        <v>-603719.98</v>
      </c>
      <c r="BN105" s="66">
        <f t="shared" si="100"/>
        <v>-609188.04999999981</v>
      </c>
      <c r="BO105" s="66">
        <f t="shared" si="100"/>
        <v>-519994.90999999992</v>
      </c>
      <c r="BP105" s="66">
        <f t="shared" si="100"/>
        <v>-557904.91000000038</v>
      </c>
      <c r="BQ105" s="66">
        <f t="shared" si="100"/>
        <v>-460703.62999999989</v>
      </c>
      <c r="BR105" s="106">
        <f t="shared" si="100"/>
        <v>-552169.58000000031</v>
      </c>
      <c r="BS105" s="359"/>
    </row>
    <row r="106" spans="1:71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101">SUM(Q101:Q105)</f>
        <v>36542664</v>
      </c>
      <c r="R106" s="253">
        <f t="shared" si="101"/>
        <v>37303713</v>
      </c>
      <c r="S106" s="253">
        <f t="shared" si="101"/>
        <v>41060476</v>
      </c>
      <c r="T106" s="253">
        <f t="shared" si="101"/>
        <v>45230761.379999988</v>
      </c>
      <c r="U106" s="253">
        <f t="shared" si="101"/>
        <v>44105321</v>
      </c>
      <c r="V106" s="253">
        <f t="shared" si="101"/>
        <v>38129783.399999999</v>
      </c>
      <c r="W106" s="253">
        <f t="shared" si="101"/>
        <v>35824700</v>
      </c>
      <c r="X106" s="450">
        <v>35824700</v>
      </c>
      <c r="Y106" s="253">
        <f t="shared" ref="Y106:AD106" si="102">SUM(Y101:Y105)</f>
        <v>38511237</v>
      </c>
      <c r="Z106" s="253">
        <f t="shared" si="102"/>
        <v>40490760</v>
      </c>
      <c r="AA106" s="253">
        <f t="shared" si="102"/>
        <v>49856065</v>
      </c>
      <c r="AB106" s="253">
        <f t="shared" si="102"/>
        <v>39362386</v>
      </c>
      <c r="AC106" s="253">
        <f t="shared" si="102"/>
        <v>35415235</v>
      </c>
      <c r="AD106" s="411">
        <f t="shared" si="102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103">SUM(AH101:AH105)</f>
        <v>47222720.839999996</v>
      </c>
      <c r="AI106" s="411">
        <f t="shared" si="103"/>
        <v>37209643.509999998</v>
      </c>
      <c r="AJ106" s="411">
        <f t="shared" si="103"/>
        <v>51748140.559999995</v>
      </c>
      <c r="AK106" s="587">
        <f t="shared" si="103"/>
        <v>41837375.090000004</v>
      </c>
      <c r="AL106" s="411">
        <f t="shared" si="103"/>
        <v>47709570.650000006</v>
      </c>
      <c r="AM106" s="411">
        <f t="shared" si="103"/>
        <v>58573752.580000006</v>
      </c>
      <c r="AN106" s="411">
        <f t="shared" si="103"/>
        <v>46404533.289999999</v>
      </c>
      <c r="AO106" s="411">
        <f t="shared" si="103"/>
        <v>43323829.189999998</v>
      </c>
      <c r="AP106" s="411">
        <v>37323618.010000005</v>
      </c>
      <c r="AQ106" s="411">
        <f t="shared" ref="AQ106:AV106" si="104">SUM(AQ101:AQ105)</f>
        <v>44511184.329999998</v>
      </c>
      <c r="AR106" s="411">
        <f t="shared" si="104"/>
        <v>59749637.230000004</v>
      </c>
      <c r="AS106" s="411">
        <f t="shared" si="104"/>
        <v>57365210.780000001</v>
      </c>
      <c r="AT106" s="411">
        <f t="shared" si="104"/>
        <v>48373798.710000001</v>
      </c>
      <c r="AU106" s="411">
        <f t="shared" si="104"/>
        <v>47670915.659999996</v>
      </c>
      <c r="AV106" s="411">
        <f t="shared" si="104"/>
        <v>44235311.57</v>
      </c>
      <c r="AW106" s="587">
        <v>51956624.270000003</v>
      </c>
      <c r="AX106" s="411">
        <f>SUM(AX101:AX105)</f>
        <v>53810054.850000001</v>
      </c>
      <c r="AY106" s="411">
        <f>SUM(AY101:AY105)</f>
        <v>63403563.279999994</v>
      </c>
      <c r="AZ106" s="411">
        <v>50620825.850000001</v>
      </c>
      <c r="BA106" s="411">
        <v>68508800.459999993</v>
      </c>
      <c r="BB106" s="411">
        <v>48162005.320000008</v>
      </c>
      <c r="BC106" s="411">
        <v>51816090.840000004</v>
      </c>
      <c r="BD106" s="411">
        <v>59253465.689999998</v>
      </c>
      <c r="BE106" s="411">
        <v>54543835.329999998</v>
      </c>
      <c r="BF106" s="411"/>
      <c r="BG106" s="411"/>
      <c r="BH106" s="411"/>
      <c r="BI106" s="298">
        <f t="shared" si="100"/>
        <v>-6850332.7199999988</v>
      </c>
      <c r="BJ106" s="60">
        <f t="shared" si="100"/>
        <v>-8474771.5700000003</v>
      </c>
      <c r="BK106" s="59">
        <f t="shared" si="100"/>
        <v>-4938128.1100000069</v>
      </c>
      <c r="BL106" s="59">
        <f t="shared" si="100"/>
        <v>30192.60000000149</v>
      </c>
      <c r="BM106" s="59">
        <f t="shared" si="100"/>
        <v>-3410693.1399999931</v>
      </c>
      <c r="BN106" s="59">
        <f t="shared" si="100"/>
        <v>-2277526.9300000146</v>
      </c>
      <c r="BO106" s="59">
        <f t="shared" si="100"/>
        <v>-1331311.799999997</v>
      </c>
      <c r="BP106" s="59">
        <f t="shared" si="100"/>
        <v>-7703722.7400000021</v>
      </c>
      <c r="BQ106" s="59">
        <f t="shared" si="100"/>
        <v>-230285.50000000745</v>
      </c>
      <c r="BR106" s="107">
        <f t="shared" si="100"/>
        <v>-2901236.7399999946</v>
      </c>
      <c r="BS106" s="359"/>
    </row>
    <row r="107" spans="1:71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82"/>
      <c r="AW107" s="590"/>
      <c r="AX107" s="523"/>
      <c r="AY107" s="523"/>
      <c r="AZ107" s="523"/>
      <c r="BA107" s="523"/>
      <c r="BB107" s="519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  <c r="BS107" s="392"/>
    </row>
    <row r="108" spans="1:71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83">
        <v>121475</v>
      </c>
      <c r="AW108" s="591">
        <v>128934</v>
      </c>
      <c r="AX108" s="524">
        <v>125087</v>
      </c>
      <c r="AY108" s="524">
        <v>139986</v>
      </c>
      <c r="AZ108" s="524">
        <v>117388</v>
      </c>
      <c r="BA108" s="524">
        <v>132763</v>
      </c>
      <c r="BB108" s="520">
        <v>120365</v>
      </c>
      <c r="BC108" s="524">
        <v>121739</v>
      </c>
      <c r="BD108" s="524">
        <v>128204</v>
      </c>
      <c r="BE108" s="524">
        <v>122043</v>
      </c>
      <c r="BF108" s="524"/>
      <c r="BG108" s="524"/>
      <c r="BH108" s="524"/>
      <c r="BI108" s="300">
        <f t="shared" ref="BI108:BR113" si="105">O108-C108</f>
        <v>2574</v>
      </c>
      <c r="BJ108" s="86">
        <f t="shared" si="105"/>
        <v>-3114</v>
      </c>
      <c r="BK108" s="86">
        <f t="shared" si="105"/>
        <v>-11652</v>
      </c>
      <c r="BL108" s="86">
        <f t="shared" si="105"/>
        <v>10473</v>
      </c>
      <c r="BM108" s="86">
        <f t="shared" si="105"/>
        <v>-9578</v>
      </c>
      <c r="BN108" s="86">
        <f t="shared" si="105"/>
        <v>-4116</v>
      </c>
      <c r="BO108" s="86">
        <f t="shared" si="105"/>
        <v>-2433</v>
      </c>
      <c r="BP108" s="86">
        <f t="shared" si="105"/>
        <v>-18093</v>
      </c>
      <c r="BQ108" s="86">
        <f t="shared" si="105"/>
        <v>111</v>
      </c>
      <c r="BR108" s="332">
        <f t="shared" si="105"/>
        <v>1343</v>
      </c>
      <c r="BS108" s="363"/>
    </row>
    <row r="109" spans="1:71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83">
        <v>21994</v>
      </c>
      <c r="AW109" s="591">
        <v>24289</v>
      </c>
      <c r="AX109" s="524">
        <v>24739</v>
      </c>
      <c r="AY109" s="524">
        <v>29241</v>
      </c>
      <c r="AZ109" s="524">
        <v>25797</v>
      </c>
      <c r="BA109" s="524">
        <v>32175</v>
      </c>
      <c r="BB109" s="520">
        <v>31179</v>
      </c>
      <c r="BC109" s="524">
        <v>30233</v>
      </c>
      <c r="BD109" s="524">
        <v>31729</v>
      </c>
      <c r="BE109" s="524">
        <v>34397</v>
      </c>
      <c r="BF109" s="524"/>
      <c r="BG109" s="524"/>
      <c r="BH109" s="524"/>
      <c r="BI109" s="300">
        <f t="shared" si="105"/>
        <v>-2265</v>
      </c>
      <c r="BJ109" s="86">
        <f t="shared" si="105"/>
        <v>-1893</v>
      </c>
      <c r="BK109" s="86">
        <f t="shared" si="105"/>
        <v>-3064</v>
      </c>
      <c r="BL109" s="86">
        <f t="shared" si="105"/>
        <v>351</v>
      </c>
      <c r="BM109" s="86">
        <f t="shared" si="105"/>
        <v>-398</v>
      </c>
      <c r="BN109" s="86">
        <f t="shared" si="105"/>
        <v>-2056</v>
      </c>
      <c r="BO109" s="86">
        <f t="shared" si="105"/>
        <v>-1874</v>
      </c>
      <c r="BP109" s="86">
        <f t="shared" si="105"/>
        <v>-2361</v>
      </c>
      <c r="BQ109" s="86">
        <f t="shared" si="105"/>
        <v>-1311</v>
      </c>
      <c r="BR109" s="332">
        <f t="shared" si="105"/>
        <v>988</v>
      </c>
      <c r="BS109" s="363"/>
    </row>
    <row r="110" spans="1:71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83">
        <v>18494</v>
      </c>
      <c r="AW110" s="591">
        <v>18938</v>
      </c>
      <c r="AX110" s="524">
        <v>18634</v>
      </c>
      <c r="AY110" s="524">
        <v>21187</v>
      </c>
      <c r="AZ110" s="524">
        <v>18212</v>
      </c>
      <c r="BA110" s="524">
        <v>19946</v>
      </c>
      <c r="BB110" s="520">
        <v>18274</v>
      </c>
      <c r="BC110" s="524">
        <v>18322</v>
      </c>
      <c r="BD110" s="524">
        <v>19523</v>
      </c>
      <c r="BE110" s="524">
        <v>18590</v>
      </c>
      <c r="BF110" s="524"/>
      <c r="BG110" s="524"/>
      <c r="BH110" s="524"/>
      <c r="BI110" s="300">
        <f t="shared" si="105"/>
        <v>-1040</v>
      </c>
      <c r="BJ110" s="86">
        <f t="shared" si="105"/>
        <v>-747</v>
      </c>
      <c r="BK110" s="86">
        <f t="shared" si="105"/>
        <v>-1468</v>
      </c>
      <c r="BL110" s="86">
        <f t="shared" si="105"/>
        <v>861</v>
      </c>
      <c r="BM110" s="86">
        <f t="shared" si="105"/>
        <v>-1036</v>
      </c>
      <c r="BN110" s="86">
        <f t="shared" si="105"/>
        <v>-824</v>
      </c>
      <c r="BO110" s="86">
        <f t="shared" si="105"/>
        <v>737</v>
      </c>
      <c r="BP110" s="86">
        <f t="shared" si="105"/>
        <v>-2999</v>
      </c>
      <c r="BQ110" s="86">
        <f t="shared" si="105"/>
        <v>399</v>
      </c>
      <c r="BR110" s="332">
        <f t="shared" si="105"/>
        <v>-320</v>
      </c>
      <c r="BS110" s="363"/>
    </row>
    <row r="111" spans="1:71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83">
        <v>805</v>
      </c>
      <c r="AW111" s="591">
        <v>466</v>
      </c>
      <c r="AX111" s="524">
        <v>505</v>
      </c>
      <c r="AY111" s="524">
        <v>616</v>
      </c>
      <c r="AZ111" s="524">
        <v>461</v>
      </c>
      <c r="BA111" s="524">
        <v>519</v>
      </c>
      <c r="BB111" s="520">
        <v>474</v>
      </c>
      <c r="BC111" s="524">
        <v>468</v>
      </c>
      <c r="BD111" s="524">
        <v>525</v>
      </c>
      <c r="BE111" s="524">
        <v>485</v>
      </c>
      <c r="BF111" s="524"/>
      <c r="BG111" s="524"/>
      <c r="BH111" s="524"/>
      <c r="BI111" s="300">
        <f t="shared" si="105"/>
        <v>-114</v>
      </c>
      <c r="BJ111" s="86">
        <f t="shared" si="105"/>
        <v>-146</v>
      </c>
      <c r="BK111" s="86">
        <f t="shared" si="105"/>
        <v>-40</v>
      </c>
      <c r="BL111" s="86">
        <f t="shared" si="105"/>
        <v>46</v>
      </c>
      <c r="BM111" s="86">
        <f t="shared" si="105"/>
        <v>-101</v>
      </c>
      <c r="BN111" s="86">
        <f t="shared" si="105"/>
        <v>10</v>
      </c>
      <c r="BO111" s="86">
        <f t="shared" si="105"/>
        <v>44</v>
      </c>
      <c r="BP111" s="86">
        <f t="shared" si="105"/>
        <v>-211</v>
      </c>
      <c r="BQ111" s="86">
        <f t="shared" si="105"/>
        <v>57</v>
      </c>
      <c r="BR111" s="332">
        <f t="shared" si="105"/>
        <v>-75</v>
      </c>
      <c r="BS111" s="363"/>
    </row>
    <row r="112" spans="1:71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83">
        <v>1634</v>
      </c>
      <c r="AW112" s="591">
        <v>1588</v>
      </c>
      <c r="AX112" s="524">
        <v>1480</v>
      </c>
      <c r="AY112" s="524">
        <v>1821</v>
      </c>
      <c r="AZ112" s="524">
        <v>1502</v>
      </c>
      <c r="BA112" s="524">
        <v>19570</v>
      </c>
      <c r="BB112" s="520">
        <v>1549</v>
      </c>
      <c r="BC112" s="524">
        <v>1540</v>
      </c>
      <c r="BD112" s="524">
        <v>1683</v>
      </c>
      <c r="BE112" s="524">
        <v>1590</v>
      </c>
      <c r="BF112" s="524"/>
      <c r="BG112" s="524"/>
      <c r="BH112" s="524"/>
      <c r="BI112" s="300">
        <f t="shared" si="105"/>
        <v>-169</v>
      </c>
      <c r="BJ112" s="86">
        <f t="shared" si="105"/>
        <v>-161</v>
      </c>
      <c r="BK112" s="86">
        <f t="shared" si="105"/>
        <v>-158</v>
      </c>
      <c r="BL112" s="86">
        <f t="shared" si="105"/>
        <v>73</v>
      </c>
      <c r="BM112" s="86">
        <f t="shared" si="105"/>
        <v>-132</v>
      </c>
      <c r="BN112" s="86">
        <f t="shared" si="105"/>
        <v>-111</v>
      </c>
      <c r="BO112" s="86">
        <f t="shared" si="105"/>
        <v>7</v>
      </c>
      <c r="BP112" s="86">
        <f t="shared" si="105"/>
        <v>-226</v>
      </c>
      <c r="BQ112" s="86">
        <f t="shared" si="105"/>
        <v>43</v>
      </c>
      <c r="BR112" s="332">
        <f t="shared" si="105"/>
        <v>-85</v>
      </c>
      <c r="BS112" s="363"/>
    </row>
    <row r="113" spans="1:71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106">SUM(U108:U112)</f>
        <v>174913</v>
      </c>
      <c r="V113" s="316">
        <f t="shared" si="106"/>
        <v>171183</v>
      </c>
      <c r="W113" s="316">
        <f t="shared" si="106"/>
        <v>170634</v>
      </c>
      <c r="X113" s="104">
        <f t="shared" si="106"/>
        <v>172669</v>
      </c>
      <c r="Y113" s="295">
        <f t="shared" si="106"/>
        <v>167745</v>
      </c>
      <c r="Z113" s="295">
        <f t="shared" si="106"/>
        <v>169251</v>
      </c>
      <c r="AA113" s="295">
        <f t="shared" si="106"/>
        <v>200263</v>
      </c>
      <c r="AB113" s="295">
        <f t="shared" si="106"/>
        <v>167894</v>
      </c>
      <c r="AC113" s="295">
        <f t="shared" si="106"/>
        <v>162068</v>
      </c>
      <c r="AD113" s="400">
        <f t="shared" si="106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107">SUM(AH108:AH112)</f>
        <v>182389</v>
      </c>
      <c r="AI113" s="400">
        <f t="shared" si="107"/>
        <v>177868</v>
      </c>
      <c r="AJ113" s="572">
        <f t="shared" si="107"/>
        <v>190922</v>
      </c>
      <c r="AK113" s="585">
        <f t="shared" si="107"/>
        <v>164220</v>
      </c>
      <c r="AL113" s="400">
        <f t="shared" si="107"/>
        <v>162912</v>
      </c>
      <c r="AM113" s="400">
        <f t="shared" si="107"/>
        <v>192032</v>
      </c>
      <c r="AN113" s="400">
        <f t="shared" si="107"/>
        <v>167471</v>
      </c>
      <c r="AO113" s="400">
        <f t="shared" si="107"/>
        <v>164800</v>
      </c>
      <c r="AP113" s="400">
        <v>178810</v>
      </c>
      <c r="AQ113" s="400">
        <f t="shared" ref="AQ113:AV113" si="108">SUM(AQ108:AQ112)</f>
        <v>167216</v>
      </c>
      <c r="AR113" s="400">
        <f t="shared" si="108"/>
        <v>188167</v>
      </c>
      <c r="AS113" s="400">
        <f t="shared" si="108"/>
        <v>176648</v>
      </c>
      <c r="AT113" s="400">
        <f t="shared" si="108"/>
        <v>185167</v>
      </c>
      <c r="AU113" s="400">
        <f t="shared" si="108"/>
        <v>180987</v>
      </c>
      <c r="AV113" s="572">
        <f t="shared" si="108"/>
        <v>164402</v>
      </c>
      <c r="AW113" s="585">
        <v>174215</v>
      </c>
      <c r="AX113" s="400">
        <f>SUM(AX108:AX112)</f>
        <v>170445</v>
      </c>
      <c r="AY113" s="400">
        <f>SUM(AY108:AY112)</f>
        <v>192851</v>
      </c>
      <c r="AZ113" s="400">
        <v>163360</v>
      </c>
      <c r="BA113" s="400">
        <v>204973</v>
      </c>
      <c r="BB113" s="400">
        <v>171841</v>
      </c>
      <c r="BC113" s="400">
        <v>172302</v>
      </c>
      <c r="BD113" s="400">
        <v>181664</v>
      </c>
      <c r="BE113" s="400">
        <v>177105</v>
      </c>
      <c r="BF113" s="400"/>
      <c r="BG113" s="400"/>
      <c r="BH113" s="400"/>
      <c r="BI113" s="301">
        <f t="shared" si="105"/>
        <v>-1014</v>
      </c>
      <c r="BJ113" s="49">
        <f t="shared" si="105"/>
        <v>-6061</v>
      </c>
      <c r="BK113" s="49">
        <f t="shared" si="105"/>
        <v>-16382</v>
      </c>
      <c r="BL113" s="49">
        <f t="shared" si="105"/>
        <v>11804</v>
      </c>
      <c r="BM113" s="49">
        <f t="shared" si="105"/>
        <v>-11245</v>
      </c>
      <c r="BN113" s="49">
        <f t="shared" si="105"/>
        <v>-7097</v>
      </c>
      <c r="BO113" s="49">
        <f t="shared" si="105"/>
        <v>-3519</v>
      </c>
      <c r="BP113" s="49">
        <f t="shared" si="105"/>
        <v>-23890</v>
      </c>
      <c r="BQ113" s="49">
        <f t="shared" si="105"/>
        <v>-701</v>
      </c>
      <c r="BR113" s="104">
        <f t="shared" si="105"/>
        <v>1851</v>
      </c>
      <c r="BS113" s="363"/>
    </row>
    <row r="114" spans="1:71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84"/>
      <c r="AW114" s="592"/>
      <c r="AX114" s="525"/>
      <c r="AY114" s="525"/>
      <c r="AZ114" s="525"/>
      <c r="BA114" s="525"/>
      <c r="BB114" s="521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  <c r="BS114" s="393"/>
    </row>
    <row r="115" spans="1:71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109">Q94-Q101</f>
        <v>1232819.9599999972</v>
      </c>
      <c r="R115" s="237">
        <f t="shared" si="109"/>
        <v>1895664.4200000018</v>
      </c>
      <c r="S115" s="237">
        <f t="shared" ref="S115:AE115" si="110">S94-S101</f>
        <v>6119079.379999999</v>
      </c>
      <c r="T115" s="237">
        <f t="shared" si="110"/>
        <v>2930410.5599999949</v>
      </c>
      <c r="U115" s="250">
        <f t="shared" si="110"/>
        <v>-1483648.0099999979</v>
      </c>
      <c r="V115" s="250">
        <f t="shared" si="110"/>
        <v>-197713.59999999776</v>
      </c>
      <c r="W115" s="250">
        <f t="shared" si="110"/>
        <v>976336.84000000358</v>
      </c>
      <c r="X115" s="453">
        <f t="shared" si="110"/>
        <v>4287723.3500000164</v>
      </c>
      <c r="Y115" s="71">
        <f t="shared" si="110"/>
        <v>5218563.700000003</v>
      </c>
      <c r="Z115" s="71">
        <f t="shared" si="110"/>
        <v>3718068.8499999978</v>
      </c>
      <c r="AA115" s="71">
        <f t="shared" si="110"/>
        <v>-2115651.0999999978</v>
      </c>
      <c r="AB115" s="71">
        <f t="shared" si="110"/>
        <v>1005109.6700000018</v>
      </c>
      <c r="AC115" s="71">
        <f t="shared" si="110"/>
        <v>70579.04999999702</v>
      </c>
      <c r="AD115" s="408">
        <f t="shared" si="110"/>
        <v>2898668.929999996</v>
      </c>
      <c r="AE115" s="408">
        <f t="shared" si="110"/>
        <v>2964353.5599999949</v>
      </c>
      <c r="AF115" s="408">
        <f t="shared" ref="AF115:AG115" si="111">AF94-AF101</f>
        <v>513774.61000000685</v>
      </c>
      <c r="AG115" s="408">
        <f t="shared" si="111"/>
        <v>380768.4299999997</v>
      </c>
      <c r="AH115" s="408">
        <f t="shared" ref="AH115:AI115" si="112">AH94-AH101</f>
        <v>-3602471.320000004</v>
      </c>
      <c r="AI115" s="408">
        <f t="shared" si="112"/>
        <v>30858.95000000298</v>
      </c>
      <c r="AJ115" s="411">
        <f t="shared" ref="AJ115" si="113">AJ94-AJ101</f>
        <v>3113029.6200000048</v>
      </c>
      <c r="AK115" s="587">
        <f t="shared" ref="AK115:AL115" si="114">AK94-AK101</f>
        <v>6193057.5900000036</v>
      </c>
      <c r="AL115" s="599">
        <f t="shared" si="114"/>
        <v>5619109.0599999987</v>
      </c>
      <c r="AM115" s="408">
        <f t="shared" ref="AM115" si="115">AM94-AM101</f>
        <v>-3075635.4100000039</v>
      </c>
      <c r="AN115" s="408">
        <f t="shared" ref="AN115:AO115" si="116">AN94-AN101</f>
        <v>751937.97999999672</v>
      </c>
      <c r="AO115" s="408">
        <f t="shared" si="116"/>
        <v>45301.769999995828</v>
      </c>
      <c r="AP115" s="408">
        <f t="shared" ref="AP115" si="117">AP94-AP101</f>
        <v>5070375.8299999945</v>
      </c>
      <c r="AQ115" s="408">
        <f t="shared" ref="AQ115:AR115" si="118">AQ94-AQ101</f>
        <v>5567586.9299999997</v>
      </c>
      <c r="AR115" s="408">
        <f t="shared" si="118"/>
        <v>4897902.6400000006</v>
      </c>
      <c r="AS115" s="408">
        <f t="shared" ref="AS115:AT115" si="119">AS94-AS101</f>
        <v>-1330972.6699999943</v>
      </c>
      <c r="AT115" s="408">
        <f t="shared" si="119"/>
        <v>-3764498.0899999961</v>
      </c>
      <c r="AU115" s="408">
        <f t="shared" ref="AU115:AV115" si="120">AU94-AU101</f>
        <v>997030.76000000164</v>
      </c>
      <c r="AV115" s="411">
        <f t="shared" si="120"/>
        <v>6522476.0799999982</v>
      </c>
      <c r="AW115" s="587">
        <f t="shared" ref="AW115:AX115" si="121">AW94-AW101</f>
        <v>7273842.4799999893</v>
      </c>
      <c r="AX115" s="408">
        <f t="shared" si="121"/>
        <v>3728876.2599999979</v>
      </c>
      <c r="AY115" s="408">
        <f t="shared" ref="AY115:AZ115" si="122">AY94-AY101</f>
        <v>-1957.2900000028312</v>
      </c>
      <c r="AZ115" s="408">
        <f t="shared" si="122"/>
        <v>2381401.1400000006</v>
      </c>
      <c r="BA115" s="408">
        <f t="shared" ref="BA115:BB119" si="123">BA94-BA101</f>
        <v>-3474625.2300000042</v>
      </c>
      <c r="BB115" s="408">
        <f t="shared" si="123"/>
        <v>3489393.0599999987</v>
      </c>
      <c r="BC115" s="408">
        <f t="shared" ref="BC115:BD115" si="124">BC94-BC101</f>
        <v>5974782.9999999963</v>
      </c>
      <c r="BD115" s="408">
        <f t="shared" si="124"/>
        <v>1195029.7800000012</v>
      </c>
      <c r="BE115" s="408">
        <f t="shared" ref="BE115" si="125">BE94-BE101</f>
        <v>1704439.4300000072</v>
      </c>
      <c r="BF115" s="408"/>
      <c r="BG115" s="408"/>
      <c r="BH115" s="408"/>
      <c r="BI115" s="261">
        <f t="shared" ref="BI115:BR120" si="126">O115-C115</f>
        <v>-443390.20909108594</v>
      </c>
      <c r="BJ115" s="66">
        <f t="shared" si="126"/>
        <v>2662370.8091335706</v>
      </c>
      <c r="BK115" s="66">
        <f t="shared" si="126"/>
        <v>2397067.9893643372</v>
      </c>
      <c r="BL115" s="66">
        <f t="shared" si="126"/>
        <v>-76922.107856785879</v>
      </c>
      <c r="BM115" s="66">
        <f t="shared" si="126"/>
        <v>2038412.893220976</v>
      </c>
      <c r="BN115" s="66">
        <f t="shared" si="126"/>
        <v>164220.18111424148</v>
      </c>
      <c r="BO115" s="66">
        <f t="shared" si="126"/>
        <v>-48157.139983002096</v>
      </c>
      <c r="BP115" s="66">
        <f t="shared" si="126"/>
        <v>2301602.8720367439</v>
      </c>
      <c r="BQ115" s="66">
        <f t="shared" si="126"/>
        <v>-1390419.5342602357</v>
      </c>
      <c r="BR115" s="106">
        <f t="shared" si="126"/>
        <v>-1807806.0999999847</v>
      </c>
      <c r="BS115" s="359"/>
    </row>
    <row r="116" spans="1:71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109"/>
        <v>-224095.89999999944</v>
      </c>
      <c r="R116" s="237">
        <f t="shared" si="109"/>
        <v>410484.6400000006</v>
      </c>
      <c r="S116" s="237">
        <f t="shared" ref="S116:AE116" si="127">S95-S102</f>
        <v>895005.02000000048</v>
      </c>
      <c r="T116" s="237">
        <f t="shared" si="127"/>
        <v>1190970.5600000005</v>
      </c>
      <c r="U116" s="250">
        <f t="shared" si="127"/>
        <v>107151.49999999907</v>
      </c>
      <c r="V116" s="250">
        <f t="shared" si="127"/>
        <v>-23423.739999998827</v>
      </c>
      <c r="W116" s="250">
        <f t="shared" si="127"/>
        <v>705834.44999999972</v>
      </c>
      <c r="X116" s="453">
        <f t="shared" si="127"/>
        <v>1308326.6500000013</v>
      </c>
      <c r="Y116" s="71">
        <f t="shared" si="127"/>
        <v>1313831.1799999997</v>
      </c>
      <c r="Z116" s="71">
        <f t="shared" si="127"/>
        <v>1326466.379999999</v>
      </c>
      <c r="AA116" s="71">
        <f t="shared" si="127"/>
        <v>-214421.3599999994</v>
      </c>
      <c r="AB116" s="71">
        <f t="shared" si="127"/>
        <v>533446.46000000089</v>
      </c>
      <c r="AC116" s="71">
        <f t="shared" si="127"/>
        <v>360965.79999999888</v>
      </c>
      <c r="AD116" s="408">
        <f t="shared" si="127"/>
        <v>592787.89999999991</v>
      </c>
      <c r="AE116" s="408">
        <f t="shared" si="127"/>
        <v>831413.9299999997</v>
      </c>
      <c r="AF116" s="408">
        <f t="shared" ref="AF116:AG116" si="128">AF95-AF102</f>
        <v>473663.35999999987</v>
      </c>
      <c r="AG116" s="408">
        <f t="shared" si="128"/>
        <v>-148227.28999999957</v>
      </c>
      <c r="AH116" s="408">
        <f t="shared" ref="AH116:AI116" si="129">AH95-AH102</f>
        <v>-981105.89999999991</v>
      </c>
      <c r="AI116" s="408">
        <f t="shared" si="129"/>
        <v>417696.52999999933</v>
      </c>
      <c r="AJ116" s="411">
        <f t="shared" ref="AJ116" si="130">AJ95-AJ102</f>
        <v>-5425125.8799999999</v>
      </c>
      <c r="AK116" s="587">
        <f t="shared" ref="AK116:AL116" si="131">AK95-AK102</f>
        <v>2890427.5</v>
      </c>
      <c r="AL116" s="599">
        <f t="shared" si="131"/>
        <v>936554.51999999955</v>
      </c>
      <c r="AM116" s="408">
        <f t="shared" ref="AM116" si="132">AM95-AM102</f>
        <v>1322189.3599999999</v>
      </c>
      <c r="AN116" s="408">
        <f t="shared" ref="AN116:AO116" si="133">AN95-AN102</f>
        <v>1004490.1300000013</v>
      </c>
      <c r="AO116" s="408">
        <f t="shared" si="133"/>
        <v>308619.82999999914</v>
      </c>
      <c r="AP116" s="408">
        <f t="shared" ref="AP116" si="134">AP95-AP102</f>
        <v>983182.29999999981</v>
      </c>
      <c r="AQ116" s="408">
        <f t="shared" ref="AQ116:AR116" si="135">AQ95-AQ102</f>
        <v>1448801.6400000006</v>
      </c>
      <c r="AR116" s="408">
        <f t="shared" si="135"/>
        <v>1785492.2200000016</v>
      </c>
      <c r="AS116" s="408">
        <f t="shared" ref="AS116:AT116" si="136">AS95-AS102</f>
        <v>381172.31999999937</v>
      </c>
      <c r="AT116" s="408">
        <f t="shared" si="136"/>
        <v>-1648986.87</v>
      </c>
      <c r="AU116" s="408">
        <f t="shared" ref="AU116:AV116" si="137">AU95-AU102</f>
        <v>172470.12999999989</v>
      </c>
      <c r="AV116" s="411">
        <f t="shared" si="137"/>
        <v>2687189.7899999982</v>
      </c>
      <c r="AW116" s="587">
        <f t="shared" ref="AW116:AX116" si="138">AW95-AW102</f>
        <v>2894054.2199999988</v>
      </c>
      <c r="AX116" s="408">
        <f t="shared" si="138"/>
        <v>2243500.86</v>
      </c>
      <c r="AY116" s="408">
        <f t="shared" ref="AY116:AZ116" si="139">AY95-AY102</f>
        <v>1042123.4000000013</v>
      </c>
      <c r="AZ116" s="408">
        <f t="shared" si="139"/>
        <v>1214450.5799999996</v>
      </c>
      <c r="BA116" s="408">
        <f t="shared" ref="BA116" si="140">BA95-BA102</f>
        <v>-1411526.5299999993</v>
      </c>
      <c r="BB116" s="408">
        <f t="shared" si="123"/>
        <v>-406234.49999999907</v>
      </c>
      <c r="BC116" s="408">
        <f t="shared" ref="BC116:BD116" si="141">BC95-BC102</f>
        <v>1050910.2600000007</v>
      </c>
      <c r="BD116" s="408">
        <f t="shared" si="141"/>
        <v>669849.88999999966</v>
      </c>
      <c r="BE116" s="408">
        <f t="shared" ref="BE116" si="142">BE95-BE102</f>
        <v>-698740.13000000082</v>
      </c>
      <c r="BF116" s="408"/>
      <c r="BG116" s="408"/>
      <c r="BH116" s="408"/>
      <c r="BI116" s="261">
        <f t="shared" si="126"/>
        <v>484217.5566397002</v>
      </c>
      <c r="BJ116" s="66">
        <f t="shared" si="126"/>
        <v>773301.54108399292</v>
      </c>
      <c r="BK116" s="66">
        <f t="shared" si="126"/>
        <v>554140.18469338771</v>
      </c>
      <c r="BL116" s="66">
        <f t="shared" si="126"/>
        <v>568197.21045434801</v>
      </c>
      <c r="BM116" s="66">
        <f t="shared" si="126"/>
        <v>441284.00635273568</v>
      </c>
      <c r="BN116" s="66">
        <f t="shared" si="126"/>
        <v>700966.07246375503</v>
      </c>
      <c r="BO116" s="66">
        <f t="shared" si="126"/>
        <v>461716.37075628014</v>
      </c>
      <c r="BP116" s="66">
        <f t="shared" si="126"/>
        <v>652381.7563167708</v>
      </c>
      <c r="BQ116" s="66">
        <f t="shared" si="126"/>
        <v>444787.24217294902</v>
      </c>
      <c r="BR116" s="106">
        <f t="shared" si="126"/>
        <v>21382.320000002161</v>
      </c>
      <c r="BS116" s="359"/>
    </row>
    <row r="117" spans="1:71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109"/>
        <v>86542.470000001602</v>
      </c>
      <c r="R117" s="237">
        <f t="shared" si="109"/>
        <v>585617.38000000082</v>
      </c>
      <c r="S117" s="237">
        <f t="shared" ref="S117:AE117" si="143">S96-S103</f>
        <v>883928.29999999888</v>
      </c>
      <c r="T117" s="237">
        <f t="shared" si="143"/>
        <v>153229.31999999844</v>
      </c>
      <c r="U117" s="250">
        <f t="shared" si="143"/>
        <v>-245625.33999999613</v>
      </c>
      <c r="V117" s="250">
        <f t="shared" si="143"/>
        <v>171747.67999999784</v>
      </c>
      <c r="W117" s="250">
        <f t="shared" si="143"/>
        <v>-1053378.1399999997</v>
      </c>
      <c r="X117" s="453">
        <f t="shared" si="143"/>
        <v>835259.34000000171</v>
      </c>
      <c r="Y117" s="71">
        <f t="shared" si="143"/>
        <v>1067553.2800000012</v>
      </c>
      <c r="Z117" s="71">
        <f t="shared" si="143"/>
        <v>21794.849999997765</v>
      </c>
      <c r="AA117" s="71">
        <f t="shared" si="143"/>
        <v>-901183.08999999985</v>
      </c>
      <c r="AB117" s="71">
        <f t="shared" si="143"/>
        <v>305527.53999999538</v>
      </c>
      <c r="AC117" s="71">
        <f t="shared" si="143"/>
        <v>535886.62000000104</v>
      </c>
      <c r="AD117" s="408">
        <f t="shared" si="143"/>
        <v>1092349.6799999997</v>
      </c>
      <c r="AE117" s="408">
        <f t="shared" si="143"/>
        <v>1566260.1399999969</v>
      </c>
      <c r="AF117" s="408">
        <f t="shared" ref="AF117:AG117" si="144">AF96-AF103</f>
        <v>-503765.05999999866</v>
      </c>
      <c r="AG117" s="408">
        <f t="shared" si="144"/>
        <v>1574543.6399999969</v>
      </c>
      <c r="AH117" s="408">
        <f t="shared" ref="AH117:AI117" si="145">AH96-AH103</f>
        <v>-893914.23000000231</v>
      </c>
      <c r="AI117" s="408">
        <f t="shared" si="145"/>
        <v>813024.29999999888</v>
      </c>
      <c r="AJ117" s="411">
        <f t="shared" ref="AJ117" si="146">AJ96-AJ103</f>
        <v>-540256.4299999997</v>
      </c>
      <c r="AK117" s="587">
        <f t="shared" ref="AK117:AL117" si="147">AK96-AK103</f>
        <v>2048763.1499999957</v>
      </c>
      <c r="AL117" s="599">
        <f t="shared" si="147"/>
        <v>1559307.1399999987</v>
      </c>
      <c r="AM117" s="408">
        <f t="shared" ref="AM117" si="148">AM96-AM103</f>
        <v>-1472988.2200000025</v>
      </c>
      <c r="AN117" s="408">
        <f t="shared" ref="AN117:AO117" si="149">AN96-AN103</f>
        <v>-252490.96000000462</v>
      </c>
      <c r="AO117" s="408">
        <f t="shared" si="149"/>
        <v>997751.02000000235</v>
      </c>
      <c r="AP117" s="408">
        <f t="shared" ref="AP117" si="150">AP96-AP103</f>
        <v>2978361.9800000004</v>
      </c>
      <c r="AQ117" s="408">
        <f t="shared" ref="AQ117:AR117" si="151">AQ96-AQ103</f>
        <v>2275506.8000000026</v>
      </c>
      <c r="AR117" s="408">
        <f t="shared" si="151"/>
        <v>910041.97999999672</v>
      </c>
      <c r="AS117" s="408">
        <f t="shared" ref="AS117:AT117" si="152">AS96-AS103</f>
        <v>325460.4899999965</v>
      </c>
      <c r="AT117" s="408">
        <f t="shared" si="152"/>
        <v>229456.90000000224</v>
      </c>
      <c r="AU117" s="408">
        <f t="shared" ref="AU117:AV117" si="153">AU96-AU103</f>
        <v>-581722.18000000156</v>
      </c>
      <c r="AV117" s="411">
        <f t="shared" si="153"/>
        <v>-2835777.6500000041</v>
      </c>
      <c r="AW117" s="587">
        <f t="shared" ref="AW117:AX117" si="154">AW96-AW103</f>
        <v>-2613993.5400000028</v>
      </c>
      <c r="AX117" s="408">
        <f t="shared" si="154"/>
        <v>-2751069.8999999966</v>
      </c>
      <c r="AY117" s="408">
        <f t="shared" ref="AY117:AZ117" si="155">AY96-AY103</f>
        <v>-6372959.25</v>
      </c>
      <c r="AZ117" s="408">
        <f t="shared" si="155"/>
        <v>-3086215.1199999973</v>
      </c>
      <c r="BA117" s="408">
        <f t="shared" ref="BA117" si="156">BA96-BA103</f>
        <v>-4373084.4699999969</v>
      </c>
      <c r="BB117" s="408">
        <f t="shared" si="123"/>
        <v>-1481658.5900000017</v>
      </c>
      <c r="BC117" s="408">
        <f t="shared" ref="BC117:BD117" si="157">BC96-BC103</f>
        <v>-2561429.6400000043</v>
      </c>
      <c r="BD117" s="408">
        <f t="shared" si="157"/>
        <v>-4163473.0899999961</v>
      </c>
      <c r="BE117" s="408">
        <f t="shared" ref="BE117" si="158">BE96-BE103</f>
        <v>-3571628.2800000068</v>
      </c>
      <c r="BF117" s="408"/>
      <c r="BG117" s="408"/>
      <c r="BH117" s="408"/>
      <c r="BI117" s="261">
        <f t="shared" si="126"/>
        <v>-900037.47500247788</v>
      </c>
      <c r="BJ117" s="66">
        <f t="shared" si="126"/>
        <v>217249.20289430581</v>
      </c>
      <c r="BK117" s="66">
        <f t="shared" si="126"/>
        <v>97565.943244325928</v>
      </c>
      <c r="BL117" s="66">
        <f t="shared" si="126"/>
        <v>301173.65476932097</v>
      </c>
      <c r="BM117" s="66">
        <f t="shared" si="126"/>
        <v>534485.27592443861</v>
      </c>
      <c r="BN117" s="66">
        <f t="shared" si="126"/>
        <v>-35842.984768470749</v>
      </c>
      <c r="BO117" s="66">
        <f t="shared" si="126"/>
        <v>20308.467482132837</v>
      </c>
      <c r="BP117" s="66">
        <f t="shared" si="126"/>
        <v>2075940.5048109312</v>
      </c>
      <c r="BQ117" s="66">
        <f t="shared" si="126"/>
        <v>-1161100.1828616019</v>
      </c>
      <c r="BR117" s="106">
        <f t="shared" si="126"/>
        <v>278270.79000000097</v>
      </c>
      <c r="BS117" s="359"/>
    </row>
    <row r="118" spans="1:71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109"/>
        <v>3146584.2799999993</v>
      </c>
      <c r="R118" s="237">
        <f t="shared" si="109"/>
        <v>2401557.3900000006</v>
      </c>
      <c r="S118" s="237">
        <f t="shared" ref="S118:AE118" si="159">S97-S104</f>
        <v>3517202.0099999979</v>
      </c>
      <c r="T118" s="237">
        <f t="shared" si="159"/>
        <v>3220230.9200000018</v>
      </c>
      <c r="U118" s="250">
        <f t="shared" si="159"/>
        <v>697687</v>
      </c>
      <c r="V118" s="250">
        <f t="shared" si="159"/>
        <v>2675752.910000002</v>
      </c>
      <c r="W118" s="250">
        <f t="shared" si="159"/>
        <v>324595.24000000209</v>
      </c>
      <c r="X118" s="453">
        <f t="shared" si="159"/>
        <v>3301988.6699999981</v>
      </c>
      <c r="Y118" s="71">
        <f t="shared" si="159"/>
        <v>2938520.8700000048</v>
      </c>
      <c r="Z118" s="71">
        <f t="shared" si="159"/>
        <v>2581557.1100000013</v>
      </c>
      <c r="AA118" s="71">
        <f t="shared" si="159"/>
        <v>951739.72999999858</v>
      </c>
      <c r="AB118" s="71">
        <f t="shared" si="159"/>
        <v>2819748.7700000014</v>
      </c>
      <c r="AC118" s="71">
        <f t="shared" si="159"/>
        <v>2237384.4600000009</v>
      </c>
      <c r="AD118" s="408">
        <f t="shared" si="159"/>
        <v>3070985.1100000031</v>
      </c>
      <c r="AE118" s="408">
        <f t="shared" si="159"/>
        <v>2863727.7999999989</v>
      </c>
      <c r="AF118" s="408">
        <f t="shared" ref="AF118:AG118" si="160">AF97-AF104</f>
        <v>3051599.9600000028</v>
      </c>
      <c r="AG118" s="408">
        <f t="shared" si="160"/>
        <v>4967727.5</v>
      </c>
      <c r="AH118" s="408">
        <f t="shared" ref="AH118:AI118" si="161">AH97-AH104</f>
        <v>603251.07000000216</v>
      </c>
      <c r="AI118" s="408">
        <f t="shared" si="161"/>
        <v>4753771.3800000027</v>
      </c>
      <c r="AJ118" s="411">
        <f t="shared" ref="AJ118" si="162">AJ97-AJ104</f>
        <v>422150.63000000082</v>
      </c>
      <c r="AK118" s="587">
        <f t="shared" ref="AK118:AL118" si="163">AK97-AK104</f>
        <v>4948638.8100000005</v>
      </c>
      <c r="AL118" s="599">
        <f t="shared" si="163"/>
        <v>3607055.8599999957</v>
      </c>
      <c r="AM118" s="408">
        <f t="shared" ref="AM118" si="164">AM97-AM104</f>
        <v>115868.45999999717</v>
      </c>
      <c r="AN118" s="408">
        <f t="shared" ref="AN118:AO118" si="165">AN97-AN104</f>
        <v>1927327.2900000047</v>
      </c>
      <c r="AO118" s="408">
        <f t="shared" si="165"/>
        <v>2086800.2099999953</v>
      </c>
      <c r="AP118" s="408">
        <f t="shared" ref="AP118" si="166">AP97-AP104</f>
        <v>5963869.96</v>
      </c>
      <c r="AQ118" s="408">
        <f t="shared" ref="AQ118:AR118" si="167">AQ97-AQ104</f>
        <v>5922161.8499999959</v>
      </c>
      <c r="AR118" s="408">
        <f t="shared" si="167"/>
        <v>1762257.4400000013</v>
      </c>
      <c r="AS118" s="408">
        <f t="shared" ref="AS118:AT118" si="168">AS97-AS104</f>
        <v>2618665.8199999966</v>
      </c>
      <c r="AT118" s="408">
        <f t="shared" si="168"/>
        <v>5180980.66</v>
      </c>
      <c r="AU118" s="408">
        <f t="shared" ref="AU118:AV118" si="169">AU97-AU104</f>
        <v>221467.76999999955</v>
      </c>
      <c r="AV118" s="411">
        <f t="shared" si="169"/>
        <v>8531604.2199999988</v>
      </c>
      <c r="AW118" s="587">
        <f t="shared" ref="AW118:AX118" si="170">AW97-AW104</f>
        <v>6952207.3499999996</v>
      </c>
      <c r="AX118" s="408">
        <f t="shared" si="170"/>
        <v>9363108.3800000008</v>
      </c>
      <c r="AY118" s="408">
        <f t="shared" ref="AY118:AZ118" si="171">AY97-AY104</f>
        <v>5699552.5600000033</v>
      </c>
      <c r="AZ118" s="408">
        <f t="shared" si="171"/>
        <v>7569502.0500000026</v>
      </c>
      <c r="BA118" s="408">
        <f t="shared" ref="BA118" si="172">BA97-BA104</f>
        <v>6807754.5600000033</v>
      </c>
      <c r="BB118" s="408">
        <f t="shared" si="123"/>
        <v>9075045.8500000052</v>
      </c>
      <c r="BC118" s="408">
        <f t="shared" ref="BC118:BD118" si="173">BC97-BC104</f>
        <v>9254934.8599999975</v>
      </c>
      <c r="BD118" s="408">
        <f t="shared" si="173"/>
        <v>8529957.2599999961</v>
      </c>
      <c r="BE118" s="408">
        <f t="shared" ref="BE118" si="174">BE97-BE104</f>
        <v>9008050.8900000006</v>
      </c>
      <c r="BF118" s="408"/>
      <c r="BG118" s="408"/>
      <c r="BH118" s="408"/>
      <c r="BI118" s="261">
        <f t="shared" si="126"/>
        <v>1099167.0672064833</v>
      </c>
      <c r="BJ118" s="66">
        <f t="shared" si="126"/>
        <v>573057.79874812812</v>
      </c>
      <c r="BK118" s="66">
        <f t="shared" si="126"/>
        <v>1792255.2697447147</v>
      </c>
      <c r="BL118" s="66">
        <f t="shared" si="126"/>
        <v>-572487.10348349623</v>
      </c>
      <c r="BM118" s="66">
        <f t="shared" si="126"/>
        <v>1104371.794632284</v>
      </c>
      <c r="BN118" s="66">
        <f t="shared" si="126"/>
        <v>960948.18516697362</v>
      </c>
      <c r="BO118" s="66">
        <f t="shared" si="126"/>
        <v>-2188205.8590349555</v>
      </c>
      <c r="BP118" s="66">
        <f t="shared" si="126"/>
        <v>4257048.3538467083</v>
      </c>
      <c r="BQ118" s="66">
        <f t="shared" si="126"/>
        <v>-3160045.2041430213</v>
      </c>
      <c r="BR118" s="106">
        <f t="shared" si="126"/>
        <v>2864756.3100000005</v>
      </c>
      <c r="BS118" s="359"/>
    </row>
    <row r="119" spans="1:71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109"/>
        <v>-636207.26</v>
      </c>
      <c r="R119" s="237">
        <f t="shared" si="109"/>
        <v>-985789.91000000015</v>
      </c>
      <c r="S119" s="237">
        <f t="shared" ref="S119:AE119" si="175">S98-S105</f>
        <v>-815466.00000000023</v>
      </c>
      <c r="T119" s="237">
        <f t="shared" si="175"/>
        <v>-865070.85000000021</v>
      </c>
      <c r="U119" s="250">
        <f t="shared" si="175"/>
        <v>-825741.95000000019</v>
      </c>
      <c r="V119" s="250">
        <f t="shared" si="175"/>
        <v>-964605.47999999986</v>
      </c>
      <c r="W119" s="250">
        <f t="shared" si="175"/>
        <v>-662562.9800000001</v>
      </c>
      <c r="X119" s="453">
        <f t="shared" si="175"/>
        <v>-514649.20000000007</v>
      </c>
      <c r="Y119" s="71">
        <f t="shared" si="175"/>
        <v>-577741.9600000002</v>
      </c>
      <c r="Z119" s="71">
        <f t="shared" si="175"/>
        <v>-650503.00999999989</v>
      </c>
      <c r="AA119" s="71">
        <f t="shared" si="175"/>
        <v>-1017207.2400000005</v>
      </c>
      <c r="AB119" s="71">
        <f t="shared" si="175"/>
        <v>-682328.81000000029</v>
      </c>
      <c r="AC119" s="71">
        <f t="shared" si="175"/>
        <v>-664678.22</v>
      </c>
      <c r="AD119" s="408">
        <f t="shared" si="175"/>
        <v>-749038.80000000016</v>
      </c>
      <c r="AE119" s="408">
        <f t="shared" si="175"/>
        <v>-864623.08000000007</v>
      </c>
      <c r="AF119" s="408">
        <f t="shared" ref="AF119:AG119" si="176">AF98-AF105</f>
        <v>-1124896.49</v>
      </c>
      <c r="AG119" s="408">
        <f t="shared" si="176"/>
        <v>-684798.0299999998</v>
      </c>
      <c r="AH119" s="408">
        <f t="shared" ref="AH119:AI119" si="177">AH98-AH105</f>
        <v>-1038043.2200000002</v>
      </c>
      <c r="AI119" s="408">
        <f t="shared" si="177"/>
        <v>-613076.62999999989</v>
      </c>
      <c r="AJ119" s="411">
        <f t="shared" ref="AJ119" si="178">AJ98-AJ105</f>
        <v>-1048801.6000000003</v>
      </c>
      <c r="AK119" s="587">
        <f t="shared" ref="AK119:AL119" si="179">AK98-AK105</f>
        <v>-473058.28000000026</v>
      </c>
      <c r="AL119" s="599">
        <f t="shared" si="179"/>
        <v>-767386.57000000007</v>
      </c>
      <c r="AM119" s="408">
        <f t="shared" ref="AM119" si="180">AM98-AM105</f>
        <v>-1555075.8700000003</v>
      </c>
      <c r="AN119" s="408">
        <f t="shared" ref="AN119:AO119" si="181">AN98-AN105</f>
        <v>-1168848.77</v>
      </c>
      <c r="AO119" s="408">
        <f t="shared" si="181"/>
        <v>-944114.38000000024</v>
      </c>
      <c r="AP119" s="408">
        <f t="shared" ref="AP119" si="182">AP98-AP105</f>
        <v>-1102703.3199999998</v>
      </c>
      <c r="AQ119" s="408">
        <f t="shared" ref="AQ119:AR119" si="183">AQ98-AQ105</f>
        <v>-820823.07000000041</v>
      </c>
      <c r="AR119" s="408">
        <f t="shared" si="183"/>
        <v>-1210626.2199999997</v>
      </c>
      <c r="AS119" s="408">
        <f t="shared" ref="AS119:AT119" si="184">AS98-AS105</f>
        <v>-1088352.77</v>
      </c>
      <c r="AT119" s="408">
        <f t="shared" si="184"/>
        <v>-720459.72</v>
      </c>
      <c r="AU119" s="408">
        <f t="shared" ref="AU119:AV119" si="185">AU98-AU105</f>
        <v>-1053342.3600000003</v>
      </c>
      <c r="AV119" s="411">
        <f t="shared" si="185"/>
        <v>-784330.43000000017</v>
      </c>
      <c r="AW119" s="587">
        <f t="shared" ref="AW119:AX119" si="186">AW98-AW105</f>
        <v>-884932.43000000017</v>
      </c>
      <c r="AX119" s="408">
        <f t="shared" si="186"/>
        <v>-435764.10000000009</v>
      </c>
      <c r="AY119" s="408">
        <f t="shared" ref="AY119:AZ119" si="187">AY98-AY105</f>
        <v>-1535244.8499999999</v>
      </c>
      <c r="AZ119" s="408">
        <f t="shared" si="187"/>
        <v>-714630.93999999948</v>
      </c>
      <c r="BA119" s="408">
        <f t="shared" ref="BA119" si="188">BA98-BA105</f>
        <v>-14326892.529999999</v>
      </c>
      <c r="BB119" s="408">
        <f t="shared" si="123"/>
        <v>-685021.82000000018</v>
      </c>
      <c r="BC119" s="408">
        <f t="shared" ref="BC119:BD119" si="189">BC98-BC105</f>
        <v>-2568546.59</v>
      </c>
      <c r="BD119" s="408">
        <f t="shared" si="189"/>
        <v>402004.1399999999</v>
      </c>
      <c r="BE119" s="408">
        <f t="shared" ref="BE119" si="190">BE98-BE105</f>
        <v>-761295.9</v>
      </c>
      <c r="BF119" s="408"/>
      <c r="BG119" s="408"/>
      <c r="BH119" s="408"/>
      <c r="BI119" s="261">
        <f t="shared" si="126"/>
        <v>11815.970247385325</v>
      </c>
      <c r="BJ119" s="66">
        <f t="shared" si="126"/>
        <v>612940.39813998528</v>
      </c>
      <c r="BK119" s="66">
        <f t="shared" si="126"/>
        <v>413783.67295323149</v>
      </c>
      <c r="BL119" s="66">
        <f t="shared" si="126"/>
        <v>40053.82611661253</v>
      </c>
      <c r="BM119" s="66">
        <f t="shared" si="126"/>
        <v>491239.17986955144</v>
      </c>
      <c r="BN119" s="66">
        <f t="shared" si="126"/>
        <v>466473.46602348879</v>
      </c>
      <c r="BO119" s="66">
        <f t="shared" si="126"/>
        <v>426531.12077955343</v>
      </c>
      <c r="BP119" s="66">
        <f t="shared" si="126"/>
        <v>490320.68298886262</v>
      </c>
      <c r="BQ119" s="66">
        <f t="shared" si="126"/>
        <v>427881.71909191587</v>
      </c>
      <c r="BR119" s="106">
        <f t="shared" si="126"/>
        <v>488349.56999999995</v>
      </c>
      <c r="BS119" s="359"/>
    </row>
    <row r="120" spans="1:71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91">U99-U106</f>
        <v>-1750176.799999997</v>
      </c>
      <c r="V120" s="251">
        <f t="shared" si="191"/>
        <v>1661757.7700000033</v>
      </c>
      <c r="W120" s="251">
        <f t="shared" si="191"/>
        <v>290825.41000000387</v>
      </c>
      <c r="X120" s="454">
        <f t="shared" si="191"/>
        <v>8962487.8100000173</v>
      </c>
      <c r="Y120" s="404">
        <f t="shared" si="191"/>
        <v>9960727.0700000077</v>
      </c>
      <c r="Z120" s="404">
        <f t="shared" si="191"/>
        <v>6997384.1799999997</v>
      </c>
      <c r="AA120" s="404">
        <f t="shared" si="191"/>
        <v>-3296723.0600000024</v>
      </c>
      <c r="AB120" s="404">
        <f t="shared" si="191"/>
        <v>3981503.6299999952</v>
      </c>
      <c r="AC120" s="404">
        <f t="shared" si="191"/>
        <v>2540137.7099999934</v>
      </c>
      <c r="AD120" s="404">
        <f>SUM(AD115:AD119)</f>
        <v>6905752.8199999994</v>
      </c>
      <c r="AE120" s="404">
        <f t="shared" ref="AE120:AJ120" si="192">AE99-AE106</f>
        <v>7361132.349999994</v>
      </c>
      <c r="AF120" s="404">
        <f t="shared" si="192"/>
        <v>2410376.3800000101</v>
      </c>
      <c r="AG120" s="404">
        <f t="shared" si="192"/>
        <v>6090014.2499999925</v>
      </c>
      <c r="AH120" s="404">
        <f t="shared" si="192"/>
        <v>-5912283.599999994</v>
      </c>
      <c r="AI120" s="404">
        <f t="shared" si="192"/>
        <v>5402274.5300000086</v>
      </c>
      <c r="AJ120" s="516">
        <f t="shared" si="192"/>
        <v>-3479003.659999989</v>
      </c>
      <c r="AK120" s="588">
        <f t="shared" ref="AK120:AL120" si="193">AK99-AK106</f>
        <v>15607828.769999996</v>
      </c>
      <c r="AL120" s="600">
        <f t="shared" si="193"/>
        <v>10954640.00999999</v>
      </c>
      <c r="AM120" s="404">
        <f t="shared" ref="AM120" si="194">AM99-AM106</f>
        <v>-4665641.6800000146</v>
      </c>
      <c r="AN120" s="404">
        <f t="shared" ref="AN120:AO120" si="195">AN99-AN106</f>
        <v>2262415.6699999943</v>
      </c>
      <c r="AO120" s="404">
        <f t="shared" si="195"/>
        <v>2494358.450000003</v>
      </c>
      <c r="AP120" s="404">
        <f t="shared" ref="AP120" si="196">AP99-AP106</f>
        <v>13893086.749999993</v>
      </c>
      <c r="AQ120" s="404">
        <f t="shared" ref="AQ120:AR120" si="197">AQ99-AQ106</f>
        <v>14393234.150000006</v>
      </c>
      <c r="AR120" s="404">
        <f t="shared" si="197"/>
        <v>8145068.0600000024</v>
      </c>
      <c r="AS120" s="404">
        <f t="shared" ref="AS120:AT120" si="198">AS99-AS106</f>
        <v>905973.18999999762</v>
      </c>
      <c r="AT120" s="404">
        <f t="shared" si="198"/>
        <v>-723507.11999998987</v>
      </c>
      <c r="AU120" s="404">
        <f t="shared" ref="AU120:AV120" si="199">AU99-AU106</f>
        <v>-244095.88000000268</v>
      </c>
      <c r="AV120" s="516">
        <f t="shared" si="199"/>
        <v>14121162.009999983</v>
      </c>
      <c r="AW120" s="588">
        <f t="shared" ref="AW120:AX120" si="200">AW99-AW106</f>
        <v>13621178.079999983</v>
      </c>
      <c r="AX120" s="404">
        <f t="shared" si="200"/>
        <v>12148651.5</v>
      </c>
      <c r="AY120" s="404">
        <f t="shared" ref="AY120:AZ120" si="201">AY99-AY106</f>
        <v>-1168485.4299999997</v>
      </c>
      <c r="AZ120" s="404">
        <f t="shared" si="201"/>
        <v>7364507.7100000009</v>
      </c>
      <c r="BA120" s="404">
        <f t="shared" ref="BA120" si="202">BA99-BA106</f>
        <v>-16778374.199999988</v>
      </c>
      <c r="BB120" s="404">
        <f t="shared" ref="BB120:BC120" si="203">SUM(BB115:BB119)</f>
        <v>9991524.0000000037</v>
      </c>
      <c r="BC120" s="404">
        <f t="shared" si="203"/>
        <v>11150651.889999989</v>
      </c>
      <c r="BD120" s="404">
        <f t="shared" ref="BD120:BE120" si="204">SUM(BD115:BD119)</f>
        <v>6633367.9800000004</v>
      </c>
      <c r="BE120" s="404">
        <f t="shared" si="204"/>
        <v>5680826.0099999998</v>
      </c>
      <c r="BF120" s="404"/>
      <c r="BG120" s="404"/>
      <c r="BH120" s="404"/>
      <c r="BI120" s="262">
        <f t="shared" si="126"/>
        <v>251772.91000000504</v>
      </c>
      <c r="BJ120" s="61">
        <f t="shared" si="126"/>
        <v>4838919.7499999832</v>
      </c>
      <c r="BK120" s="61">
        <f t="shared" si="126"/>
        <v>5254813.0599999968</v>
      </c>
      <c r="BL120" s="61">
        <f t="shared" si="126"/>
        <v>260015.47999999905</v>
      </c>
      <c r="BM120" s="61">
        <f t="shared" si="126"/>
        <v>4609793.1499999873</v>
      </c>
      <c r="BN120" s="61">
        <f t="shared" si="126"/>
        <v>2256764.9199999878</v>
      </c>
      <c r="BO120" s="61">
        <f t="shared" si="126"/>
        <v>-1327807.0399999931</v>
      </c>
      <c r="BP120" s="61">
        <f t="shared" si="126"/>
        <v>9777294.1700000167</v>
      </c>
      <c r="BQ120" s="61">
        <f t="shared" si="126"/>
        <v>-4838895.9599999962</v>
      </c>
      <c r="BR120" s="105">
        <f t="shared" si="126"/>
        <v>1588791.8900000192</v>
      </c>
      <c r="BS120" s="359"/>
    </row>
    <row r="121" spans="1:71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  <c r="BS121" s="393"/>
    </row>
    <row r="122" spans="1:71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>
        <v>0</v>
      </c>
      <c r="BC122" s="319">
        <v>0</v>
      </c>
      <c r="BD122" s="319">
        <v>0</v>
      </c>
      <c r="BE122" s="319">
        <v>0</v>
      </c>
      <c r="BF122" s="319"/>
      <c r="BG122" s="319"/>
      <c r="BH122" s="319"/>
      <c r="BI122" s="115">
        <f t="shared" ref="BI122:BR127" si="205">O122-C122</f>
        <v>0</v>
      </c>
      <c r="BJ122" s="48">
        <f t="shared" si="205"/>
        <v>0</v>
      </c>
      <c r="BK122" s="48">
        <f t="shared" si="205"/>
        <v>0</v>
      </c>
      <c r="BL122" s="48">
        <f t="shared" si="205"/>
        <v>0</v>
      </c>
      <c r="BM122" s="48">
        <f t="shared" si="205"/>
        <v>0</v>
      </c>
      <c r="BN122" s="48">
        <f t="shared" si="205"/>
        <v>0</v>
      </c>
      <c r="BO122" s="48">
        <f t="shared" si="205"/>
        <v>0</v>
      </c>
      <c r="BP122" s="48">
        <f t="shared" si="205"/>
        <v>0</v>
      </c>
      <c r="BQ122" s="48">
        <f t="shared" si="205"/>
        <v>0</v>
      </c>
      <c r="BR122" s="116">
        <f t="shared" si="205"/>
        <v>0</v>
      </c>
      <c r="BS122" s="363"/>
    </row>
    <row r="123" spans="1:71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531">
        <v>8615</v>
      </c>
      <c r="AX123" s="319">
        <v>8155</v>
      </c>
      <c r="AY123" s="319">
        <v>7343</v>
      </c>
      <c r="AZ123" s="319">
        <v>4075</v>
      </c>
      <c r="BA123" s="319">
        <v>4346</v>
      </c>
      <c r="BB123" s="319">
        <v>4016</v>
      </c>
      <c r="BC123" s="319">
        <v>3510</v>
      </c>
      <c r="BD123" s="319">
        <v>3038</v>
      </c>
      <c r="BE123" s="319">
        <v>3001</v>
      </c>
      <c r="BF123" s="319"/>
      <c r="BG123" s="319"/>
      <c r="BH123" s="319"/>
      <c r="BI123" s="115">
        <f t="shared" si="205"/>
        <v>66</v>
      </c>
      <c r="BJ123" s="48">
        <f t="shared" si="205"/>
        <v>-822</v>
      </c>
      <c r="BK123" s="48">
        <f t="shared" si="205"/>
        <v>-1506</v>
      </c>
      <c r="BL123" s="48">
        <f t="shared" si="205"/>
        <v>-1505</v>
      </c>
      <c r="BM123" s="48">
        <f t="shared" si="205"/>
        <v>-1216</v>
      </c>
      <c r="BN123" s="48">
        <f t="shared" si="205"/>
        <v>-888</v>
      </c>
      <c r="BO123" s="48">
        <f t="shared" si="205"/>
        <v>-724</v>
      </c>
      <c r="BP123" s="48">
        <f t="shared" si="205"/>
        <v>-542</v>
      </c>
      <c r="BQ123" s="48">
        <f t="shared" si="205"/>
        <v>-227</v>
      </c>
      <c r="BR123" s="116">
        <f t="shared" si="205"/>
        <v>-141</v>
      </c>
      <c r="BS123" s="363"/>
    </row>
    <row r="124" spans="1:71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>
        <v>0</v>
      </c>
      <c r="BC124" s="319">
        <v>0</v>
      </c>
      <c r="BD124" s="319">
        <v>0</v>
      </c>
      <c r="BE124" s="319">
        <v>0</v>
      </c>
      <c r="BF124" s="319"/>
      <c r="BG124" s="319"/>
      <c r="BH124" s="319"/>
      <c r="BI124" s="115">
        <f t="shared" si="205"/>
        <v>0</v>
      </c>
      <c r="BJ124" s="48">
        <f t="shared" si="205"/>
        <v>0</v>
      </c>
      <c r="BK124" s="48">
        <f t="shared" si="205"/>
        <v>0</v>
      </c>
      <c r="BL124" s="48">
        <f t="shared" si="205"/>
        <v>0</v>
      </c>
      <c r="BM124" s="48">
        <f t="shared" si="205"/>
        <v>0</v>
      </c>
      <c r="BN124" s="48">
        <f t="shared" si="205"/>
        <v>0</v>
      </c>
      <c r="BO124" s="48">
        <f t="shared" si="205"/>
        <v>0</v>
      </c>
      <c r="BP124" s="48">
        <f t="shared" si="205"/>
        <v>0</v>
      </c>
      <c r="BQ124" s="48">
        <f t="shared" si="205"/>
        <v>0</v>
      </c>
      <c r="BR124" s="116">
        <f t="shared" si="205"/>
        <v>0</v>
      </c>
      <c r="BS124" s="363"/>
    </row>
    <row r="125" spans="1:71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>
        <v>0</v>
      </c>
      <c r="BC125" s="319">
        <v>0</v>
      </c>
      <c r="BD125" s="319">
        <v>0</v>
      </c>
      <c r="BE125" s="319">
        <v>0</v>
      </c>
      <c r="BF125" s="319"/>
      <c r="BG125" s="319"/>
      <c r="BH125" s="319"/>
      <c r="BI125" s="115">
        <f t="shared" si="205"/>
        <v>0</v>
      </c>
      <c r="BJ125" s="48">
        <f t="shared" si="205"/>
        <v>0</v>
      </c>
      <c r="BK125" s="48">
        <f t="shared" si="205"/>
        <v>0</v>
      </c>
      <c r="BL125" s="48">
        <f t="shared" si="205"/>
        <v>0</v>
      </c>
      <c r="BM125" s="48">
        <f t="shared" si="205"/>
        <v>0</v>
      </c>
      <c r="BN125" s="48">
        <f t="shared" si="205"/>
        <v>0</v>
      </c>
      <c r="BO125" s="48">
        <f t="shared" si="205"/>
        <v>0</v>
      </c>
      <c r="BP125" s="48">
        <f t="shared" si="205"/>
        <v>0</v>
      </c>
      <c r="BQ125" s="48">
        <f t="shared" si="205"/>
        <v>0</v>
      </c>
      <c r="BR125" s="116">
        <f t="shared" si="205"/>
        <v>0</v>
      </c>
      <c r="BS125" s="363"/>
    </row>
    <row r="126" spans="1:71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>
        <v>0</v>
      </c>
      <c r="BC126" s="319">
        <v>0</v>
      </c>
      <c r="BD126" s="319">
        <v>0</v>
      </c>
      <c r="BE126" s="319">
        <v>0</v>
      </c>
      <c r="BF126" s="319"/>
      <c r="BG126" s="319"/>
      <c r="BH126" s="319"/>
      <c r="BI126" s="115">
        <f t="shared" si="205"/>
        <v>0</v>
      </c>
      <c r="BJ126" s="48">
        <f t="shared" si="205"/>
        <v>0</v>
      </c>
      <c r="BK126" s="48">
        <f t="shared" si="205"/>
        <v>0</v>
      </c>
      <c r="BL126" s="48">
        <f t="shared" si="205"/>
        <v>0</v>
      </c>
      <c r="BM126" s="48">
        <f t="shared" si="205"/>
        <v>0</v>
      </c>
      <c r="BN126" s="48">
        <f t="shared" si="205"/>
        <v>0</v>
      </c>
      <c r="BO126" s="48">
        <f t="shared" si="205"/>
        <v>0</v>
      </c>
      <c r="BP126" s="48">
        <f t="shared" si="205"/>
        <v>0</v>
      </c>
      <c r="BQ126" s="48">
        <f t="shared" si="205"/>
        <v>0</v>
      </c>
      <c r="BR126" s="116">
        <f t="shared" si="205"/>
        <v>0</v>
      </c>
      <c r="BS126" s="363"/>
    </row>
    <row r="127" spans="1:71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206">SUM(U123:U126)</f>
        <v>2245</v>
      </c>
      <c r="V127" s="319">
        <f t="shared" si="206"/>
        <v>2255</v>
      </c>
      <c r="W127" s="319">
        <f t="shared" si="206"/>
        <v>2188</v>
      </c>
      <c r="X127" s="116">
        <f t="shared" si="206"/>
        <v>2001</v>
      </c>
      <c r="Y127" s="319">
        <f t="shared" si="206"/>
        <v>1965</v>
      </c>
      <c r="Z127" s="319">
        <f t="shared" si="206"/>
        <v>1990</v>
      </c>
      <c r="AA127" s="319">
        <f t="shared" si="206"/>
        <v>2296</v>
      </c>
      <c r="AB127" s="319">
        <f t="shared" si="206"/>
        <v>2389</v>
      </c>
      <c r="AC127" s="319">
        <f t="shared" si="206"/>
        <v>2607</v>
      </c>
      <c r="AD127" s="319">
        <f t="shared" si="206"/>
        <v>3962</v>
      </c>
      <c r="AE127" s="319">
        <f t="shared" si="206"/>
        <v>4232</v>
      </c>
      <c r="AF127" s="319">
        <f t="shared" si="206"/>
        <v>5350</v>
      </c>
      <c r="AG127" s="319">
        <f t="shared" si="206"/>
        <v>5356</v>
      </c>
      <c r="AH127" s="319">
        <f t="shared" si="206"/>
        <v>5269</v>
      </c>
      <c r="AI127" s="319">
        <f t="shared" si="206"/>
        <v>4950</v>
      </c>
      <c r="AJ127" s="319">
        <f t="shared" si="206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531">
        <v>8615</v>
      </c>
      <c r="AX127" s="319">
        <v>8155</v>
      </c>
      <c r="AY127" s="319">
        <v>7343</v>
      </c>
      <c r="AZ127" s="319">
        <v>4075</v>
      </c>
      <c r="BA127" s="319">
        <v>4346</v>
      </c>
      <c r="BB127" s="319">
        <v>4016</v>
      </c>
      <c r="BC127" s="319">
        <v>3510</v>
      </c>
      <c r="BD127" s="319">
        <v>3038</v>
      </c>
      <c r="BE127" s="319">
        <v>3001</v>
      </c>
      <c r="BF127" s="319"/>
      <c r="BG127" s="319"/>
      <c r="BH127" s="319"/>
      <c r="BI127" s="115">
        <f t="shared" si="205"/>
        <v>66</v>
      </c>
      <c r="BJ127" s="48">
        <f t="shared" si="205"/>
        <v>-822</v>
      </c>
      <c r="BK127" s="48">
        <f t="shared" si="205"/>
        <v>-1506</v>
      </c>
      <c r="BL127" s="48">
        <f t="shared" si="205"/>
        <v>-1505</v>
      </c>
      <c r="BM127" s="48">
        <f t="shared" si="205"/>
        <v>-1216</v>
      </c>
      <c r="BN127" s="48">
        <f t="shared" si="205"/>
        <v>-888</v>
      </c>
      <c r="BO127" s="48">
        <f t="shared" si="205"/>
        <v>-724</v>
      </c>
      <c r="BP127" s="48">
        <f t="shared" si="205"/>
        <v>-542</v>
      </c>
      <c r="BQ127" s="48">
        <f t="shared" si="205"/>
        <v>-227</v>
      </c>
      <c r="BR127" s="116">
        <f t="shared" si="205"/>
        <v>-141</v>
      </c>
      <c r="BS127" s="363"/>
    </row>
    <row r="128" spans="1:71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  <c r="BS128" s="363"/>
    </row>
    <row r="129" spans="1:71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593">
        <v>402</v>
      </c>
      <c r="AX129" s="355">
        <v>235</v>
      </c>
      <c r="AY129" s="355">
        <v>253</v>
      </c>
      <c r="AZ129" s="355">
        <v>586</v>
      </c>
      <c r="BA129" s="355">
        <v>1876</v>
      </c>
      <c r="BB129" s="355">
        <v>873</v>
      </c>
      <c r="BC129" s="355">
        <v>1000</v>
      </c>
      <c r="BD129" s="355">
        <v>722</v>
      </c>
      <c r="BE129" s="355">
        <v>436</v>
      </c>
      <c r="BF129" s="355"/>
      <c r="BG129" s="355"/>
      <c r="BH129" s="355"/>
      <c r="BI129" s="115">
        <f t="shared" ref="BI129:BR134" si="207">O129-C129</f>
        <v>-167</v>
      </c>
      <c r="BJ129" s="48">
        <f t="shared" si="207"/>
        <v>-686</v>
      </c>
      <c r="BK129" s="48">
        <f t="shared" si="207"/>
        <v>-1618</v>
      </c>
      <c r="BL129" s="48">
        <f t="shared" si="207"/>
        <v>-872</v>
      </c>
      <c r="BM129" s="48">
        <f t="shared" si="207"/>
        <v>-706</v>
      </c>
      <c r="BN129" s="48">
        <f t="shared" si="207"/>
        <v>-917</v>
      </c>
      <c r="BO129" s="48">
        <f t="shared" si="207"/>
        <v>-1125</v>
      </c>
      <c r="BP129" s="48">
        <f t="shared" si="207"/>
        <v>-1191</v>
      </c>
      <c r="BQ129" s="48">
        <f t="shared" si="207"/>
        <v>-444</v>
      </c>
      <c r="BR129" s="116">
        <f t="shared" si="207"/>
        <v>-349</v>
      </c>
      <c r="BS129" s="363"/>
    </row>
    <row r="130" spans="1:71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514</v>
      </c>
      <c r="BE130" s="355">
        <v>287</v>
      </c>
      <c r="BF130" s="355"/>
      <c r="BG130" s="355"/>
      <c r="BH130" s="355"/>
      <c r="BI130" s="115">
        <f t="shared" si="207"/>
        <v>-32</v>
      </c>
      <c r="BJ130" s="48">
        <f t="shared" si="207"/>
        <v>-315</v>
      </c>
      <c r="BK130" s="48">
        <f t="shared" si="207"/>
        <v>-830</v>
      </c>
      <c r="BL130" s="48">
        <f t="shared" si="207"/>
        <v>-293</v>
      </c>
      <c r="BM130" s="48">
        <f t="shared" si="207"/>
        <v>-310</v>
      </c>
      <c r="BN130" s="48">
        <f t="shared" si="207"/>
        <v>-407</v>
      </c>
      <c r="BO130" s="48">
        <f t="shared" si="207"/>
        <v>-478</v>
      </c>
      <c r="BP130" s="48">
        <f t="shared" si="207"/>
        <v>-550</v>
      </c>
      <c r="BQ130" s="48">
        <f t="shared" si="207"/>
        <v>-128</v>
      </c>
      <c r="BR130" s="116">
        <f t="shared" si="207"/>
        <v>0</v>
      </c>
      <c r="BS130" s="363"/>
    </row>
    <row r="131" spans="1:71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593">
        <v>14</v>
      </c>
      <c r="AX131" s="355">
        <v>12</v>
      </c>
      <c r="AY131" s="355">
        <v>20</v>
      </c>
      <c r="AZ131" s="355">
        <v>19</v>
      </c>
      <c r="BA131" s="355">
        <v>15</v>
      </c>
      <c r="BB131" s="355">
        <v>21</v>
      </c>
      <c r="BC131" s="355">
        <v>13</v>
      </c>
      <c r="BD131" s="355">
        <v>25</v>
      </c>
      <c r="BE131" s="355">
        <v>11</v>
      </c>
      <c r="BF131" s="355"/>
      <c r="BG131" s="355"/>
      <c r="BH131" s="355"/>
      <c r="BI131" s="115">
        <f t="shared" si="207"/>
        <v>-10</v>
      </c>
      <c r="BJ131" s="48">
        <f t="shared" si="207"/>
        <v>-16</v>
      </c>
      <c r="BK131" s="48">
        <f t="shared" si="207"/>
        <v>-7</v>
      </c>
      <c r="BL131" s="48">
        <f t="shared" si="207"/>
        <v>-7</v>
      </c>
      <c r="BM131" s="48">
        <f t="shared" si="207"/>
        <v>-10</v>
      </c>
      <c r="BN131" s="48">
        <f t="shared" si="207"/>
        <v>-16</v>
      </c>
      <c r="BO131" s="48">
        <f t="shared" si="207"/>
        <v>-6</v>
      </c>
      <c r="BP131" s="48">
        <f t="shared" si="207"/>
        <v>-14</v>
      </c>
      <c r="BQ131" s="48">
        <f t="shared" si="207"/>
        <v>24</v>
      </c>
      <c r="BR131" s="116">
        <f t="shared" si="207"/>
        <v>-2</v>
      </c>
      <c r="BS131" s="363"/>
    </row>
    <row r="132" spans="1:71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207"/>
        <v>0</v>
      </c>
      <c r="BJ132" s="48">
        <f t="shared" si="207"/>
        <v>0</v>
      </c>
      <c r="BK132" s="48">
        <f t="shared" si="207"/>
        <v>0</v>
      </c>
      <c r="BL132" s="48">
        <f t="shared" si="207"/>
        <v>0</v>
      </c>
      <c r="BM132" s="48">
        <f t="shared" si="207"/>
        <v>0</v>
      </c>
      <c r="BN132" s="48">
        <f t="shared" si="207"/>
        <v>0</v>
      </c>
      <c r="BO132" s="48">
        <f t="shared" si="207"/>
        <v>0</v>
      </c>
      <c r="BP132" s="48">
        <f t="shared" si="207"/>
        <v>0</v>
      </c>
      <c r="BQ132" s="48">
        <f t="shared" si="207"/>
        <v>0</v>
      </c>
      <c r="BR132" s="116">
        <f t="shared" si="207"/>
        <v>0</v>
      </c>
      <c r="BS132" s="363"/>
    </row>
    <row r="133" spans="1:71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207"/>
        <v>0</v>
      </c>
      <c r="BJ133" s="48">
        <f t="shared" si="207"/>
        <v>0</v>
      </c>
      <c r="BK133" s="48">
        <f t="shared" si="207"/>
        <v>0</v>
      </c>
      <c r="BL133" s="48">
        <f t="shared" si="207"/>
        <v>0</v>
      </c>
      <c r="BM133" s="48">
        <f t="shared" si="207"/>
        <v>0</v>
      </c>
      <c r="BN133" s="48">
        <f t="shared" si="207"/>
        <v>0</v>
      </c>
      <c r="BO133" s="48">
        <f t="shared" si="207"/>
        <v>0</v>
      </c>
      <c r="BP133" s="48">
        <f t="shared" si="207"/>
        <v>0</v>
      </c>
      <c r="BQ133" s="48">
        <f t="shared" si="207"/>
        <v>0</v>
      </c>
      <c r="BR133" s="116">
        <f t="shared" si="207"/>
        <v>0</v>
      </c>
      <c r="BS133" s="363"/>
    </row>
    <row r="134" spans="1:71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208">SUM(Y129:Y131)</f>
        <v>36</v>
      </c>
      <c r="Z134" s="319">
        <f t="shared" si="208"/>
        <v>30</v>
      </c>
      <c r="AA134" s="319">
        <f t="shared" si="208"/>
        <v>14</v>
      </c>
      <c r="AB134" s="319">
        <f t="shared" si="208"/>
        <v>27</v>
      </c>
      <c r="AC134" s="319">
        <f t="shared" si="208"/>
        <v>7</v>
      </c>
      <c r="AD134" s="319">
        <f t="shared" si="208"/>
        <v>16</v>
      </c>
      <c r="AE134" s="319">
        <f t="shared" si="208"/>
        <v>287</v>
      </c>
      <c r="AF134" s="319">
        <f t="shared" si="208"/>
        <v>651</v>
      </c>
      <c r="AG134" s="319">
        <f t="shared" si="208"/>
        <v>1862</v>
      </c>
      <c r="AH134" s="319">
        <f t="shared" si="208"/>
        <v>797</v>
      </c>
      <c r="AI134" s="319">
        <f t="shared" si="208"/>
        <v>515</v>
      </c>
      <c r="AJ134" s="319">
        <f t="shared" si="208"/>
        <v>321</v>
      </c>
      <c r="AK134" s="531">
        <f t="shared" si="208"/>
        <v>422</v>
      </c>
      <c r="AL134" s="319">
        <f t="shared" si="208"/>
        <v>482</v>
      </c>
      <c r="AM134" s="319">
        <f t="shared" si="208"/>
        <v>394</v>
      </c>
      <c r="AN134" s="319">
        <f t="shared" si="208"/>
        <v>497</v>
      </c>
      <c r="AO134" s="319">
        <f t="shared" si="208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531">
        <v>416</v>
      </c>
      <c r="AX134" s="319">
        <v>247</v>
      </c>
      <c r="AY134" s="319">
        <v>273</v>
      </c>
      <c r="AZ134" s="319">
        <v>605</v>
      </c>
      <c r="BA134" s="319">
        <v>1891</v>
      </c>
      <c r="BB134" s="319">
        <v>894</v>
      </c>
      <c r="BC134" s="319">
        <v>1013</v>
      </c>
      <c r="BD134" s="319">
        <v>1261</v>
      </c>
      <c r="BE134" s="319">
        <v>734</v>
      </c>
      <c r="BF134" s="319"/>
      <c r="BG134" s="319"/>
      <c r="BH134" s="319"/>
      <c r="BI134" s="115">
        <f t="shared" si="207"/>
        <v>-209</v>
      </c>
      <c r="BJ134" s="48">
        <f t="shared" si="207"/>
        <v>-1017</v>
      </c>
      <c r="BK134" s="48">
        <f t="shared" si="207"/>
        <v>-2455</v>
      </c>
      <c r="BL134" s="48">
        <f t="shared" si="207"/>
        <v>-1172</v>
      </c>
      <c r="BM134" s="48">
        <f t="shared" si="207"/>
        <v>-1026</v>
      </c>
      <c r="BN134" s="48">
        <f t="shared" si="207"/>
        <v>-1340</v>
      </c>
      <c r="BO134" s="48">
        <f t="shared" si="207"/>
        <v>-1609</v>
      </c>
      <c r="BP134" s="48">
        <f t="shared" si="207"/>
        <v>-1755</v>
      </c>
      <c r="BQ134" s="48">
        <f t="shared" si="207"/>
        <v>-548</v>
      </c>
      <c r="BR134" s="116">
        <f t="shared" si="207"/>
        <v>-351</v>
      </c>
      <c r="BS134" s="363"/>
    </row>
    <row r="135" spans="1:71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  <c r="BS135" s="363"/>
    </row>
    <row r="136" spans="1:71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531">
        <v>4279</v>
      </c>
      <c r="AX136" s="319">
        <v>4457</v>
      </c>
      <c r="AY136" s="319">
        <v>4694</v>
      </c>
      <c r="AZ136" s="319">
        <v>4900</v>
      </c>
      <c r="BA136" s="319">
        <v>5134</v>
      </c>
      <c r="BB136" s="319">
        <v>4723</v>
      </c>
      <c r="BC136" s="319">
        <v>4720</v>
      </c>
      <c r="BD136" s="319">
        <v>4754</v>
      </c>
      <c r="BE136" s="319">
        <v>4633</v>
      </c>
      <c r="BF136" s="319"/>
      <c r="BG136" s="319"/>
      <c r="BH136" s="319"/>
      <c r="BI136" s="115">
        <f t="shared" ref="BI136:BR141" si="209">O136-C136</f>
        <v>-1125</v>
      </c>
      <c r="BJ136" s="48">
        <f t="shared" si="209"/>
        <v>-4521</v>
      </c>
      <c r="BK136" s="48">
        <f t="shared" si="209"/>
        <v>-6258</v>
      </c>
      <c r="BL136" s="48">
        <f t="shared" si="209"/>
        <v>-5066</v>
      </c>
      <c r="BM136" s="48">
        <f t="shared" si="209"/>
        <v>-4865</v>
      </c>
      <c r="BN136" s="48">
        <f t="shared" si="209"/>
        <v>-4508</v>
      </c>
      <c r="BO136" s="48">
        <f t="shared" si="209"/>
        <v>-4819</v>
      </c>
      <c r="BP136" s="48">
        <f t="shared" si="209"/>
        <v>-5487</v>
      </c>
      <c r="BQ136" s="48">
        <f t="shared" si="209"/>
        <v>-2573</v>
      </c>
      <c r="BR136" s="116">
        <f t="shared" si="209"/>
        <v>-1089</v>
      </c>
      <c r="BS136" s="363"/>
    </row>
    <row r="137" spans="1:71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531">
        <v>1633</v>
      </c>
      <c r="AX137" s="319">
        <v>1460</v>
      </c>
      <c r="AY137" s="319">
        <v>1340</v>
      </c>
      <c r="AZ137" s="319">
        <v>1582</v>
      </c>
      <c r="BA137" s="319">
        <v>2737</v>
      </c>
      <c r="BB137" s="319">
        <v>2872</v>
      </c>
      <c r="BC137" s="319">
        <v>2848</v>
      </c>
      <c r="BD137" s="319">
        <v>3199</v>
      </c>
      <c r="BE137" s="319">
        <v>3282</v>
      </c>
      <c r="BF137" s="319"/>
      <c r="BG137" s="319"/>
      <c r="BH137" s="319"/>
      <c r="BI137" s="115">
        <f t="shared" si="209"/>
        <v>-357</v>
      </c>
      <c r="BJ137" s="48">
        <f t="shared" si="209"/>
        <v>-928</v>
      </c>
      <c r="BK137" s="48">
        <f t="shared" si="209"/>
        <v>-1858</v>
      </c>
      <c r="BL137" s="48">
        <f t="shared" si="209"/>
        <v>-1479</v>
      </c>
      <c r="BM137" s="48">
        <f t="shared" si="209"/>
        <v>-1379</v>
      </c>
      <c r="BN137" s="48">
        <f t="shared" si="209"/>
        <v>-1303</v>
      </c>
      <c r="BO137" s="48">
        <f t="shared" si="209"/>
        <v>-1381</v>
      </c>
      <c r="BP137" s="48">
        <f t="shared" si="209"/>
        <v>-1621</v>
      </c>
      <c r="BQ137" s="48">
        <f t="shared" si="209"/>
        <v>-780</v>
      </c>
      <c r="BR137" s="116">
        <f t="shared" si="209"/>
        <v>-199</v>
      </c>
      <c r="BS137" s="363"/>
    </row>
    <row r="138" spans="1:71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531">
        <v>158</v>
      </c>
      <c r="AX138" s="319">
        <v>161</v>
      </c>
      <c r="AY138" s="319">
        <v>159</v>
      </c>
      <c r="AZ138" s="319">
        <v>166</v>
      </c>
      <c r="BA138" s="319">
        <v>156</v>
      </c>
      <c r="BB138" s="319">
        <v>156</v>
      </c>
      <c r="BC138" s="319">
        <v>171</v>
      </c>
      <c r="BD138" s="319">
        <v>159</v>
      </c>
      <c r="BE138" s="319">
        <v>154</v>
      </c>
      <c r="BF138" s="319"/>
      <c r="BG138" s="319"/>
      <c r="BH138" s="319"/>
      <c r="BI138" s="115">
        <f t="shared" si="209"/>
        <v>-196</v>
      </c>
      <c r="BJ138" s="48">
        <f t="shared" si="209"/>
        <v>-266</v>
      </c>
      <c r="BK138" s="48">
        <f t="shared" si="209"/>
        <v>-259</v>
      </c>
      <c r="BL138" s="48">
        <f t="shared" si="209"/>
        <v>-247</v>
      </c>
      <c r="BM138" s="48">
        <f t="shared" si="209"/>
        <v>-318</v>
      </c>
      <c r="BN138" s="48">
        <f t="shared" si="209"/>
        <v>-266</v>
      </c>
      <c r="BO138" s="48">
        <f t="shared" si="209"/>
        <v>-155</v>
      </c>
      <c r="BP138" s="48">
        <f t="shared" si="209"/>
        <v>-166</v>
      </c>
      <c r="BQ138" s="48">
        <f t="shared" si="209"/>
        <v>-13</v>
      </c>
      <c r="BR138" s="116">
        <f t="shared" si="209"/>
        <v>-45</v>
      </c>
      <c r="BS138" s="363"/>
    </row>
    <row r="139" spans="1:71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531">
        <v>5</v>
      </c>
      <c r="AX139" s="319">
        <v>6</v>
      </c>
      <c r="AY139" s="319">
        <v>5</v>
      </c>
      <c r="AZ139" s="319">
        <v>9</v>
      </c>
      <c r="BA139" s="319">
        <v>9</v>
      </c>
      <c r="BB139" s="319">
        <v>7</v>
      </c>
      <c r="BC139" s="319">
        <v>7</v>
      </c>
      <c r="BD139" s="319">
        <v>8</v>
      </c>
      <c r="BE139" s="319">
        <v>8</v>
      </c>
      <c r="BF139" s="319"/>
      <c r="BG139" s="319"/>
      <c r="BH139" s="319"/>
      <c r="BI139" s="115">
        <f t="shared" si="209"/>
        <v>-10</v>
      </c>
      <c r="BJ139" s="48">
        <f t="shared" si="209"/>
        <v>-11</v>
      </c>
      <c r="BK139" s="48">
        <f t="shared" si="209"/>
        <v>-13</v>
      </c>
      <c r="BL139" s="48">
        <f t="shared" si="209"/>
        <v>-12</v>
      </c>
      <c r="BM139" s="48">
        <f t="shared" si="209"/>
        <v>-16</v>
      </c>
      <c r="BN139" s="48">
        <f t="shared" si="209"/>
        <v>-20</v>
      </c>
      <c r="BO139" s="48">
        <f t="shared" si="209"/>
        <v>-19</v>
      </c>
      <c r="BP139" s="48">
        <f t="shared" si="209"/>
        <v>-10</v>
      </c>
      <c r="BQ139" s="48">
        <f t="shared" si="209"/>
        <v>1</v>
      </c>
      <c r="BR139" s="116">
        <f t="shared" si="209"/>
        <v>-5</v>
      </c>
      <c r="BS139" s="363"/>
    </row>
    <row r="140" spans="1:71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570">
        <v>15</v>
      </c>
      <c r="AX140" s="363">
        <v>12</v>
      </c>
      <c r="AY140" s="363">
        <v>13</v>
      </c>
      <c r="AZ140" s="363">
        <v>15</v>
      </c>
      <c r="BA140" s="363">
        <v>14</v>
      </c>
      <c r="BB140" s="363">
        <v>13</v>
      </c>
      <c r="BC140" s="363">
        <v>14</v>
      </c>
      <c r="BD140" s="363">
        <v>12</v>
      </c>
      <c r="BE140" s="363">
        <v>10</v>
      </c>
      <c r="BF140" s="363"/>
      <c r="BG140" s="363"/>
      <c r="BH140" s="363"/>
      <c r="BI140" s="374">
        <f t="shared" si="209"/>
        <v>0</v>
      </c>
      <c r="BJ140" s="266">
        <f t="shared" si="209"/>
        <v>10</v>
      </c>
      <c r="BK140" s="266">
        <f t="shared" si="209"/>
        <v>9</v>
      </c>
      <c r="BL140" s="266">
        <f t="shared" si="209"/>
        <v>11</v>
      </c>
      <c r="BM140" s="266">
        <f t="shared" si="209"/>
        <v>11</v>
      </c>
      <c r="BN140" s="266">
        <f t="shared" si="209"/>
        <v>8</v>
      </c>
      <c r="BO140" s="266">
        <f t="shared" si="209"/>
        <v>10</v>
      </c>
      <c r="BP140" s="266">
        <f t="shared" si="209"/>
        <v>14</v>
      </c>
      <c r="BQ140" s="266">
        <f t="shared" si="209"/>
        <v>20</v>
      </c>
      <c r="BR140" s="378">
        <f t="shared" si="209"/>
        <v>19</v>
      </c>
      <c r="BS140" s="363"/>
    </row>
    <row r="141" spans="1:71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210">SUM(D136:D140)</f>
        <v>7121</v>
      </c>
      <c r="E141" s="123">
        <f t="shared" si="210"/>
        <v>9650</v>
      </c>
      <c r="F141" s="123">
        <f t="shared" si="210"/>
        <v>8177</v>
      </c>
      <c r="G141" s="123">
        <f t="shared" si="210"/>
        <v>7995</v>
      </c>
      <c r="H141" s="123">
        <f t="shared" si="210"/>
        <v>7879</v>
      </c>
      <c r="I141" s="123">
        <f t="shared" si="210"/>
        <v>8437</v>
      </c>
      <c r="J141" s="123">
        <f t="shared" si="210"/>
        <v>9492</v>
      </c>
      <c r="K141" s="123">
        <f t="shared" si="210"/>
        <v>5874</v>
      </c>
      <c r="L141" s="123">
        <f t="shared" si="210"/>
        <v>3373</v>
      </c>
      <c r="M141" s="123">
        <f t="shared" si="210"/>
        <v>2631</v>
      </c>
      <c r="N141" s="123">
        <f t="shared" si="210"/>
        <v>3953</v>
      </c>
      <c r="O141" s="268">
        <f t="shared" si="210"/>
        <v>3897</v>
      </c>
      <c r="P141" s="268">
        <f t="shared" si="210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211">SUM(V136:V140)</f>
        <v>2222</v>
      </c>
      <c r="W141" s="268">
        <f t="shared" si="211"/>
        <v>2529</v>
      </c>
      <c r="X141" s="269">
        <f t="shared" si="211"/>
        <v>2054</v>
      </c>
      <c r="Y141" s="269">
        <f t="shared" si="211"/>
        <v>1949</v>
      </c>
      <c r="Z141" s="269">
        <f t="shared" si="211"/>
        <v>1934</v>
      </c>
      <c r="AA141" s="269">
        <f t="shared" si="211"/>
        <v>2002</v>
      </c>
      <c r="AB141" s="269">
        <f t="shared" si="211"/>
        <v>1958</v>
      </c>
      <c r="AC141" s="269">
        <f t="shared" si="211"/>
        <v>2276</v>
      </c>
      <c r="AD141" s="269">
        <f t="shared" si="211"/>
        <v>3572</v>
      </c>
      <c r="AE141" s="340">
        <f t="shared" si="211"/>
        <v>3908</v>
      </c>
      <c r="AF141" s="340">
        <f t="shared" si="211"/>
        <v>4955</v>
      </c>
      <c r="AG141" s="340">
        <f t="shared" si="211"/>
        <v>6935</v>
      </c>
      <c r="AH141" s="340">
        <f t="shared" si="211"/>
        <v>7396</v>
      </c>
      <c r="AI141" s="340">
        <f t="shared" si="211"/>
        <v>6936</v>
      </c>
      <c r="AJ141" s="268">
        <f t="shared" si="211"/>
        <v>6068</v>
      </c>
      <c r="AK141" s="268">
        <f t="shared" si="211"/>
        <v>5793</v>
      </c>
      <c r="AL141" s="268">
        <f t="shared" si="211"/>
        <v>5829</v>
      </c>
      <c r="AM141" s="268">
        <f t="shared" si="211"/>
        <v>5865</v>
      </c>
      <c r="AN141" s="268">
        <f t="shared" si="211"/>
        <v>5475</v>
      </c>
      <c r="AO141" s="268">
        <f t="shared" si="211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268">
        <v>6676</v>
      </c>
      <c r="AW141" s="340">
        <f>SUM(AW136:AW140)</f>
        <v>6090</v>
      </c>
      <c r="AX141" s="340">
        <v>6096</v>
      </c>
      <c r="AY141" s="340">
        <v>6211</v>
      </c>
      <c r="AZ141" s="340">
        <v>6672</v>
      </c>
      <c r="BA141" s="340">
        <v>8050</v>
      </c>
      <c r="BB141" s="340">
        <v>7771</v>
      </c>
      <c r="BC141" s="340">
        <v>7760</v>
      </c>
      <c r="BD141" s="340">
        <v>8132</v>
      </c>
      <c r="BE141" s="340">
        <v>8087</v>
      </c>
      <c r="BF141" s="340"/>
      <c r="BG141" s="340"/>
      <c r="BH141" s="340"/>
      <c r="BI141" s="340">
        <f t="shared" si="209"/>
        <v>-1688</v>
      </c>
      <c r="BJ141" s="341">
        <f t="shared" si="209"/>
        <v>-5716</v>
      </c>
      <c r="BK141" s="341">
        <f t="shared" si="209"/>
        <v>-8379</v>
      </c>
      <c r="BL141" s="341">
        <f t="shared" si="209"/>
        <v>-6793</v>
      </c>
      <c r="BM141" s="341">
        <f t="shared" si="209"/>
        <v>-6567</v>
      </c>
      <c r="BN141" s="341">
        <f t="shared" si="209"/>
        <v>-6089</v>
      </c>
      <c r="BO141" s="341">
        <f t="shared" si="209"/>
        <v>-6364</v>
      </c>
      <c r="BP141" s="341">
        <f t="shared" si="209"/>
        <v>-7270</v>
      </c>
      <c r="BQ141" s="341">
        <f t="shared" si="209"/>
        <v>-3345</v>
      </c>
      <c r="BR141" s="342">
        <f t="shared" si="209"/>
        <v>-1319</v>
      </c>
      <c r="BS141" s="394"/>
    </row>
    <row r="142" spans="1:7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1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593">
        <v>307</v>
      </c>
      <c r="AX143" s="355">
        <v>177</v>
      </c>
      <c r="AY143" s="355">
        <v>206</v>
      </c>
      <c r="AZ143" s="355">
        <v>321</v>
      </c>
      <c r="BA143" s="355">
        <v>528</v>
      </c>
      <c r="BB143" s="355">
        <v>352</v>
      </c>
      <c r="BC143" s="355">
        <v>418</v>
      </c>
      <c r="BD143" s="355">
        <v>608</v>
      </c>
      <c r="BE143" s="355">
        <v>352</v>
      </c>
      <c r="BF143" s="355"/>
      <c r="BG143" s="355"/>
      <c r="BH143" s="355"/>
      <c r="BI143" s="115">
        <f t="shared" ref="BI143:BR148" si="212">O143-C143</f>
        <v>0</v>
      </c>
      <c r="BJ143" s="48">
        <f t="shared" si="212"/>
        <v>0</v>
      </c>
      <c r="BK143" s="48">
        <f t="shared" si="212"/>
        <v>0</v>
      </c>
      <c r="BL143" s="48">
        <f t="shared" si="212"/>
        <v>0</v>
      </c>
      <c r="BM143" s="48">
        <f t="shared" si="212"/>
        <v>0</v>
      </c>
      <c r="BN143" s="48">
        <f t="shared" si="212"/>
        <v>0</v>
      </c>
      <c r="BO143" s="48">
        <f t="shared" si="212"/>
        <v>0</v>
      </c>
      <c r="BP143" s="48">
        <f t="shared" si="212"/>
        <v>0</v>
      </c>
      <c r="BQ143" s="48">
        <f t="shared" si="212"/>
        <v>0</v>
      </c>
      <c r="BR143" s="116">
        <f t="shared" si="212"/>
        <v>0</v>
      </c>
    </row>
    <row r="144" spans="1:71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593">
        <v>13</v>
      </c>
      <c r="AX144" s="355">
        <v>6</v>
      </c>
      <c r="AY144" s="355">
        <v>7</v>
      </c>
      <c r="AZ144" s="355">
        <v>14</v>
      </c>
      <c r="BA144" s="355">
        <v>557</v>
      </c>
      <c r="BB144" s="355">
        <v>470</v>
      </c>
      <c r="BC144" s="355">
        <v>254</v>
      </c>
      <c r="BD144" s="355">
        <v>402</v>
      </c>
      <c r="BE144" s="355">
        <v>232</v>
      </c>
      <c r="BF144" s="355"/>
      <c r="BG144" s="355"/>
      <c r="BH144" s="355"/>
      <c r="BI144" s="115">
        <f t="shared" si="212"/>
        <v>0</v>
      </c>
      <c r="BJ144" s="48">
        <f t="shared" si="212"/>
        <v>0</v>
      </c>
      <c r="BK144" s="48">
        <f t="shared" si="212"/>
        <v>0</v>
      </c>
      <c r="BL144" s="48">
        <f t="shared" si="212"/>
        <v>0</v>
      </c>
      <c r="BM144" s="48">
        <f t="shared" si="212"/>
        <v>0</v>
      </c>
      <c r="BN144" s="48">
        <f t="shared" si="212"/>
        <v>0</v>
      </c>
      <c r="BO144" s="48">
        <f t="shared" si="212"/>
        <v>0</v>
      </c>
      <c r="BP144" s="48">
        <f t="shared" si="212"/>
        <v>0</v>
      </c>
      <c r="BQ144" s="48">
        <f t="shared" si="212"/>
        <v>0</v>
      </c>
      <c r="BR144" s="116">
        <f t="shared" si="212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593">
        <v>11</v>
      </c>
      <c r="AX145" s="355">
        <v>6</v>
      </c>
      <c r="AY145" s="355">
        <v>12</v>
      </c>
      <c r="AZ145" s="355">
        <v>12</v>
      </c>
      <c r="BA145" s="355">
        <v>11</v>
      </c>
      <c r="BB145" s="355">
        <v>16</v>
      </c>
      <c r="BC145" s="355">
        <v>5</v>
      </c>
      <c r="BD145" s="355">
        <v>5</v>
      </c>
      <c r="BE145" s="355">
        <v>8</v>
      </c>
      <c r="BF145" s="355"/>
      <c r="BG145" s="355"/>
      <c r="BH145" s="355"/>
      <c r="BI145" s="115">
        <f t="shared" si="212"/>
        <v>0</v>
      </c>
      <c r="BJ145" s="48">
        <f t="shared" si="212"/>
        <v>0</v>
      </c>
      <c r="BK145" s="48">
        <f t="shared" si="212"/>
        <v>0</v>
      </c>
      <c r="BL145" s="48">
        <f t="shared" si="212"/>
        <v>0</v>
      </c>
      <c r="BM145" s="48">
        <f t="shared" si="212"/>
        <v>0</v>
      </c>
      <c r="BN145" s="48">
        <f t="shared" si="212"/>
        <v>0</v>
      </c>
      <c r="BO145" s="48">
        <f t="shared" si="212"/>
        <v>0</v>
      </c>
      <c r="BP145" s="48">
        <f t="shared" si="212"/>
        <v>0</v>
      </c>
      <c r="BQ145" s="48">
        <f t="shared" si="212"/>
        <v>0</v>
      </c>
      <c r="BR145" s="116">
        <f t="shared" si="212"/>
        <v>0</v>
      </c>
    </row>
    <row r="146" spans="1:70" x14ac:dyDescent="0.25">
      <c r="A146" s="4"/>
      <c r="B146" s="33" t="s">
        <v>52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593">
        <v>0</v>
      </c>
      <c r="AX146" s="355">
        <v>0</v>
      </c>
      <c r="AY146" s="355">
        <v>0</v>
      </c>
      <c r="AZ146" s="355">
        <v>0</v>
      </c>
      <c r="BA146" s="355">
        <v>0</v>
      </c>
      <c r="BB146" s="355">
        <v>0</v>
      </c>
      <c r="BC146" s="355">
        <v>0</v>
      </c>
      <c r="BD146" s="355">
        <v>0</v>
      </c>
      <c r="BE146" s="355">
        <v>0</v>
      </c>
      <c r="BF146" s="355"/>
      <c r="BG146" s="355"/>
      <c r="BH146" s="355"/>
      <c r="BI146" s="115">
        <f t="shared" si="212"/>
        <v>0</v>
      </c>
      <c r="BJ146" s="48">
        <f t="shared" si="212"/>
        <v>0</v>
      </c>
      <c r="BK146" s="48">
        <f t="shared" si="212"/>
        <v>0</v>
      </c>
      <c r="BL146" s="48">
        <f t="shared" si="212"/>
        <v>0</v>
      </c>
      <c r="BM146" s="48">
        <f t="shared" si="212"/>
        <v>0</v>
      </c>
      <c r="BN146" s="48">
        <f t="shared" si="212"/>
        <v>0</v>
      </c>
      <c r="BO146" s="48">
        <f t="shared" si="212"/>
        <v>0</v>
      </c>
      <c r="BP146" s="48">
        <f t="shared" si="212"/>
        <v>0</v>
      </c>
      <c r="BQ146" s="48">
        <f t="shared" si="212"/>
        <v>0</v>
      </c>
      <c r="BR146" s="116">
        <f t="shared" si="212"/>
        <v>0</v>
      </c>
    </row>
    <row r="147" spans="1:70" ht="15.75" thickBot="1" x14ac:dyDescent="0.3">
      <c r="A147" s="4"/>
      <c r="B147" s="33" t="s">
        <v>51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594">
        <v>0</v>
      </c>
      <c r="AX147" s="546">
        <v>0</v>
      </c>
      <c r="AY147" s="546">
        <v>0</v>
      </c>
      <c r="AZ147" s="546">
        <v>0</v>
      </c>
      <c r="BA147" s="546">
        <v>2</v>
      </c>
      <c r="BB147" s="546">
        <v>0</v>
      </c>
      <c r="BC147" s="546">
        <v>0</v>
      </c>
      <c r="BD147" s="546">
        <v>0</v>
      </c>
      <c r="BE147" s="546">
        <v>0</v>
      </c>
      <c r="BF147" s="546"/>
      <c r="BG147" s="546"/>
      <c r="BH147" s="546"/>
      <c r="BI147" s="337">
        <f t="shared" si="212"/>
        <v>0</v>
      </c>
      <c r="BJ147" s="338">
        <f t="shared" si="212"/>
        <v>0</v>
      </c>
      <c r="BK147" s="338">
        <f t="shared" si="212"/>
        <v>0</v>
      </c>
      <c r="BL147" s="338">
        <f t="shared" si="212"/>
        <v>0</v>
      </c>
      <c r="BM147" s="338">
        <f t="shared" si="212"/>
        <v>0</v>
      </c>
      <c r="BN147" s="338">
        <f t="shared" si="212"/>
        <v>0</v>
      </c>
      <c r="BO147" s="338">
        <f t="shared" si="212"/>
        <v>0</v>
      </c>
      <c r="BP147" s="338">
        <f t="shared" si="212"/>
        <v>0</v>
      </c>
      <c r="BQ147" s="338">
        <f t="shared" si="212"/>
        <v>0</v>
      </c>
      <c r="BR147" s="339">
        <f t="shared" si="212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213">SUM(AF143:AF147)</f>
        <v>316</v>
      </c>
      <c r="AG148" s="376">
        <f t="shared" si="213"/>
        <v>1262</v>
      </c>
      <c r="AH148" s="376">
        <f t="shared" si="213"/>
        <v>677</v>
      </c>
      <c r="AI148" s="376">
        <f t="shared" si="213"/>
        <v>454</v>
      </c>
      <c r="AJ148" s="547">
        <f t="shared" si="213"/>
        <v>283</v>
      </c>
      <c r="AK148" s="376">
        <f t="shared" si="213"/>
        <v>349</v>
      </c>
      <c r="AL148" s="376">
        <f t="shared" si="213"/>
        <v>366</v>
      </c>
      <c r="AM148" s="376">
        <f t="shared" si="213"/>
        <v>303</v>
      </c>
      <c r="AN148" s="376">
        <f t="shared" si="213"/>
        <v>388</v>
      </c>
      <c r="AO148" s="376">
        <f t="shared" si="213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340">
        <f>SUM(AW143:AW147)</f>
        <v>331</v>
      </c>
      <c r="AX148" s="376">
        <v>189</v>
      </c>
      <c r="AY148" s="376">
        <v>225</v>
      </c>
      <c r="AZ148" s="376">
        <v>347</v>
      </c>
      <c r="BA148" s="376">
        <v>1098</v>
      </c>
      <c r="BB148" s="376">
        <v>838</v>
      </c>
      <c r="BC148" s="376">
        <v>677</v>
      </c>
      <c r="BD148" s="376">
        <v>1015</v>
      </c>
      <c r="BE148" s="376">
        <v>592</v>
      </c>
      <c r="BF148" s="376"/>
      <c r="BG148" s="376"/>
      <c r="BH148" s="376"/>
      <c r="BI148" s="119">
        <f t="shared" si="212"/>
        <v>0</v>
      </c>
      <c r="BJ148" s="121">
        <f t="shared" si="212"/>
        <v>0</v>
      </c>
      <c r="BK148" s="121">
        <f t="shared" si="212"/>
        <v>0</v>
      </c>
      <c r="BL148" s="121">
        <f t="shared" si="212"/>
        <v>0</v>
      </c>
      <c r="BM148" s="121">
        <f t="shared" si="212"/>
        <v>0</v>
      </c>
      <c r="BN148" s="121">
        <f t="shared" si="212"/>
        <v>0</v>
      </c>
      <c r="BO148" s="121">
        <f t="shared" si="212"/>
        <v>0</v>
      </c>
      <c r="BP148" s="121">
        <f t="shared" si="212"/>
        <v>0</v>
      </c>
      <c r="BQ148" s="121">
        <f t="shared" si="212"/>
        <v>0</v>
      </c>
      <c r="BR148" s="122">
        <f t="shared" si="212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</row>
    <row r="150" spans="1:70" x14ac:dyDescent="0.25">
      <c r="A150" s="4"/>
    </row>
    <row r="151" spans="1:70" x14ac:dyDescent="0.25">
      <c r="B151" s="1" t="s">
        <v>27</v>
      </c>
    </row>
    <row r="152" spans="1:70" x14ac:dyDescent="0.25">
      <c r="B152" s="31" t="s">
        <v>28</v>
      </c>
    </row>
    <row r="155" spans="1:70" x14ac:dyDescent="0.25">
      <c r="B155" s="32" t="s">
        <v>26</v>
      </c>
    </row>
    <row r="156" spans="1:70" x14ac:dyDescent="0.25">
      <c r="B156" s="2" t="s">
        <v>29</v>
      </c>
    </row>
    <row r="157" spans="1:70" x14ac:dyDescent="0.25">
      <c r="B157" s="2" t="s">
        <v>30</v>
      </c>
    </row>
    <row r="158" spans="1:70" x14ac:dyDescent="0.25">
      <c r="B158" s="2" t="s">
        <v>31</v>
      </c>
    </row>
    <row r="159" spans="1:70" x14ac:dyDescent="0.25">
      <c r="B159" s="2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tabSelected="1" zoomScale="70" zoomScaleNormal="70" workbookViewId="0">
      <pane xSplit="2" ySplit="8" topLeftCell="AW119" activePane="bottomRight" state="frozen"/>
      <selection pane="topRight" activeCell="C1" sqref="C1"/>
      <selection pane="bottomLeft" activeCell="A9" sqref="A9"/>
      <selection pane="bottomRight" activeCell="BA144" sqref="BA144:BA145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49" width="15.42578125" style="2" bestFit="1" customWidth="1"/>
    <col min="50" max="50" width="16.28515625" style="2" bestFit="1" customWidth="1"/>
    <col min="51" max="51" width="15.42578125" style="2" bestFit="1" customWidth="1"/>
    <col min="52" max="52" width="15.7109375" style="2" bestFit="1" customWidth="1"/>
    <col min="53" max="53" width="15.42578125" style="2" bestFit="1" customWidth="1"/>
    <col min="54" max="55" width="16.28515625" style="2" bestFit="1" customWidth="1"/>
    <col min="56" max="56" width="15.7109375" style="2" bestFit="1" customWidth="1"/>
    <col min="57" max="57" width="16.28515625" style="2" bestFit="1" customWidth="1"/>
    <col min="58" max="60" width="14.85546875" style="2" customWidth="1"/>
    <col min="61" max="62" width="15" style="2" bestFit="1" customWidth="1"/>
    <col min="63" max="63" width="15.42578125" style="2" bestFit="1" customWidth="1"/>
    <col min="64" max="65" width="14.85546875" style="2" bestFit="1" customWidth="1"/>
    <col min="66" max="67" width="14.42578125" style="2" bestFit="1" customWidth="1"/>
    <col min="68" max="68" width="14.42578125" style="2" customWidth="1"/>
    <col min="69" max="69" width="15" style="2" bestFit="1" customWidth="1"/>
    <col min="70" max="70" width="16.285156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50" t="s">
        <v>19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651"/>
      <c r="BA1" s="651"/>
      <c r="BB1" s="651"/>
      <c r="BC1" s="651"/>
      <c r="BD1" s="651"/>
      <c r="BE1" s="651"/>
      <c r="BF1" s="651"/>
      <c r="BG1" s="651"/>
      <c r="BH1" s="651"/>
      <c r="BI1" s="651"/>
      <c r="BJ1" s="651"/>
      <c r="BK1" s="36"/>
      <c r="BL1" s="36"/>
      <c r="BM1" s="36"/>
      <c r="BN1" s="36"/>
      <c r="BO1" s="36"/>
      <c r="BP1" s="36"/>
      <c r="BQ1" s="36"/>
      <c r="BR1" s="37"/>
    </row>
    <row r="2" spans="1:70" ht="27.6" customHeight="1" thickTop="1" thickBot="1" x14ac:dyDescent="0.3">
      <c r="B2" s="5" t="s">
        <v>0</v>
      </c>
      <c r="C2" s="652" t="s">
        <v>53</v>
      </c>
      <c r="D2" s="653"/>
      <c r="E2" s="653"/>
      <c r="F2" s="653"/>
      <c r="G2" s="653"/>
      <c r="H2" s="653"/>
      <c r="I2" s="65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52" t="s">
        <v>66</v>
      </c>
      <c r="D3" s="653"/>
      <c r="E3" s="653"/>
      <c r="F3" s="653"/>
      <c r="G3" s="653"/>
      <c r="H3" s="653"/>
      <c r="I3" s="65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54" t="s">
        <v>71</v>
      </c>
      <c r="D4" s="655"/>
      <c r="E4" s="655"/>
      <c r="F4" s="655"/>
      <c r="G4" s="655"/>
      <c r="H4" s="655"/>
      <c r="I4" s="65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656"/>
      <c r="D5" s="653"/>
      <c r="E5" s="653"/>
      <c r="F5" s="653"/>
      <c r="G5" s="653"/>
      <c r="H5" s="653"/>
      <c r="I5" s="653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5"/>
      <c r="BR7" s="24"/>
    </row>
    <row r="8" spans="1:70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27" t="s">
        <v>9</v>
      </c>
      <c r="BJ8" s="28" t="s">
        <v>10</v>
      </c>
      <c r="BK8" s="28" t="s">
        <v>16</v>
      </c>
      <c r="BL8" s="28" t="s">
        <v>11</v>
      </c>
      <c r="BM8" s="28" t="s">
        <v>12</v>
      </c>
      <c r="BN8" s="28" t="s">
        <v>3</v>
      </c>
      <c r="BO8" s="28" t="s">
        <v>13</v>
      </c>
      <c r="BP8" s="28" t="s">
        <v>4</v>
      </c>
      <c r="BQ8" s="28" t="s">
        <v>5</v>
      </c>
      <c r="BR8" s="29" t="s">
        <v>6</v>
      </c>
    </row>
    <row r="9" spans="1:70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626">
        <v>974106.39000000013</v>
      </c>
      <c r="AX10" s="415">
        <v>969551.93999999983</v>
      </c>
      <c r="AY10" s="415">
        <v>970683.65</v>
      </c>
      <c r="AZ10" s="415">
        <v>970484.40999999992</v>
      </c>
      <c r="BA10" s="415">
        <v>967053.09000000008</v>
      </c>
      <c r="BB10" s="415">
        <v>973759.24000000022</v>
      </c>
      <c r="BC10" s="415">
        <v>970244.91999999993</v>
      </c>
      <c r="BD10" s="415">
        <v>968717.35999999987</v>
      </c>
      <c r="BE10" s="415">
        <v>962360.64000000013</v>
      </c>
      <c r="BF10" s="415"/>
      <c r="BG10" s="415"/>
      <c r="BH10" s="415"/>
      <c r="BI10" s="323">
        <f t="shared" ref="BI10:BR15" si="0">O10-C10</f>
        <v>1180.5899999999674</v>
      </c>
      <c r="BJ10" s="136">
        <f t="shared" si="0"/>
        <v>11660.979999999981</v>
      </c>
      <c r="BK10" s="136">
        <f t="shared" si="0"/>
        <v>9294.2800000000279</v>
      </c>
      <c r="BL10" s="136">
        <f t="shared" si="0"/>
        <v>7348.699999999837</v>
      </c>
      <c r="BM10" s="136">
        <f t="shared" si="0"/>
        <v>6198.7800000001444</v>
      </c>
      <c r="BN10" s="136">
        <f t="shared" si="0"/>
        <v>-5598.0299999999115</v>
      </c>
      <c r="BO10" s="136">
        <f t="shared" si="0"/>
        <v>-938.97999999986496</v>
      </c>
      <c r="BP10" s="136">
        <f t="shared" si="0"/>
        <v>8391.300000000163</v>
      </c>
      <c r="BQ10" s="136">
        <f t="shared" si="0"/>
        <v>-24908.970000000205</v>
      </c>
      <c r="BR10" s="172">
        <f t="shared" si="0"/>
        <v>14194.129999999888</v>
      </c>
    </row>
    <row r="11" spans="1:70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626">
        <v>104172.78000000001</v>
      </c>
      <c r="AX11" s="415">
        <v>104868.89999999998</v>
      </c>
      <c r="AY11" s="415">
        <v>106468.23000000001</v>
      </c>
      <c r="AZ11" s="415">
        <v>107601.51000000001</v>
      </c>
      <c r="BA11" s="415">
        <v>108686.59999999999</v>
      </c>
      <c r="BB11" s="415">
        <v>109393.32999999999</v>
      </c>
      <c r="BC11" s="415">
        <v>108900.09000000001</v>
      </c>
      <c r="BD11" s="415">
        <v>109121.55999999998</v>
      </c>
      <c r="BE11" s="415">
        <v>108813.07999999999</v>
      </c>
      <c r="BF11" s="415"/>
      <c r="BG11" s="415"/>
      <c r="BH11" s="415"/>
      <c r="BI11" s="323">
        <f t="shared" si="0"/>
        <v>-1347.9100000000035</v>
      </c>
      <c r="BJ11" s="136">
        <f t="shared" si="0"/>
        <v>-1490.9100000000035</v>
      </c>
      <c r="BK11" s="136">
        <f t="shared" si="0"/>
        <v>-1876.1999999999971</v>
      </c>
      <c r="BL11" s="136">
        <f t="shared" si="0"/>
        <v>-719.59999999999127</v>
      </c>
      <c r="BM11" s="136">
        <f t="shared" si="0"/>
        <v>-8.8999999999941792</v>
      </c>
      <c r="BN11" s="136">
        <f t="shared" si="0"/>
        <v>1729.7200000000012</v>
      </c>
      <c r="BO11" s="136">
        <f t="shared" si="0"/>
        <v>2873.140000000014</v>
      </c>
      <c r="BP11" s="136">
        <f t="shared" si="0"/>
        <v>4709.1599999999889</v>
      </c>
      <c r="BQ11" s="136">
        <f t="shared" si="0"/>
        <v>1770.0100000000093</v>
      </c>
      <c r="BR11" s="172">
        <f t="shared" si="0"/>
        <v>5020.4400000000023</v>
      </c>
    </row>
    <row r="12" spans="1:70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626">
        <v>164163.37999999998</v>
      </c>
      <c r="AX12" s="415">
        <v>163302.24000000002</v>
      </c>
      <c r="AY12" s="415">
        <v>162622.78000000006</v>
      </c>
      <c r="AZ12" s="415">
        <v>162411.66000000003</v>
      </c>
      <c r="BA12" s="415">
        <v>162403.40999999997</v>
      </c>
      <c r="BB12" s="415">
        <v>163498.34000000003</v>
      </c>
      <c r="BC12" s="415">
        <v>162514.86000000002</v>
      </c>
      <c r="BD12" s="415">
        <v>162336.88999999998</v>
      </c>
      <c r="BE12" s="415">
        <v>161358.90000000002</v>
      </c>
      <c r="BF12" s="415"/>
      <c r="BG12" s="415"/>
      <c r="BH12" s="415"/>
      <c r="BI12" s="323">
        <f t="shared" si="0"/>
        <v>-954.93999999997322</v>
      </c>
      <c r="BJ12" s="136">
        <f t="shared" si="0"/>
        <v>443.98999999999069</v>
      </c>
      <c r="BK12" s="136">
        <f t="shared" si="0"/>
        <v>980.63999999998487</v>
      </c>
      <c r="BL12" s="136">
        <f t="shared" si="0"/>
        <v>785.8300000000163</v>
      </c>
      <c r="BM12" s="136">
        <f t="shared" si="0"/>
        <v>450.67000000004191</v>
      </c>
      <c r="BN12" s="136">
        <f t="shared" si="0"/>
        <v>-1584.3299999999872</v>
      </c>
      <c r="BO12" s="136">
        <f t="shared" si="0"/>
        <v>-461.38999999998487</v>
      </c>
      <c r="BP12" s="136">
        <f t="shared" si="0"/>
        <v>4819.0299999999988</v>
      </c>
      <c r="BQ12" s="136">
        <f t="shared" si="0"/>
        <v>-5199.0600000000268</v>
      </c>
      <c r="BR12" s="172">
        <f t="shared" si="0"/>
        <v>5024.460000000021</v>
      </c>
    </row>
    <row r="13" spans="1:70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626">
        <v>4383.9400000000005</v>
      </c>
      <c r="AX13" s="415">
        <v>4387.4399999999996</v>
      </c>
      <c r="AY13" s="415">
        <v>4439.8599999999997</v>
      </c>
      <c r="AZ13" s="415">
        <v>4373.4199999999992</v>
      </c>
      <c r="BA13" s="415">
        <v>4459.420000000001</v>
      </c>
      <c r="BB13" s="415">
        <v>4427.67</v>
      </c>
      <c r="BC13" s="415">
        <v>4443.2999999999993</v>
      </c>
      <c r="BD13" s="415">
        <v>4439.49</v>
      </c>
      <c r="BE13" s="415">
        <v>4442.43</v>
      </c>
      <c r="BF13" s="415"/>
      <c r="BG13" s="415"/>
      <c r="BH13" s="415"/>
      <c r="BI13" s="323">
        <f t="shared" si="0"/>
        <v>141.19000000000051</v>
      </c>
      <c r="BJ13" s="136">
        <f t="shared" si="0"/>
        <v>157.53999999999905</v>
      </c>
      <c r="BK13" s="136">
        <f t="shared" si="0"/>
        <v>121.69000000000142</v>
      </c>
      <c r="BL13" s="136">
        <f t="shared" si="0"/>
        <v>59.970000000000255</v>
      </c>
      <c r="BM13" s="136">
        <f t="shared" si="0"/>
        <v>76.210000000000036</v>
      </c>
      <c r="BN13" s="136">
        <f t="shared" si="0"/>
        <v>120.6899999999996</v>
      </c>
      <c r="BO13" s="136">
        <f t="shared" si="0"/>
        <v>161.78999999999996</v>
      </c>
      <c r="BP13" s="136">
        <f t="shared" si="0"/>
        <v>-9.4199999999982538</v>
      </c>
      <c r="BQ13" s="136">
        <f t="shared" si="0"/>
        <v>66.130000000000109</v>
      </c>
      <c r="BR13" s="172">
        <f t="shared" si="0"/>
        <v>-23</v>
      </c>
    </row>
    <row r="14" spans="1:70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626">
        <v>12895.900000000001</v>
      </c>
      <c r="AX14" s="415">
        <v>12308.73</v>
      </c>
      <c r="AY14" s="415">
        <v>12334.57</v>
      </c>
      <c r="AZ14" s="415">
        <v>12344.87</v>
      </c>
      <c r="BA14" s="415">
        <v>12316.439999999999</v>
      </c>
      <c r="BB14" s="415">
        <v>12293.41</v>
      </c>
      <c r="BC14" s="415">
        <v>12268.36</v>
      </c>
      <c r="BD14" s="415">
        <v>12255.73</v>
      </c>
      <c r="BE14" s="415">
        <v>12240.8</v>
      </c>
      <c r="BF14" s="415"/>
      <c r="BG14" s="415"/>
      <c r="BH14" s="415"/>
      <c r="BI14" s="323">
        <f t="shared" si="0"/>
        <v>703.70000000000073</v>
      </c>
      <c r="BJ14" s="136">
        <f t="shared" si="0"/>
        <v>779.32999999999811</v>
      </c>
      <c r="BK14" s="136">
        <f t="shared" si="0"/>
        <v>788.1299999999992</v>
      </c>
      <c r="BL14" s="136">
        <f t="shared" si="0"/>
        <v>764.7400000000016</v>
      </c>
      <c r="BM14" s="136">
        <f t="shared" si="0"/>
        <v>759.23999999999978</v>
      </c>
      <c r="BN14" s="136">
        <f t="shared" si="0"/>
        <v>715.92000000000189</v>
      </c>
      <c r="BO14" s="136">
        <f t="shared" si="0"/>
        <v>722.52000000000044</v>
      </c>
      <c r="BP14" s="136">
        <f t="shared" si="0"/>
        <v>903.86999999999898</v>
      </c>
      <c r="BQ14" s="136">
        <f t="shared" si="0"/>
        <v>-227.36000000000058</v>
      </c>
      <c r="BR14" s="172">
        <f t="shared" si="0"/>
        <v>67.860000000000582</v>
      </c>
    </row>
    <row r="15" spans="1:70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585">
        <v>1259722.3899999999</v>
      </c>
      <c r="AX15" s="400">
        <v>1254419.2499999998</v>
      </c>
      <c r="AY15" s="400">
        <v>1256549.0900000003</v>
      </c>
      <c r="AZ15" s="400">
        <v>1257215.8700000001</v>
      </c>
      <c r="BA15" s="400">
        <v>1254918.96</v>
      </c>
      <c r="BB15" s="400">
        <v>1263371.9900000002</v>
      </c>
      <c r="BC15" s="400">
        <v>1258371.5300000003</v>
      </c>
      <c r="BD15" s="400">
        <v>1256871.0299999998</v>
      </c>
      <c r="BE15" s="400">
        <v>1249215.8500000001</v>
      </c>
      <c r="BF15" s="400"/>
      <c r="BG15" s="400"/>
      <c r="BH15" s="400"/>
      <c r="BI15" s="324">
        <f t="shared" si="0"/>
        <v>-277.3699999996461</v>
      </c>
      <c r="BJ15" s="140">
        <f t="shared" si="0"/>
        <v>11550.929999999935</v>
      </c>
      <c r="BK15" s="140">
        <f t="shared" si="0"/>
        <v>9308.5399999998044</v>
      </c>
      <c r="BL15" s="140">
        <f t="shared" si="0"/>
        <v>8239.6400000001304</v>
      </c>
      <c r="BM15" s="140">
        <f t="shared" si="0"/>
        <v>7476.0000000002328</v>
      </c>
      <c r="BN15" s="140">
        <f t="shared" si="0"/>
        <v>-4616.0300000000279</v>
      </c>
      <c r="BO15" s="140">
        <f t="shared" si="0"/>
        <v>2357.0800000000745</v>
      </c>
      <c r="BP15" s="140">
        <f t="shared" si="0"/>
        <v>18813.940000000177</v>
      </c>
      <c r="BQ15" s="140">
        <f t="shared" si="0"/>
        <v>-28499.25</v>
      </c>
      <c r="BR15" s="167">
        <f t="shared" si="0"/>
        <v>24283.889999999665</v>
      </c>
    </row>
    <row r="16" spans="1:70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628">
        <v>141047</v>
      </c>
      <c r="AX17" s="401">
        <v>146495</v>
      </c>
      <c r="AY17" s="401">
        <v>144012</v>
      </c>
      <c r="AZ17" s="401">
        <v>142329</v>
      </c>
      <c r="BA17" s="401">
        <v>142338</v>
      </c>
      <c r="BB17" s="401">
        <v>144314</v>
      </c>
      <c r="BC17" s="401">
        <v>139373</v>
      </c>
      <c r="BD17" s="401">
        <v>150057</v>
      </c>
      <c r="BE17" s="401">
        <v>157397</v>
      </c>
      <c r="BF17" s="401"/>
      <c r="BG17" s="401"/>
      <c r="BH17" s="401"/>
      <c r="BI17" s="325">
        <f t="shared" ref="BI17:BR22" si="7">O17-C17</f>
        <v>8629</v>
      </c>
      <c r="BJ17" s="142">
        <f t="shared" si="7"/>
        <v>-703</v>
      </c>
      <c r="BK17" s="142">
        <f t="shared" si="7"/>
        <v>-4781</v>
      </c>
      <c r="BL17" s="142">
        <f t="shared" si="7"/>
        <v>-5212</v>
      </c>
      <c r="BM17" s="142">
        <f t="shared" si="7"/>
        <v>-7400</v>
      </c>
      <c r="BN17" s="142">
        <f t="shared" si="7"/>
        <v>-7289</v>
      </c>
      <c r="BO17" s="142">
        <f t="shared" si="7"/>
        <v>1022</v>
      </c>
      <c r="BP17" s="142">
        <f t="shared" si="7"/>
        <v>4318</v>
      </c>
      <c r="BQ17" s="142">
        <f t="shared" si="7"/>
        <v>10129</v>
      </c>
      <c r="BR17" s="166">
        <f t="shared" si="7"/>
        <v>-1407</v>
      </c>
    </row>
    <row r="18" spans="1:70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628">
        <v>41841</v>
      </c>
      <c r="AX18" s="401">
        <v>41883</v>
      </c>
      <c r="AY18" s="401">
        <v>41939</v>
      </c>
      <c r="AZ18" s="401">
        <v>41598</v>
      </c>
      <c r="BA18" s="401">
        <v>41794</v>
      </c>
      <c r="BB18" s="401">
        <v>42161</v>
      </c>
      <c r="BC18" s="401">
        <v>40818</v>
      </c>
      <c r="BD18" s="401">
        <v>42338</v>
      </c>
      <c r="BE18" s="401">
        <v>43409</v>
      </c>
      <c r="BF18" s="401"/>
      <c r="BG18" s="401"/>
      <c r="BH18" s="401"/>
      <c r="BI18" s="325">
        <f t="shared" si="7"/>
        <v>362</v>
      </c>
      <c r="BJ18" s="142">
        <f t="shared" si="7"/>
        <v>-1407</v>
      </c>
      <c r="BK18" s="142">
        <f t="shared" si="7"/>
        <v>-3635</v>
      </c>
      <c r="BL18" s="142">
        <f t="shared" si="7"/>
        <v>-4018</v>
      </c>
      <c r="BM18" s="142">
        <f t="shared" si="7"/>
        <v>-2856</v>
      </c>
      <c r="BN18" s="142">
        <f t="shared" si="7"/>
        <v>-2933</v>
      </c>
      <c r="BO18" s="142">
        <f t="shared" si="7"/>
        <v>-1359</v>
      </c>
      <c r="BP18" s="142">
        <f t="shared" si="7"/>
        <v>-451</v>
      </c>
      <c r="BQ18" s="142">
        <f t="shared" si="7"/>
        <v>125</v>
      </c>
      <c r="BR18" s="166">
        <f t="shared" si="7"/>
        <v>-211</v>
      </c>
    </row>
    <row r="19" spans="1:70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628">
        <v>25531</v>
      </c>
      <c r="AX19" s="401">
        <v>27557</v>
      </c>
      <c r="AY19" s="401">
        <v>25895</v>
      </c>
      <c r="AZ19" s="401">
        <v>25155</v>
      </c>
      <c r="BA19" s="401">
        <v>24871</v>
      </c>
      <c r="BB19" s="401">
        <v>24545</v>
      </c>
      <c r="BC19" s="401">
        <v>24669</v>
      </c>
      <c r="BD19" s="401">
        <v>25593</v>
      </c>
      <c r="BE19" s="401">
        <v>25189</v>
      </c>
      <c r="BF19" s="401"/>
      <c r="BG19" s="401"/>
      <c r="BH19" s="401"/>
      <c r="BI19" s="325">
        <f t="shared" si="7"/>
        <v>2711</v>
      </c>
      <c r="BJ19" s="142">
        <f t="shared" si="7"/>
        <v>9270</v>
      </c>
      <c r="BK19" s="142">
        <f t="shared" si="7"/>
        <v>4213</v>
      </c>
      <c r="BL19" s="142">
        <f t="shared" si="7"/>
        <v>3394</v>
      </c>
      <c r="BM19" s="142">
        <f t="shared" si="7"/>
        <v>1522</v>
      </c>
      <c r="BN19" s="142">
        <f t="shared" si="7"/>
        <v>3011</v>
      </c>
      <c r="BO19" s="142">
        <f t="shared" si="7"/>
        <v>2344</v>
      </c>
      <c r="BP19" s="142">
        <f t="shared" si="7"/>
        <v>1921</v>
      </c>
      <c r="BQ19" s="142">
        <f t="shared" si="7"/>
        <v>-1094</v>
      </c>
      <c r="BR19" s="166">
        <f t="shared" si="7"/>
        <v>1024</v>
      </c>
    </row>
    <row r="20" spans="1:70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562">
        <v>0</v>
      </c>
      <c r="AX20" s="505">
        <v>0</v>
      </c>
      <c r="AY20" s="505">
        <v>0</v>
      </c>
      <c r="AZ20" s="505">
        <v>0</v>
      </c>
      <c r="BA20" s="505">
        <v>0</v>
      </c>
      <c r="BB20" s="505">
        <v>0</v>
      </c>
      <c r="BC20" s="401">
        <v>0</v>
      </c>
      <c r="BD20" s="401">
        <v>0</v>
      </c>
      <c r="BE20" s="401">
        <v>0</v>
      </c>
      <c r="BF20" s="401"/>
      <c r="BG20" s="401"/>
      <c r="BH20" s="401"/>
      <c r="BI20" s="325">
        <f t="shared" si="7"/>
        <v>0</v>
      </c>
      <c r="BJ20" s="142">
        <f t="shared" si="7"/>
        <v>0</v>
      </c>
      <c r="BK20" s="142">
        <f t="shared" si="7"/>
        <v>0</v>
      </c>
      <c r="BL20" s="142">
        <f t="shared" si="7"/>
        <v>0</v>
      </c>
      <c r="BM20" s="142">
        <f t="shared" si="7"/>
        <v>0</v>
      </c>
      <c r="BN20" s="142">
        <f t="shared" si="7"/>
        <v>0</v>
      </c>
      <c r="BO20" s="142">
        <f t="shared" si="7"/>
        <v>0</v>
      </c>
      <c r="BP20" s="142">
        <f t="shared" si="7"/>
        <v>0</v>
      </c>
      <c r="BQ20" s="142">
        <f t="shared" si="7"/>
        <v>0</v>
      </c>
      <c r="BR20" s="166">
        <f t="shared" si="7"/>
        <v>0</v>
      </c>
    </row>
    <row r="21" spans="1:70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562">
        <v>0</v>
      </c>
      <c r="AX21" s="505">
        <v>0</v>
      </c>
      <c r="AY21" s="505">
        <v>0</v>
      </c>
      <c r="AZ21" s="505">
        <v>0</v>
      </c>
      <c r="BA21" s="505">
        <v>0</v>
      </c>
      <c r="BB21" s="505">
        <v>0</v>
      </c>
      <c r="BC21" s="401">
        <v>0</v>
      </c>
      <c r="BD21" s="401">
        <v>0</v>
      </c>
      <c r="BE21" s="401">
        <v>0</v>
      </c>
      <c r="BF21" s="401"/>
      <c r="BG21" s="401"/>
      <c r="BH21" s="401"/>
      <c r="BI21" s="325">
        <f t="shared" si="7"/>
        <v>0</v>
      </c>
      <c r="BJ21" s="142">
        <f t="shared" si="7"/>
        <v>0</v>
      </c>
      <c r="BK21" s="142">
        <f t="shared" si="7"/>
        <v>0</v>
      </c>
      <c r="BL21" s="142">
        <f t="shared" si="7"/>
        <v>0</v>
      </c>
      <c r="BM21" s="142">
        <f t="shared" si="7"/>
        <v>0</v>
      </c>
      <c r="BN21" s="142">
        <f t="shared" si="7"/>
        <v>0</v>
      </c>
      <c r="BO21" s="142">
        <f t="shared" si="7"/>
        <v>0</v>
      </c>
      <c r="BP21" s="142">
        <f t="shared" si="7"/>
        <v>0</v>
      </c>
      <c r="BQ21" s="142">
        <f t="shared" si="7"/>
        <v>0</v>
      </c>
      <c r="BR21" s="166">
        <f t="shared" si="7"/>
        <v>0</v>
      </c>
    </row>
    <row r="22" spans="1:70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628">
        <v>208419</v>
      </c>
      <c r="AX22" s="401">
        <v>215935</v>
      </c>
      <c r="AY22" s="401">
        <v>211846</v>
      </c>
      <c r="AZ22" s="401">
        <v>209082</v>
      </c>
      <c r="BA22" s="401">
        <v>209003</v>
      </c>
      <c r="BB22" s="401">
        <v>211020</v>
      </c>
      <c r="BC22" s="401">
        <v>204860</v>
      </c>
      <c r="BD22" s="401">
        <v>217988</v>
      </c>
      <c r="BE22" s="401">
        <v>225995</v>
      </c>
      <c r="BF22" s="401"/>
      <c r="BG22" s="401"/>
      <c r="BH22" s="401"/>
      <c r="BI22" s="325">
        <f t="shared" si="7"/>
        <v>11702</v>
      </c>
      <c r="BJ22" s="142">
        <f t="shared" si="7"/>
        <v>7160</v>
      </c>
      <c r="BK22" s="142">
        <f t="shared" si="7"/>
        <v>-4203</v>
      </c>
      <c r="BL22" s="142">
        <f t="shared" si="7"/>
        <v>-5836</v>
      </c>
      <c r="BM22" s="142">
        <f t="shared" si="7"/>
        <v>-8734</v>
      </c>
      <c r="BN22" s="142">
        <f t="shared" si="7"/>
        <v>-7211</v>
      </c>
      <c r="BO22" s="142">
        <f t="shared" si="7"/>
        <v>2007</v>
      </c>
      <c r="BP22" s="142">
        <f t="shared" si="7"/>
        <v>5788</v>
      </c>
      <c r="BQ22" s="142">
        <f t="shared" si="7"/>
        <v>9160</v>
      </c>
      <c r="BR22" s="166">
        <f t="shared" si="7"/>
        <v>-594</v>
      </c>
    </row>
    <row r="23" spans="1:70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628">
        <v>54640</v>
      </c>
      <c r="AX24" s="401">
        <v>60077</v>
      </c>
      <c r="AY24" s="401">
        <v>61395</v>
      </c>
      <c r="AZ24" s="401">
        <v>58738</v>
      </c>
      <c r="BA24" s="401">
        <v>57439</v>
      </c>
      <c r="BB24" s="401">
        <v>56382</v>
      </c>
      <c r="BC24" s="401">
        <v>54215</v>
      </c>
      <c r="BD24" s="401">
        <v>63578</v>
      </c>
      <c r="BE24" s="401">
        <v>62778</v>
      </c>
      <c r="BF24" s="401"/>
      <c r="BG24" s="401"/>
      <c r="BH24" s="401"/>
      <c r="BI24" s="325">
        <f t="shared" ref="BI24:BR29" si="11">O24-C24</f>
        <v>1730</v>
      </c>
      <c r="BJ24" s="142">
        <f t="shared" si="11"/>
        <v>-13609</v>
      </c>
      <c r="BK24" s="142">
        <f t="shared" si="11"/>
        <v>-17942</v>
      </c>
      <c r="BL24" s="142">
        <f t="shared" si="11"/>
        <v>-16322</v>
      </c>
      <c r="BM24" s="142">
        <f t="shared" si="11"/>
        <v>-18059</v>
      </c>
      <c r="BN24" s="142">
        <f t="shared" si="11"/>
        <v>-20696</v>
      </c>
      <c r="BO24" s="142">
        <f t="shared" si="11"/>
        <v>-18388</v>
      </c>
      <c r="BP24" s="142">
        <f t="shared" si="11"/>
        <v>-21590</v>
      </c>
      <c r="BQ24" s="142">
        <f t="shared" si="11"/>
        <v>-16692</v>
      </c>
      <c r="BR24" s="166">
        <f t="shared" si="11"/>
        <v>-22550</v>
      </c>
    </row>
    <row r="25" spans="1:70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628">
        <v>7646</v>
      </c>
      <c r="AX25" s="401">
        <v>7526</v>
      </c>
      <c r="AY25" s="401">
        <v>7046</v>
      </c>
      <c r="AZ25" s="401">
        <v>7358</v>
      </c>
      <c r="BA25" s="401">
        <v>7986</v>
      </c>
      <c r="BB25" s="401">
        <v>8290</v>
      </c>
      <c r="BC25" s="401">
        <v>7907</v>
      </c>
      <c r="BD25" s="401">
        <v>10446</v>
      </c>
      <c r="BE25" s="401">
        <v>10393</v>
      </c>
      <c r="BF25" s="401"/>
      <c r="BG25" s="401"/>
      <c r="BH25" s="401"/>
      <c r="BI25" s="325">
        <f t="shared" si="11"/>
        <v>830</v>
      </c>
      <c r="BJ25" s="142">
        <f t="shared" si="11"/>
        <v>-1172</v>
      </c>
      <c r="BK25" s="142">
        <f t="shared" si="11"/>
        <v>-2742</v>
      </c>
      <c r="BL25" s="142">
        <f t="shared" si="11"/>
        <v>-2481</v>
      </c>
      <c r="BM25" s="142">
        <f t="shared" si="11"/>
        <v>-2267</v>
      </c>
      <c r="BN25" s="142">
        <f t="shared" si="11"/>
        <v>-2914</v>
      </c>
      <c r="BO25" s="142">
        <f t="shared" si="11"/>
        <v>-2818</v>
      </c>
      <c r="BP25" s="142">
        <f t="shared" si="11"/>
        <v>-3144</v>
      </c>
      <c r="BQ25" s="142">
        <f t="shared" si="11"/>
        <v>-2691</v>
      </c>
      <c r="BR25" s="166">
        <f t="shared" si="11"/>
        <v>-1937</v>
      </c>
    </row>
    <row r="26" spans="1:70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628">
        <v>11609</v>
      </c>
      <c r="AX26" s="401">
        <v>13414</v>
      </c>
      <c r="AY26" s="401">
        <v>12066</v>
      </c>
      <c r="AZ26" s="401">
        <v>11572</v>
      </c>
      <c r="BA26" s="401">
        <v>11299</v>
      </c>
      <c r="BB26" s="401">
        <v>10945</v>
      </c>
      <c r="BC26" s="401">
        <v>11543</v>
      </c>
      <c r="BD26" s="401">
        <v>12249</v>
      </c>
      <c r="BE26" s="401">
        <v>11644</v>
      </c>
      <c r="BF26" s="401"/>
      <c r="BG26" s="401"/>
      <c r="BH26" s="401"/>
      <c r="BI26" s="325">
        <f t="shared" si="11"/>
        <v>2115</v>
      </c>
      <c r="BJ26" s="142">
        <f t="shared" si="11"/>
        <v>3495</v>
      </c>
      <c r="BK26" s="142">
        <f t="shared" si="11"/>
        <v>-2018</v>
      </c>
      <c r="BL26" s="142">
        <f t="shared" si="11"/>
        <v>-1556</v>
      </c>
      <c r="BM26" s="142">
        <f t="shared" si="11"/>
        <v>-3140</v>
      </c>
      <c r="BN26" s="142">
        <f t="shared" si="11"/>
        <v>-925</v>
      </c>
      <c r="BO26" s="142">
        <f t="shared" si="11"/>
        <v>-1355</v>
      </c>
      <c r="BP26" s="142">
        <f t="shared" si="11"/>
        <v>-959</v>
      </c>
      <c r="BQ26" s="142">
        <f t="shared" si="11"/>
        <v>-3795</v>
      </c>
      <c r="BR26" s="166">
        <f t="shared" si="11"/>
        <v>-810</v>
      </c>
    </row>
    <row r="27" spans="1:70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562">
        <v>0</v>
      </c>
      <c r="AX27" s="505">
        <v>0</v>
      </c>
      <c r="AY27" s="505">
        <v>0</v>
      </c>
      <c r="AZ27" s="505">
        <v>0</v>
      </c>
      <c r="BA27" s="505">
        <v>0</v>
      </c>
      <c r="BB27" s="505">
        <v>0</v>
      </c>
      <c r="BC27" s="401">
        <v>0</v>
      </c>
      <c r="BD27" s="401">
        <v>0</v>
      </c>
      <c r="BE27" s="401">
        <v>0</v>
      </c>
      <c r="BF27" s="401"/>
      <c r="BG27" s="401"/>
      <c r="BH27" s="401"/>
      <c r="BI27" s="325">
        <f t="shared" si="11"/>
        <v>0</v>
      </c>
      <c r="BJ27" s="142">
        <f t="shared" si="11"/>
        <v>0</v>
      </c>
      <c r="BK27" s="142">
        <f t="shared" si="11"/>
        <v>0</v>
      </c>
      <c r="BL27" s="142">
        <f t="shared" si="11"/>
        <v>0</v>
      </c>
      <c r="BM27" s="142">
        <f t="shared" si="11"/>
        <v>0</v>
      </c>
      <c r="BN27" s="142">
        <f t="shared" si="11"/>
        <v>0</v>
      </c>
      <c r="BO27" s="142">
        <f t="shared" si="11"/>
        <v>0</v>
      </c>
      <c r="BP27" s="142">
        <f t="shared" si="11"/>
        <v>0</v>
      </c>
      <c r="BQ27" s="142">
        <f t="shared" si="11"/>
        <v>0</v>
      </c>
      <c r="BR27" s="166">
        <f t="shared" si="11"/>
        <v>0</v>
      </c>
    </row>
    <row r="28" spans="1:70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562">
        <v>0</v>
      </c>
      <c r="AX28" s="505">
        <v>0</v>
      </c>
      <c r="AY28" s="505">
        <v>0</v>
      </c>
      <c r="AZ28" s="505">
        <v>0</v>
      </c>
      <c r="BA28" s="505">
        <v>0</v>
      </c>
      <c r="BB28" s="505">
        <v>0</v>
      </c>
      <c r="BC28" s="401">
        <v>0</v>
      </c>
      <c r="BD28" s="401">
        <v>0</v>
      </c>
      <c r="BE28" s="401">
        <v>0</v>
      </c>
      <c r="BF28" s="401"/>
      <c r="BG28" s="401"/>
      <c r="BH28" s="401"/>
      <c r="BI28" s="325">
        <f t="shared" si="11"/>
        <v>0</v>
      </c>
      <c r="BJ28" s="142">
        <f t="shared" si="11"/>
        <v>0</v>
      </c>
      <c r="BK28" s="142">
        <f t="shared" si="11"/>
        <v>0</v>
      </c>
      <c r="BL28" s="142">
        <f t="shared" si="11"/>
        <v>0</v>
      </c>
      <c r="BM28" s="142">
        <f t="shared" si="11"/>
        <v>0</v>
      </c>
      <c r="BN28" s="142">
        <f t="shared" si="11"/>
        <v>0</v>
      </c>
      <c r="BO28" s="142">
        <f t="shared" si="11"/>
        <v>0</v>
      </c>
      <c r="BP28" s="142">
        <f t="shared" si="11"/>
        <v>0</v>
      </c>
      <c r="BQ28" s="142">
        <f t="shared" si="11"/>
        <v>0</v>
      </c>
      <c r="BR28" s="166">
        <f t="shared" si="11"/>
        <v>0</v>
      </c>
    </row>
    <row r="29" spans="1:70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628">
        <v>73895</v>
      </c>
      <c r="AX29" s="401">
        <v>81017</v>
      </c>
      <c r="AY29" s="401">
        <v>80507</v>
      </c>
      <c r="AZ29" s="401">
        <v>77668</v>
      </c>
      <c r="BA29" s="401">
        <v>76724</v>
      </c>
      <c r="BB29" s="401">
        <v>75617</v>
      </c>
      <c r="BC29" s="401">
        <v>73665</v>
      </c>
      <c r="BD29" s="401">
        <v>86273</v>
      </c>
      <c r="BE29" s="401">
        <v>84815</v>
      </c>
      <c r="BF29" s="401"/>
      <c r="BG29" s="401"/>
      <c r="BH29" s="401"/>
      <c r="BI29" s="325">
        <f t="shared" si="11"/>
        <v>4675</v>
      </c>
      <c r="BJ29" s="142">
        <f t="shared" si="11"/>
        <v>-11286</v>
      </c>
      <c r="BK29" s="142">
        <f t="shared" si="11"/>
        <v>-22702</v>
      </c>
      <c r="BL29" s="142">
        <f t="shared" si="11"/>
        <v>-20359</v>
      </c>
      <c r="BM29" s="142">
        <f t="shared" si="11"/>
        <v>-23466</v>
      </c>
      <c r="BN29" s="142">
        <f t="shared" si="11"/>
        <v>-24535</v>
      </c>
      <c r="BO29" s="142">
        <f t="shared" si="11"/>
        <v>-22561</v>
      </c>
      <c r="BP29" s="142">
        <f t="shared" si="11"/>
        <v>-25693</v>
      </c>
      <c r="BQ29" s="142">
        <f t="shared" si="11"/>
        <v>-23178</v>
      </c>
      <c r="BR29" s="166">
        <f t="shared" si="11"/>
        <v>-25297</v>
      </c>
    </row>
    <row r="30" spans="1:70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628">
        <v>23631</v>
      </c>
      <c r="AX31" s="401">
        <v>24054</v>
      </c>
      <c r="AY31" s="401">
        <v>24468</v>
      </c>
      <c r="AZ31" s="401">
        <v>26379</v>
      </c>
      <c r="BA31" s="401">
        <v>25767</v>
      </c>
      <c r="BB31" s="401">
        <v>24657</v>
      </c>
      <c r="BC31" s="401">
        <v>22230</v>
      </c>
      <c r="BD31" s="401">
        <v>22275</v>
      </c>
      <c r="BE31" s="401">
        <v>23942</v>
      </c>
      <c r="BF31" s="401"/>
      <c r="BG31" s="401"/>
      <c r="BH31" s="401"/>
      <c r="BI31" s="325">
        <f t="shared" ref="BI31:BR36" si="15">O31-C31</f>
        <v>1613</v>
      </c>
      <c r="BJ31" s="142">
        <f t="shared" si="15"/>
        <v>-277</v>
      </c>
      <c r="BK31" s="142">
        <f t="shared" si="15"/>
        <v>-6381</v>
      </c>
      <c r="BL31" s="142">
        <f t="shared" si="15"/>
        <v>-9729</v>
      </c>
      <c r="BM31" s="142">
        <f t="shared" si="15"/>
        <v>-9682</v>
      </c>
      <c r="BN31" s="142">
        <f t="shared" si="15"/>
        <v>-10171</v>
      </c>
      <c r="BO31" s="142">
        <f t="shared" si="15"/>
        <v>-6525</v>
      </c>
      <c r="BP31" s="142">
        <f t="shared" si="15"/>
        <v>-5227</v>
      </c>
      <c r="BQ31" s="142">
        <f t="shared" si="15"/>
        <v>-7033</v>
      </c>
      <c r="BR31" s="166">
        <f t="shared" si="15"/>
        <v>-9953</v>
      </c>
    </row>
    <row r="32" spans="1:70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628">
        <v>4784</v>
      </c>
      <c r="AX32" s="401">
        <v>4886</v>
      </c>
      <c r="AY32" s="401">
        <v>4782</v>
      </c>
      <c r="AZ32" s="401">
        <v>4432</v>
      </c>
      <c r="BA32" s="401">
        <v>4813</v>
      </c>
      <c r="BB32" s="401">
        <v>5110</v>
      </c>
      <c r="BC32" s="401">
        <v>4963</v>
      </c>
      <c r="BD32" s="401">
        <v>4591</v>
      </c>
      <c r="BE32" s="401">
        <v>6317</v>
      </c>
      <c r="BF32" s="401"/>
      <c r="BG32" s="401"/>
      <c r="BH32" s="401"/>
      <c r="BI32" s="325">
        <f t="shared" si="15"/>
        <v>450</v>
      </c>
      <c r="BJ32" s="142">
        <f t="shared" si="15"/>
        <v>27</v>
      </c>
      <c r="BK32" s="142">
        <f t="shared" si="15"/>
        <v>-2309</v>
      </c>
      <c r="BL32" s="142">
        <f t="shared" si="15"/>
        <v>-2562</v>
      </c>
      <c r="BM32" s="142">
        <f t="shared" si="15"/>
        <v>-2196</v>
      </c>
      <c r="BN32" s="142">
        <f t="shared" si="15"/>
        <v>-2435</v>
      </c>
      <c r="BO32" s="142">
        <f t="shared" si="15"/>
        <v>-2407</v>
      </c>
      <c r="BP32" s="142">
        <f t="shared" si="15"/>
        <v>-2570</v>
      </c>
      <c r="BQ32" s="142">
        <f t="shared" si="15"/>
        <v>-2700</v>
      </c>
      <c r="BR32" s="166">
        <f t="shared" si="15"/>
        <v>-2307</v>
      </c>
    </row>
    <row r="33" spans="1:70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628">
        <v>3679</v>
      </c>
      <c r="AX33" s="401">
        <v>4104</v>
      </c>
      <c r="AY33" s="401">
        <v>3996</v>
      </c>
      <c r="AZ33" s="401">
        <v>4042</v>
      </c>
      <c r="BA33" s="401">
        <v>4111</v>
      </c>
      <c r="BB33" s="401">
        <v>4182</v>
      </c>
      <c r="BC33" s="401">
        <v>3785</v>
      </c>
      <c r="BD33" s="401">
        <v>3963</v>
      </c>
      <c r="BE33" s="401">
        <v>4023</v>
      </c>
      <c r="BF33" s="401"/>
      <c r="BG33" s="401"/>
      <c r="BH33" s="401"/>
      <c r="BI33" s="325">
        <f t="shared" si="15"/>
        <v>-292</v>
      </c>
      <c r="BJ33" s="142">
        <f t="shared" si="15"/>
        <v>2737</v>
      </c>
      <c r="BK33" s="142">
        <f t="shared" si="15"/>
        <v>1463</v>
      </c>
      <c r="BL33" s="142">
        <f t="shared" si="15"/>
        <v>-313</v>
      </c>
      <c r="BM33" s="142">
        <f t="shared" si="15"/>
        <v>182</v>
      </c>
      <c r="BN33" s="142">
        <f t="shared" si="15"/>
        <v>-672</v>
      </c>
      <c r="BO33" s="142">
        <f t="shared" si="15"/>
        <v>-228</v>
      </c>
      <c r="BP33" s="142">
        <f t="shared" si="15"/>
        <v>-341</v>
      </c>
      <c r="BQ33" s="142">
        <f t="shared" si="15"/>
        <v>-149</v>
      </c>
      <c r="BR33" s="166">
        <f t="shared" si="15"/>
        <v>-283</v>
      </c>
    </row>
    <row r="34" spans="1:70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562">
        <v>0</v>
      </c>
      <c r="AX34" s="505">
        <v>0</v>
      </c>
      <c r="AY34" s="505">
        <v>0</v>
      </c>
      <c r="AZ34" s="505">
        <v>0</v>
      </c>
      <c r="BA34" s="505">
        <v>0</v>
      </c>
      <c r="BB34" s="505">
        <v>0</v>
      </c>
      <c r="BC34" s="401">
        <v>0</v>
      </c>
      <c r="BD34" s="401">
        <v>0</v>
      </c>
      <c r="BE34" s="401">
        <v>0</v>
      </c>
      <c r="BF34" s="401"/>
      <c r="BG34" s="401"/>
      <c r="BH34" s="401"/>
      <c r="BI34" s="325">
        <f t="shared" si="15"/>
        <v>0</v>
      </c>
      <c r="BJ34" s="142">
        <f t="shared" si="15"/>
        <v>0</v>
      </c>
      <c r="BK34" s="142">
        <f t="shared" si="15"/>
        <v>0</v>
      </c>
      <c r="BL34" s="142">
        <f t="shared" si="15"/>
        <v>0</v>
      </c>
      <c r="BM34" s="142">
        <f t="shared" si="15"/>
        <v>0</v>
      </c>
      <c r="BN34" s="142">
        <f t="shared" si="15"/>
        <v>0</v>
      </c>
      <c r="BO34" s="142">
        <f t="shared" si="15"/>
        <v>0</v>
      </c>
      <c r="BP34" s="142">
        <f t="shared" si="15"/>
        <v>0</v>
      </c>
      <c r="BQ34" s="142">
        <f t="shared" si="15"/>
        <v>0</v>
      </c>
      <c r="BR34" s="166">
        <f t="shared" si="15"/>
        <v>0</v>
      </c>
    </row>
    <row r="35" spans="1:70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562">
        <v>0</v>
      </c>
      <c r="AX35" s="505">
        <v>0</v>
      </c>
      <c r="AY35" s="505">
        <v>0</v>
      </c>
      <c r="AZ35" s="505">
        <v>0</v>
      </c>
      <c r="BA35" s="505">
        <v>0</v>
      </c>
      <c r="BB35" s="505">
        <v>0</v>
      </c>
      <c r="BC35" s="401">
        <v>0</v>
      </c>
      <c r="BD35" s="401">
        <v>0</v>
      </c>
      <c r="BE35" s="401">
        <v>0</v>
      </c>
      <c r="BF35" s="401"/>
      <c r="BG35" s="401"/>
      <c r="BH35" s="401"/>
      <c r="BI35" s="325">
        <f t="shared" si="15"/>
        <v>0</v>
      </c>
      <c r="BJ35" s="142">
        <f t="shared" si="15"/>
        <v>0</v>
      </c>
      <c r="BK35" s="142">
        <f t="shared" si="15"/>
        <v>0</v>
      </c>
      <c r="BL35" s="142">
        <f t="shared" si="15"/>
        <v>0</v>
      </c>
      <c r="BM35" s="142">
        <f t="shared" si="15"/>
        <v>0</v>
      </c>
      <c r="BN35" s="142">
        <f t="shared" si="15"/>
        <v>0</v>
      </c>
      <c r="BO35" s="142">
        <f t="shared" si="15"/>
        <v>0</v>
      </c>
      <c r="BP35" s="142">
        <f t="shared" si="15"/>
        <v>0</v>
      </c>
      <c r="BQ35" s="142">
        <f t="shared" si="15"/>
        <v>0</v>
      </c>
      <c r="BR35" s="166">
        <f t="shared" si="15"/>
        <v>0</v>
      </c>
    </row>
    <row r="36" spans="1:70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628">
        <v>32094</v>
      </c>
      <c r="AX36" s="401">
        <v>33044</v>
      </c>
      <c r="AY36" s="401">
        <v>33246</v>
      </c>
      <c r="AZ36" s="401">
        <v>34853</v>
      </c>
      <c r="BA36" s="401">
        <v>34691</v>
      </c>
      <c r="BB36" s="401">
        <v>33949</v>
      </c>
      <c r="BC36" s="401">
        <v>30978</v>
      </c>
      <c r="BD36" s="401">
        <v>30829</v>
      </c>
      <c r="BE36" s="401">
        <v>34282</v>
      </c>
      <c r="BF36" s="401"/>
      <c r="BG36" s="401"/>
      <c r="BH36" s="401"/>
      <c r="BI36" s="325">
        <f t="shared" si="15"/>
        <v>1771</v>
      </c>
      <c r="BJ36" s="142">
        <f t="shared" si="15"/>
        <v>2487</v>
      </c>
      <c r="BK36" s="142">
        <f t="shared" si="15"/>
        <v>-7227</v>
      </c>
      <c r="BL36" s="142">
        <f t="shared" si="15"/>
        <v>-12604</v>
      </c>
      <c r="BM36" s="142">
        <f t="shared" si="15"/>
        <v>-11696</v>
      </c>
      <c r="BN36" s="142">
        <f t="shared" si="15"/>
        <v>-13278</v>
      </c>
      <c r="BO36" s="142">
        <f t="shared" si="15"/>
        <v>-9160</v>
      </c>
      <c r="BP36" s="142">
        <f t="shared" si="15"/>
        <v>-8138</v>
      </c>
      <c r="BQ36" s="142">
        <f t="shared" si="15"/>
        <v>-9882</v>
      </c>
      <c r="BR36" s="166">
        <f t="shared" si="15"/>
        <v>-12543</v>
      </c>
    </row>
    <row r="37" spans="1:70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628">
        <v>62776</v>
      </c>
      <c r="AX38" s="401">
        <v>62364</v>
      </c>
      <c r="AY38" s="401">
        <v>58149</v>
      </c>
      <c r="AZ38" s="401">
        <v>57212</v>
      </c>
      <c r="BA38" s="647">
        <v>59132</v>
      </c>
      <c r="BB38" s="401">
        <v>63275</v>
      </c>
      <c r="BC38" s="401">
        <v>62928</v>
      </c>
      <c r="BD38" s="401">
        <v>64204</v>
      </c>
      <c r="BE38" s="401">
        <v>70677</v>
      </c>
      <c r="BF38" s="401"/>
      <c r="BG38" s="401"/>
      <c r="BH38" s="401"/>
      <c r="BI38" s="325">
        <f t="shared" ref="BI38:BR43" si="19">O38-C38</f>
        <v>5286</v>
      </c>
      <c r="BJ38" s="142">
        <f t="shared" si="19"/>
        <v>13183</v>
      </c>
      <c r="BK38" s="142">
        <f t="shared" si="19"/>
        <v>19542</v>
      </c>
      <c r="BL38" s="142">
        <f t="shared" si="19"/>
        <v>20839</v>
      </c>
      <c r="BM38" s="142">
        <f t="shared" si="19"/>
        <v>20341</v>
      </c>
      <c r="BN38" s="142">
        <f t="shared" si="19"/>
        <v>23578</v>
      </c>
      <c r="BO38" s="142">
        <f t="shared" si="19"/>
        <v>25935</v>
      </c>
      <c r="BP38" s="142">
        <f t="shared" si="19"/>
        <v>31135</v>
      </c>
      <c r="BQ38" s="142">
        <f t="shared" si="19"/>
        <v>33854</v>
      </c>
      <c r="BR38" s="166">
        <f t="shared" si="19"/>
        <v>31096</v>
      </c>
    </row>
    <row r="39" spans="1:70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628">
        <v>29411</v>
      </c>
      <c r="AX39" s="401">
        <v>29471</v>
      </c>
      <c r="AY39" s="401">
        <v>30111</v>
      </c>
      <c r="AZ39" s="401">
        <v>29808</v>
      </c>
      <c r="BA39" s="647">
        <v>28995</v>
      </c>
      <c r="BB39" s="401">
        <v>28761</v>
      </c>
      <c r="BC39" s="401">
        <v>27948</v>
      </c>
      <c r="BD39" s="401">
        <v>27301</v>
      </c>
      <c r="BE39" s="401">
        <v>26699</v>
      </c>
      <c r="BF39" s="401"/>
      <c r="BG39" s="401"/>
      <c r="BH39" s="401"/>
      <c r="BI39" s="325">
        <f t="shared" si="19"/>
        <v>-918</v>
      </c>
      <c r="BJ39" s="142">
        <f t="shared" si="19"/>
        <v>-262</v>
      </c>
      <c r="BK39" s="142">
        <f t="shared" si="19"/>
        <v>1416</v>
      </c>
      <c r="BL39" s="142">
        <f t="shared" si="19"/>
        <v>1025</v>
      </c>
      <c r="BM39" s="142">
        <f t="shared" si="19"/>
        <v>1607</v>
      </c>
      <c r="BN39" s="142">
        <f t="shared" si="19"/>
        <v>2416</v>
      </c>
      <c r="BO39" s="142">
        <f t="shared" si="19"/>
        <v>3866</v>
      </c>
      <c r="BP39" s="142">
        <f t="shared" si="19"/>
        <v>5263</v>
      </c>
      <c r="BQ39" s="142">
        <f t="shared" si="19"/>
        <v>5516</v>
      </c>
      <c r="BR39" s="166">
        <f t="shared" si="19"/>
        <v>4033</v>
      </c>
    </row>
    <row r="40" spans="1:70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628">
        <v>10243</v>
      </c>
      <c r="AX40" s="401">
        <v>10039</v>
      </c>
      <c r="AY40" s="401">
        <v>9833</v>
      </c>
      <c r="AZ40" s="401">
        <v>9541</v>
      </c>
      <c r="BA40" s="647">
        <v>9461</v>
      </c>
      <c r="BB40" s="401">
        <v>9418</v>
      </c>
      <c r="BC40" s="401">
        <v>9341</v>
      </c>
      <c r="BD40" s="401">
        <v>9381</v>
      </c>
      <c r="BE40" s="401">
        <v>9522</v>
      </c>
      <c r="BF40" s="401"/>
      <c r="BG40" s="401"/>
      <c r="BH40" s="401"/>
      <c r="BI40" s="325">
        <f t="shared" si="19"/>
        <v>888</v>
      </c>
      <c r="BJ40" s="142">
        <f t="shared" si="19"/>
        <v>3038</v>
      </c>
      <c r="BK40" s="142">
        <f t="shared" si="19"/>
        <v>4768</v>
      </c>
      <c r="BL40" s="142">
        <f t="shared" si="19"/>
        <v>5263</v>
      </c>
      <c r="BM40" s="142">
        <f t="shared" si="19"/>
        <v>4480</v>
      </c>
      <c r="BN40" s="142">
        <f t="shared" si="19"/>
        <v>4608</v>
      </c>
      <c r="BO40" s="142">
        <f t="shared" si="19"/>
        <v>3927</v>
      </c>
      <c r="BP40" s="142">
        <f t="shared" si="19"/>
        <v>3221</v>
      </c>
      <c r="BQ40" s="142">
        <f t="shared" si="19"/>
        <v>2850</v>
      </c>
      <c r="BR40" s="166">
        <f t="shared" si="19"/>
        <v>2117</v>
      </c>
    </row>
    <row r="41" spans="1:70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562">
        <v>0</v>
      </c>
      <c r="AX41" s="505">
        <v>0</v>
      </c>
      <c r="AY41" s="505">
        <v>0</v>
      </c>
      <c r="AZ41" s="505">
        <v>0</v>
      </c>
      <c r="BA41" s="505">
        <v>0</v>
      </c>
      <c r="BB41" s="505">
        <v>0</v>
      </c>
      <c r="BC41" s="401">
        <v>0</v>
      </c>
      <c r="BD41" s="401">
        <v>0</v>
      </c>
      <c r="BE41" s="401">
        <v>0</v>
      </c>
      <c r="BF41" s="401"/>
      <c r="BG41" s="401"/>
      <c r="BH41" s="401"/>
      <c r="BI41" s="325">
        <f t="shared" si="19"/>
        <v>0</v>
      </c>
      <c r="BJ41" s="142">
        <f t="shared" si="19"/>
        <v>0</v>
      </c>
      <c r="BK41" s="142">
        <f t="shared" si="19"/>
        <v>0</v>
      </c>
      <c r="BL41" s="142">
        <f t="shared" si="19"/>
        <v>0</v>
      </c>
      <c r="BM41" s="142">
        <f t="shared" si="19"/>
        <v>0</v>
      </c>
      <c r="BN41" s="142">
        <f t="shared" si="19"/>
        <v>0</v>
      </c>
      <c r="BO41" s="142">
        <f t="shared" si="19"/>
        <v>0</v>
      </c>
      <c r="BP41" s="142">
        <f t="shared" si="19"/>
        <v>0</v>
      </c>
      <c r="BQ41" s="142">
        <f t="shared" si="19"/>
        <v>0</v>
      </c>
      <c r="BR41" s="166">
        <f t="shared" si="19"/>
        <v>0</v>
      </c>
    </row>
    <row r="42" spans="1:70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562">
        <v>0</v>
      </c>
      <c r="AX42" s="505">
        <v>0</v>
      </c>
      <c r="AY42" s="505">
        <v>0</v>
      </c>
      <c r="AZ42" s="505">
        <v>0</v>
      </c>
      <c r="BA42" s="505">
        <v>0</v>
      </c>
      <c r="BB42" s="505">
        <v>0</v>
      </c>
      <c r="BC42" s="401">
        <v>0</v>
      </c>
      <c r="BD42" s="401">
        <v>0</v>
      </c>
      <c r="BE42" s="401">
        <v>0</v>
      </c>
      <c r="BF42" s="401"/>
      <c r="BG42" s="401"/>
      <c r="BH42" s="401"/>
      <c r="BI42" s="325">
        <f t="shared" si="19"/>
        <v>0</v>
      </c>
      <c r="BJ42" s="142">
        <f t="shared" si="19"/>
        <v>0</v>
      </c>
      <c r="BK42" s="142">
        <f t="shared" si="19"/>
        <v>0</v>
      </c>
      <c r="BL42" s="142">
        <f t="shared" si="19"/>
        <v>0</v>
      </c>
      <c r="BM42" s="142">
        <f t="shared" si="19"/>
        <v>0</v>
      </c>
      <c r="BN42" s="142">
        <f t="shared" si="19"/>
        <v>0</v>
      </c>
      <c r="BO42" s="142">
        <f t="shared" si="19"/>
        <v>0</v>
      </c>
      <c r="BP42" s="142">
        <f t="shared" si="19"/>
        <v>0</v>
      </c>
      <c r="BQ42" s="142">
        <f t="shared" si="19"/>
        <v>0</v>
      </c>
      <c r="BR42" s="166">
        <f t="shared" si="19"/>
        <v>0</v>
      </c>
    </row>
    <row r="43" spans="1:70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585">
        <v>102430</v>
      </c>
      <c r="AX43" s="400">
        <v>101874</v>
      </c>
      <c r="AY43" s="400">
        <v>98093</v>
      </c>
      <c r="AZ43" s="400">
        <v>96561</v>
      </c>
      <c r="BA43" s="648">
        <v>97588</v>
      </c>
      <c r="BB43" s="400">
        <v>101454</v>
      </c>
      <c r="BC43" s="400">
        <v>100217</v>
      </c>
      <c r="BD43" s="400">
        <v>100886</v>
      </c>
      <c r="BE43" s="400">
        <v>106898</v>
      </c>
      <c r="BF43" s="400"/>
      <c r="BG43" s="400"/>
      <c r="BH43" s="400"/>
      <c r="BI43" s="324">
        <f t="shared" si="19"/>
        <v>5256</v>
      </c>
      <c r="BJ43" s="140">
        <f t="shared" si="19"/>
        <v>15959</v>
      </c>
      <c r="BK43" s="140">
        <f t="shared" si="19"/>
        <v>25726</v>
      </c>
      <c r="BL43" s="140">
        <f t="shared" si="19"/>
        <v>27127</v>
      </c>
      <c r="BM43" s="140">
        <f t="shared" si="19"/>
        <v>26428</v>
      </c>
      <c r="BN43" s="140">
        <f t="shared" si="19"/>
        <v>30602</v>
      </c>
      <c r="BO43" s="140">
        <f t="shared" si="19"/>
        <v>33728</v>
      </c>
      <c r="BP43" s="140">
        <f t="shared" si="19"/>
        <v>39619</v>
      </c>
      <c r="BQ43" s="140">
        <f t="shared" si="19"/>
        <v>42220</v>
      </c>
      <c r="BR43" s="167">
        <f t="shared" si="19"/>
        <v>37246</v>
      </c>
    </row>
    <row r="44" spans="1:70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643">
        <v>14955155</v>
      </c>
      <c r="AW45" s="639">
        <v>19097426</v>
      </c>
      <c r="AX45" s="640">
        <v>24644520</v>
      </c>
      <c r="AY45" s="403">
        <v>24012751</v>
      </c>
      <c r="AZ45" s="403">
        <v>22282504.17000008</v>
      </c>
      <c r="BA45" s="403">
        <v>19217753.450000055</v>
      </c>
      <c r="BB45" s="403">
        <v>16424779.870000059</v>
      </c>
      <c r="BC45" s="403">
        <v>16314323.040000066</v>
      </c>
      <c r="BD45" s="403">
        <v>22743086.090000059</v>
      </c>
      <c r="BE45" s="403">
        <v>22980692.980000049</v>
      </c>
      <c r="BF45" s="403"/>
      <c r="BG45" s="403"/>
      <c r="BH45" s="403"/>
      <c r="BI45" s="327">
        <f t="shared" ref="BI45:BR50" si="23">O45-C45</f>
        <v>-911377.21999998391</v>
      </c>
      <c r="BJ45" s="150">
        <f t="shared" si="23"/>
        <v>-2159412.8500000238</v>
      </c>
      <c r="BK45" s="150">
        <f t="shared" si="23"/>
        <v>862235.26000002585</v>
      </c>
      <c r="BL45" s="150">
        <f t="shared" si="23"/>
        <v>1410120.5300000086</v>
      </c>
      <c r="BM45" s="150">
        <f t="shared" si="23"/>
        <v>741653.17000002787</v>
      </c>
      <c r="BN45" s="150">
        <f t="shared" si="23"/>
        <v>891756.520000007</v>
      </c>
      <c r="BO45" s="150">
        <f t="shared" si="23"/>
        <v>4005597.229999952</v>
      </c>
      <c r="BP45" s="150">
        <f t="shared" si="23"/>
        <v>2318916.1299999896</v>
      </c>
      <c r="BQ45" s="150">
        <f t="shared" si="23"/>
        <v>1741946.0600000098</v>
      </c>
      <c r="BR45" s="169">
        <f t="shared" si="23"/>
        <v>510118.33999999799</v>
      </c>
    </row>
    <row r="46" spans="1:70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643">
        <v>3799447</v>
      </c>
      <c r="AW46" s="639">
        <v>4808454</v>
      </c>
      <c r="AX46" s="640">
        <v>5913097</v>
      </c>
      <c r="AY46" s="403">
        <v>5681258</v>
      </c>
      <c r="AZ46" s="403">
        <v>5472448.7899999907</v>
      </c>
      <c r="BA46" s="403">
        <v>4856570.0200000042</v>
      </c>
      <c r="BB46" s="403">
        <v>4181736.0199999968</v>
      </c>
      <c r="BC46" s="403">
        <v>4042429.3799999878</v>
      </c>
      <c r="BD46" s="403">
        <v>4905566.2299999846</v>
      </c>
      <c r="BE46" s="403">
        <v>5591762.7500000028</v>
      </c>
      <c r="BF46" s="403"/>
      <c r="BG46" s="403"/>
      <c r="BH46" s="403"/>
      <c r="BI46" s="327">
        <f t="shared" si="23"/>
        <v>-427486.44000000227</v>
      </c>
      <c r="BJ46" s="150">
        <f t="shared" si="23"/>
        <v>-646843.42000000179</v>
      </c>
      <c r="BK46" s="150">
        <f t="shared" si="23"/>
        <v>-176092.33999999706</v>
      </c>
      <c r="BL46" s="150">
        <f t="shared" si="23"/>
        <v>-34469.349999996834</v>
      </c>
      <c r="BM46" s="150">
        <f t="shared" si="23"/>
        <v>-94462.740000001155</v>
      </c>
      <c r="BN46" s="150">
        <f t="shared" si="23"/>
        <v>45490.79999999702</v>
      </c>
      <c r="BO46" s="150">
        <f t="shared" si="23"/>
        <v>485095.0800000024</v>
      </c>
      <c r="BP46" s="150">
        <f t="shared" si="23"/>
        <v>253698.82000000356</v>
      </c>
      <c r="BQ46" s="150">
        <f t="shared" si="23"/>
        <v>150370.51000000536</v>
      </c>
      <c r="BR46" s="169">
        <f t="shared" si="23"/>
        <v>-75499.600000004284</v>
      </c>
    </row>
    <row r="47" spans="1:70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643">
        <v>14020885</v>
      </c>
      <c r="AW47" s="639">
        <v>17774654</v>
      </c>
      <c r="AX47" s="640">
        <v>22822162</v>
      </c>
      <c r="AY47" s="403">
        <v>20821340</v>
      </c>
      <c r="AZ47" s="403">
        <v>17540916.350000005</v>
      </c>
      <c r="BA47" s="403">
        <v>16339560.120000005</v>
      </c>
      <c r="BB47" s="403">
        <v>16638452.539999999</v>
      </c>
      <c r="BC47" s="403">
        <v>15063013.219999999</v>
      </c>
      <c r="BD47" s="403">
        <v>20136315.73</v>
      </c>
      <c r="BE47" s="403">
        <v>20175978.420000002</v>
      </c>
      <c r="BF47" s="403"/>
      <c r="BG47" s="403"/>
      <c r="BH47" s="403"/>
      <c r="BI47" s="327">
        <f t="shared" si="23"/>
        <v>3618835.7099999972</v>
      </c>
      <c r="BJ47" s="150">
        <f t="shared" si="23"/>
        <v>9433971.7499999963</v>
      </c>
      <c r="BK47" s="150">
        <f t="shared" si="23"/>
        <v>2166691.339999998</v>
      </c>
      <c r="BL47" s="150">
        <f t="shared" si="23"/>
        <v>269727.34999998659</v>
      </c>
      <c r="BM47" s="150">
        <f t="shared" si="23"/>
        <v>1617208.0350000001</v>
      </c>
      <c r="BN47" s="150">
        <f t="shared" si="23"/>
        <v>1823564.599999994</v>
      </c>
      <c r="BO47" s="150">
        <f t="shared" si="23"/>
        <v>5191008.3300000019</v>
      </c>
      <c r="BP47" s="150">
        <f t="shared" si="23"/>
        <v>2833736.0899999961</v>
      </c>
      <c r="BQ47" s="150">
        <f t="shared" si="23"/>
        <v>-1666438.7900000028</v>
      </c>
      <c r="BR47" s="169">
        <f t="shared" si="23"/>
        <v>-1662613.5700000003</v>
      </c>
    </row>
    <row r="48" spans="1:70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643" t="s">
        <v>70</v>
      </c>
      <c r="AW48" s="639" t="s">
        <v>70</v>
      </c>
      <c r="AX48" s="640" t="s">
        <v>70</v>
      </c>
      <c r="AY48" s="403" t="s">
        <v>70</v>
      </c>
      <c r="AZ48" s="403">
        <v>0</v>
      </c>
      <c r="BA48" s="403">
        <v>0</v>
      </c>
      <c r="BB48" s="403">
        <v>0</v>
      </c>
      <c r="BC48" s="403">
        <v>0</v>
      </c>
      <c r="BD48" s="403">
        <v>0</v>
      </c>
      <c r="BE48" s="403">
        <v>0</v>
      </c>
      <c r="BF48" s="403"/>
      <c r="BG48" s="403"/>
      <c r="BH48" s="403"/>
      <c r="BI48" s="327">
        <f t="shared" si="23"/>
        <v>0</v>
      </c>
      <c r="BJ48" s="150">
        <f t="shared" si="23"/>
        <v>0</v>
      </c>
      <c r="BK48" s="150">
        <f t="shared" si="23"/>
        <v>0</v>
      </c>
      <c r="BL48" s="150">
        <f t="shared" si="23"/>
        <v>0</v>
      </c>
      <c r="BM48" s="150">
        <f t="shared" si="23"/>
        <v>0</v>
      </c>
      <c r="BN48" s="150">
        <f t="shared" si="23"/>
        <v>0</v>
      </c>
      <c r="BO48" s="150">
        <f t="shared" si="23"/>
        <v>0</v>
      </c>
      <c r="BP48" s="150">
        <f t="shared" si="23"/>
        <v>0</v>
      </c>
      <c r="BQ48" s="150">
        <f t="shared" si="23"/>
        <v>0</v>
      </c>
      <c r="BR48" s="169">
        <f t="shared" si="23"/>
        <v>0</v>
      </c>
    </row>
    <row r="49" spans="1:70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643" t="s">
        <v>70</v>
      </c>
      <c r="AW49" s="639" t="s">
        <v>70</v>
      </c>
      <c r="AX49" s="640" t="s">
        <v>70</v>
      </c>
      <c r="AY49" s="403" t="s">
        <v>70</v>
      </c>
      <c r="AZ49" s="403">
        <v>0</v>
      </c>
      <c r="BA49" s="403">
        <v>0</v>
      </c>
      <c r="BB49" s="403">
        <v>0</v>
      </c>
      <c r="BC49" s="403">
        <v>0</v>
      </c>
      <c r="BD49" s="403">
        <v>0</v>
      </c>
      <c r="BE49" s="403">
        <v>0</v>
      </c>
      <c r="BF49" s="403"/>
      <c r="BG49" s="403"/>
      <c r="BH49" s="403"/>
      <c r="BI49" s="327">
        <f t="shared" si="23"/>
        <v>0</v>
      </c>
      <c r="BJ49" s="150">
        <f t="shared" si="23"/>
        <v>0</v>
      </c>
      <c r="BK49" s="150">
        <f t="shared" si="23"/>
        <v>0</v>
      </c>
      <c r="BL49" s="150">
        <f t="shared" si="23"/>
        <v>0</v>
      </c>
      <c r="BM49" s="150">
        <f t="shared" si="23"/>
        <v>0</v>
      </c>
      <c r="BN49" s="150">
        <f t="shared" si="23"/>
        <v>0</v>
      </c>
      <c r="BO49" s="150">
        <f t="shared" si="23"/>
        <v>0</v>
      </c>
      <c r="BP49" s="150">
        <f t="shared" si="23"/>
        <v>0</v>
      </c>
      <c r="BQ49" s="150">
        <f t="shared" si="23"/>
        <v>0</v>
      </c>
      <c r="BR49" s="169">
        <f t="shared" si="23"/>
        <v>0</v>
      </c>
    </row>
    <row r="50" spans="1:70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638">
        <v>32775487</v>
      </c>
      <c r="AW50" s="639">
        <v>41680533</v>
      </c>
      <c r="AX50" s="640">
        <v>53379778</v>
      </c>
      <c r="AY50" s="403">
        <v>50515349</v>
      </c>
      <c r="AZ50" s="403">
        <v>45295869.310000077</v>
      </c>
      <c r="BA50" s="403">
        <v>40413883.590000063</v>
      </c>
      <c r="BB50" s="403">
        <v>37244968.430000052</v>
      </c>
      <c r="BC50" s="403">
        <v>35419765.640000053</v>
      </c>
      <c r="BD50" s="403">
        <v>47784968.050000042</v>
      </c>
      <c r="BE50" s="403">
        <v>48748434.150000051</v>
      </c>
      <c r="BF50" s="403"/>
      <c r="BG50" s="403"/>
      <c r="BH50" s="403"/>
      <c r="BI50" s="327">
        <f t="shared" si="23"/>
        <v>2279972.0500000119</v>
      </c>
      <c r="BJ50" s="150">
        <f t="shared" si="23"/>
        <v>6627715.4799999744</v>
      </c>
      <c r="BK50" s="150">
        <f t="shared" si="23"/>
        <v>2852834.2600000277</v>
      </c>
      <c r="BL50" s="150">
        <f t="shared" si="23"/>
        <v>1645378.5299999975</v>
      </c>
      <c r="BM50" s="150">
        <f t="shared" si="23"/>
        <v>2264398.4650000259</v>
      </c>
      <c r="BN50" s="150">
        <f t="shared" si="23"/>
        <v>2760811.9199999943</v>
      </c>
      <c r="BO50" s="150">
        <f t="shared" si="23"/>
        <v>9681700.6399999559</v>
      </c>
      <c r="BP50" s="150">
        <f t="shared" si="23"/>
        <v>5406351.0399999842</v>
      </c>
      <c r="BQ50" s="150">
        <f t="shared" si="23"/>
        <v>225877.78000001237</v>
      </c>
      <c r="BR50" s="169">
        <f t="shared" si="23"/>
        <v>-1227994.8300000057</v>
      </c>
    </row>
    <row r="51" spans="1:70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638"/>
      <c r="AW51" s="639"/>
      <c r="AX51" s="640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643">
        <v>7682216</v>
      </c>
      <c r="AW52" s="639">
        <v>8092110</v>
      </c>
      <c r="AX52" s="640">
        <v>10124289</v>
      </c>
      <c r="AY52" s="403">
        <v>11671584</v>
      </c>
      <c r="AZ52" s="403">
        <v>11767398.380000006</v>
      </c>
      <c r="BA52" s="403">
        <v>11459040.049999997</v>
      </c>
      <c r="BB52" s="403">
        <v>9677403.1599999964</v>
      </c>
      <c r="BC52" s="403">
        <v>7817566.5099999961</v>
      </c>
      <c r="BD52" s="403">
        <v>7861054.8400000166</v>
      </c>
      <c r="BE52" s="403">
        <v>9440438.8200000003</v>
      </c>
      <c r="BF52" s="403"/>
      <c r="BG52" s="403"/>
      <c r="BH52" s="403"/>
      <c r="BI52" s="327">
        <f t="shared" ref="BI52:BR57" si="27">O52-C52</f>
        <v>858186.13000000548</v>
      </c>
      <c r="BJ52" s="150">
        <f t="shared" si="27"/>
        <v>1825224.3000000007</v>
      </c>
      <c r="BK52" s="150">
        <f t="shared" si="27"/>
        <v>1836007.7100000046</v>
      </c>
      <c r="BL52" s="150">
        <f t="shared" si="27"/>
        <v>3030721.9700000063</v>
      </c>
      <c r="BM52" s="150">
        <f t="shared" si="27"/>
        <v>2882323.915000001</v>
      </c>
      <c r="BN52" s="150">
        <f t="shared" si="27"/>
        <v>3422309.0199999977</v>
      </c>
      <c r="BO52" s="150">
        <f t="shared" si="27"/>
        <v>5010051.1800000062</v>
      </c>
      <c r="BP52" s="150">
        <f t="shared" si="27"/>
        <v>6818016.4499999955</v>
      </c>
      <c r="BQ52" s="150">
        <f t="shared" si="27"/>
        <v>4973940.5499999914</v>
      </c>
      <c r="BR52" s="169">
        <f t="shared" si="27"/>
        <v>3191831.2999999952</v>
      </c>
    </row>
    <row r="53" spans="1:70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643">
        <v>3156466</v>
      </c>
      <c r="AW53" s="639">
        <v>3162723</v>
      </c>
      <c r="AX53" s="640">
        <v>3996035</v>
      </c>
      <c r="AY53" s="403">
        <v>4891277</v>
      </c>
      <c r="AZ53" s="403">
        <v>4682610.3999999939</v>
      </c>
      <c r="BA53" s="403">
        <v>4414279.0099999914</v>
      </c>
      <c r="BB53" s="403">
        <v>3980633.180000002</v>
      </c>
      <c r="BC53" s="403">
        <v>3250315.4599999962</v>
      </c>
      <c r="BD53" s="403">
        <v>3091207.499999987</v>
      </c>
      <c r="BE53" s="403">
        <v>3755716.1199999903</v>
      </c>
      <c r="BF53" s="403"/>
      <c r="BG53" s="403"/>
      <c r="BH53" s="403"/>
      <c r="BI53" s="327">
        <f t="shared" si="27"/>
        <v>-317296.14999999944</v>
      </c>
      <c r="BJ53" s="150">
        <f t="shared" si="27"/>
        <v>-268566.42000000086</v>
      </c>
      <c r="BK53" s="150">
        <f t="shared" si="27"/>
        <v>-346808.48000000231</v>
      </c>
      <c r="BL53" s="150">
        <f t="shared" si="27"/>
        <v>72839.790000000503</v>
      </c>
      <c r="BM53" s="150">
        <f t="shared" si="27"/>
        <v>255090.62999999896</v>
      </c>
      <c r="BN53" s="150">
        <f t="shared" si="27"/>
        <v>416234.23999999929</v>
      </c>
      <c r="BO53" s="150">
        <f t="shared" si="27"/>
        <v>509243.73999999836</v>
      </c>
      <c r="BP53" s="150">
        <f t="shared" si="27"/>
        <v>918149.14999999572</v>
      </c>
      <c r="BQ53" s="150">
        <f t="shared" si="27"/>
        <v>571462.8300000038</v>
      </c>
      <c r="BR53" s="169">
        <f t="shared" si="27"/>
        <v>261035.93999999994</v>
      </c>
    </row>
    <row r="54" spans="1:70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643">
        <v>6029533</v>
      </c>
      <c r="AW54" s="639">
        <v>5729665</v>
      </c>
      <c r="AX54" s="640">
        <v>6452515</v>
      </c>
      <c r="AY54" s="403">
        <v>7518469</v>
      </c>
      <c r="AZ54" s="403">
        <v>7314830.6200000029</v>
      </c>
      <c r="BA54" s="403">
        <v>6742803.0100000016</v>
      </c>
      <c r="BB54" s="403">
        <v>5962227.1700000009</v>
      </c>
      <c r="BC54" s="403">
        <v>5928693.1600000011</v>
      </c>
      <c r="BD54" s="403">
        <v>5909334.209999999</v>
      </c>
      <c r="BE54" s="403">
        <v>7511301.6500000004</v>
      </c>
      <c r="BF54" s="403"/>
      <c r="BG54" s="403"/>
      <c r="BH54" s="403"/>
      <c r="BI54" s="327">
        <f t="shared" si="27"/>
        <v>290079.08000000194</v>
      </c>
      <c r="BJ54" s="150">
        <f t="shared" si="27"/>
        <v>6010000.9799999986</v>
      </c>
      <c r="BK54" s="150">
        <f t="shared" si="27"/>
        <v>6336026.9200000018</v>
      </c>
      <c r="BL54" s="150">
        <f t="shared" si="27"/>
        <v>3413807.9399999995</v>
      </c>
      <c r="BM54" s="150">
        <f t="shared" si="27"/>
        <v>2319511.5999999978</v>
      </c>
      <c r="BN54" s="150">
        <f t="shared" si="27"/>
        <v>2704133.7100000018</v>
      </c>
      <c r="BO54" s="150">
        <f t="shared" si="27"/>
        <v>3928652.8100000024</v>
      </c>
      <c r="BP54" s="150">
        <f t="shared" si="27"/>
        <v>3735273.0200000005</v>
      </c>
      <c r="BQ54" s="150">
        <f t="shared" si="27"/>
        <v>2085811.3500000024</v>
      </c>
      <c r="BR54" s="169">
        <f t="shared" si="27"/>
        <v>1626731.4300000044</v>
      </c>
    </row>
    <row r="55" spans="1:70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643" t="s">
        <v>70</v>
      </c>
      <c r="AW55" s="639" t="s">
        <v>70</v>
      </c>
      <c r="AX55" s="640" t="s">
        <v>70</v>
      </c>
      <c r="AY55" s="403" t="s">
        <v>70</v>
      </c>
      <c r="AZ55" s="403">
        <v>0</v>
      </c>
      <c r="BA55" s="403">
        <v>0</v>
      </c>
      <c r="BB55" s="403">
        <v>0</v>
      </c>
      <c r="BC55" s="403">
        <v>0</v>
      </c>
      <c r="BD55" s="403">
        <v>0</v>
      </c>
      <c r="BE55" s="403">
        <v>0</v>
      </c>
      <c r="BF55" s="403"/>
      <c r="BG55" s="403"/>
      <c r="BH55" s="403"/>
      <c r="BI55" s="327">
        <f t="shared" si="27"/>
        <v>0</v>
      </c>
      <c r="BJ55" s="150">
        <f t="shared" si="27"/>
        <v>0</v>
      </c>
      <c r="BK55" s="150">
        <f t="shared" si="27"/>
        <v>0</v>
      </c>
      <c r="BL55" s="150">
        <f t="shared" si="27"/>
        <v>0</v>
      </c>
      <c r="BM55" s="150">
        <f t="shared" si="27"/>
        <v>0</v>
      </c>
      <c r="BN55" s="150">
        <f t="shared" si="27"/>
        <v>0</v>
      </c>
      <c r="BO55" s="150">
        <f t="shared" si="27"/>
        <v>0</v>
      </c>
      <c r="BP55" s="150">
        <f t="shared" si="27"/>
        <v>0</v>
      </c>
      <c r="BQ55" s="150">
        <f t="shared" si="27"/>
        <v>0</v>
      </c>
      <c r="BR55" s="169">
        <f t="shared" si="27"/>
        <v>0</v>
      </c>
    </row>
    <row r="56" spans="1:70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643" t="s">
        <v>70</v>
      </c>
      <c r="AW56" s="639" t="s">
        <v>70</v>
      </c>
      <c r="AX56" s="640" t="s">
        <v>70</v>
      </c>
      <c r="AY56" s="403" t="s">
        <v>70</v>
      </c>
      <c r="AZ56" s="403">
        <v>0</v>
      </c>
      <c r="BA56" s="403">
        <v>0</v>
      </c>
      <c r="BB56" s="403">
        <v>0</v>
      </c>
      <c r="BC56" s="403">
        <v>0</v>
      </c>
      <c r="BD56" s="403">
        <v>0</v>
      </c>
      <c r="BE56" s="403">
        <v>0</v>
      </c>
      <c r="BF56" s="403"/>
      <c r="BG56" s="403"/>
      <c r="BH56" s="403"/>
      <c r="BI56" s="327">
        <f t="shared" si="27"/>
        <v>0</v>
      </c>
      <c r="BJ56" s="150">
        <f t="shared" si="27"/>
        <v>0</v>
      </c>
      <c r="BK56" s="150">
        <f t="shared" si="27"/>
        <v>0</v>
      </c>
      <c r="BL56" s="150">
        <f t="shared" si="27"/>
        <v>0</v>
      </c>
      <c r="BM56" s="150">
        <f t="shared" si="27"/>
        <v>0</v>
      </c>
      <c r="BN56" s="150">
        <f t="shared" si="27"/>
        <v>0</v>
      </c>
      <c r="BO56" s="150">
        <f t="shared" si="27"/>
        <v>0</v>
      </c>
      <c r="BP56" s="150">
        <f t="shared" si="27"/>
        <v>0</v>
      </c>
      <c r="BQ56" s="150">
        <f t="shared" si="27"/>
        <v>0</v>
      </c>
      <c r="BR56" s="169">
        <f t="shared" si="27"/>
        <v>0</v>
      </c>
    </row>
    <row r="57" spans="1:70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638">
        <v>16868214</v>
      </c>
      <c r="AW57" s="639">
        <v>16984499</v>
      </c>
      <c r="AX57" s="640">
        <v>20572839</v>
      </c>
      <c r="AY57" s="403">
        <v>24081330</v>
      </c>
      <c r="AZ57" s="403">
        <v>23764839.400000006</v>
      </c>
      <c r="BA57" s="403">
        <v>22616122.069999989</v>
      </c>
      <c r="BB57" s="403">
        <v>19620263.509999998</v>
      </c>
      <c r="BC57" s="403">
        <v>16996575.129999992</v>
      </c>
      <c r="BD57" s="403">
        <v>16861596.550000004</v>
      </c>
      <c r="BE57" s="403">
        <v>20707456.589999989</v>
      </c>
      <c r="BF57" s="403"/>
      <c r="BG57" s="403"/>
      <c r="BH57" s="403"/>
      <c r="BI57" s="327">
        <f t="shared" si="27"/>
        <v>830969.06000000611</v>
      </c>
      <c r="BJ57" s="150">
        <f t="shared" si="27"/>
        <v>7566658.8599999994</v>
      </c>
      <c r="BK57" s="150">
        <f t="shared" si="27"/>
        <v>7825226.1500000078</v>
      </c>
      <c r="BL57" s="150">
        <f t="shared" si="27"/>
        <v>6517369.7000000067</v>
      </c>
      <c r="BM57" s="150">
        <f t="shared" si="27"/>
        <v>5456926.1449999996</v>
      </c>
      <c r="BN57" s="150">
        <f t="shared" si="27"/>
        <v>6542676.9700000007</v>
      </c>
      <c r="BO57" s="150">
        <f t="shared" si="27"/>
        <v>9447947.730000006</v>
      </c>
      <c r="BP57" s="150">
        <f t="shared" si="27"/>
        <v>11471438.61999999</v>
      </c>
      <c r="BQ57" s="150">
        <f t="shared" si="27"/>
        <v>7631214.7299999967</v>
      </c>
      <c r="BR57" s="169">
        <f t="shared" si="27"/>
        <v>5079598.67</v>
      </c>
    </row>
    <row r="58" spans="1:70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638"/>
      <c r="AW58" s="639"/>
      <c r="AX58" s="640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643">
        <v>50904076</v>
      </c>
      <c r="AW59" s="639">
        <v>50225248</v>
      </c>
      <c r="AX59" s="640">
        <v>49855682</v>
      </c>
      <c r="AY59" s="403">
        <v>50510278</v>
      </c>
      <c r="AZ59" s="403">
        <v>51981274.929999992</v>
      </c>
      <c r="BA59" s="403">
        <v>56155439.150000006</v>
      </c>
      <c r="BB59" s="403">
        <v>55366773.219999991</v>
      </c>
      <c r="BC59" s="403">
        <v>55412202.640000008</v>
      </c>
      <c r="BD59" s="403">
        <v>55009191.050000004</v>
      </c>
      <c r="BE59" s="403">
        <v>56201835</v>
      </c>
      <c r="BF59" s="403"/>
      <c r="BG59" s="403"/>
      <c r="BH59" s="403"/>
      <c r="BI59" s="327">
        <f t="shared" ref="BI59:BR64" si="31">O59-C59</f>
        <v>1312555.5199999884</v>
      </c>
      <c r="BJ59" s="150">
        <f t="shared" si="31"/>
        <v>4916290.099999994</v>
      </c>
      <c r="BK59" s="150">
        <f t="shared" si="31"/>
        <v>8808626.629999999</v>
      </c>
      <c r="BL59" s="150">
        <f t="shared" si="31"/>
        <v>11975177.149999991</v>
      </c>
      <c r="BM59" s="150">
        <f t="shared" si="31"/>
        <v>15194072.490000002</v>
      </c>
      <c r="BN59" s="150">
        <f t="shared" si="31"/>
        <v>19200379.820000019</v>
      </c>
      <c r="BO59" s="150">
        <f t="shared" si="31"/>
        <v>22554292.159999993</v>
      </c>
      <c r="BP59" s="150">
        <f t="shared" si="31"/>
        <v>26944329.310000017</v>
      </c>
      <c r="BQ59" s="150">
        <f t="shared" si="31"/>
        <v>30893898.560000002</v>
      </c>
      <c r="BR59" s="169">
        <f t="shared" si="31"/>
        <v>33239670.990000002</v>
      </c>
    </row>
    <row r="60" spans="1:70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643">
        <v>42311976</v>
      </c>
      <c r="AW60" s="639">
        <v>43078718</v>
      </c>
      <c r="AX60" s="640">
        <v>43963630</v>
      </c>
      <c r="AY60" s="403">
        <v>45391947</v>
      </c>
      <c r="AZ60" s="403">
        <v>46181424.460000008</v>
      </c>
      <c r="BA60" s="403">
        <v>46688504.690000013</v>
      </c>
      <c r="BB60" s="403">
        <v>46913570</v>
      </c>
      <c r="BC60" s="403">
        <v>46642941.079999998</v>
      </c>
      <c r="BD60" s="403">
        <v>45774047.769999981</v>
      </c>
      <c r="BE60" s="403">
        <v>43288917.569999993</v>
      </c>
      <c r="BF60" s="403"/>
      <c r="BG60" s="403"/>
      <c r="BH60" s="403"/>
      <c r="BI60" s="327">
        <f t="shared" si="31"/>
        <v>1256915.7000000104</v>
      </c>
      <c r="BJ60" s="150">
        <f t="shared" si="31"/>
        <v>1658888.6400000155</v>
      </c>
      <c r="BK60" s="150">
        <f t="shared" si="31"/>
        <v>2645973.1199999973</v>
      </c>
      <c r="BL60" s="150">
        <f t="shared" si="31"/>
        <v>2906630.0700000003</v>
      </c>
      <c r="BM60" s="150">
        <f t="shared" si="31"/>
        <v>4183579.7399999797</v>
      </c>
      <c r="BN60" s="150">
        <f t="shared" si="31"/>
        <v>5662054.8299999982</v>
      </c>
      <c r="BO60" s="150">
        <f t="shared" si="31"/>
        <v>6753703.150000006</v>
      </c>
      <c r="BP60" s="150">
        <f t="shared" si="31"/>
        <v>7862402.1499999985</v>
      </c>
      <c r="BQ60" s="150">
        <f t="shared" si="31"/>
        <v>8036206.4400000051</v>
      </c>
      <c r="BR60" s="169">
        <f t="shared" si="31"/>
        <v>8583654.0799999833</v>
      </c>
    </row>
    <row r="61" spans="1:70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643">
        <v>20421305</v>
      </c>
      <c r="AW61" s="639">
        <v>21208089</v>
      </c>
      <c r="AX61" s="640">
        <v>20706083</v>
      </c>
      <c r="AY61" s="403">
        <v>21292246</v>
      </c>
      <c r="AZ61" s="403">
        <v>21919444.749999993</v>
      </c>
      <c r="BA61" s="403">
        <v>28685459.220000003</v>
      </c>
      <c r="BB61" s="403">
        <v>22246923.140000001</v>
      </c>
      <c r="BC61" s="403">
        <v>22240073.760000005</v>
      </c>
      <c r="BD61" s="403">
        <v>23330819.949999996</v>
      </c>
      <c r="BE61" s="403">
        <v>23583583.110000011</v>
      </c>
      <c r="BF61" s="403"/>
      <c r="BG61" s="403"/>
      <c r="BH61" s="403"/>
      <c r="BI61" s="327">
        <f t="shared" si="31"/>
        <v>2566555.4600000046</v>
      </c>
      <c r="BJ61" s="150">
        <f t="shared" si="31"/>
        <v>5725679.9699999988</v>
      </c>
      <c r="BK61" s="150">
        <f t="shared" si="31"/>
        <v>9801846.9199999999</v>
      </c>
      <c r="BL61" s="150">
        <f t="shared" si="31"/>
        <v>12362157.839999992</v>
      </c>
      <c r="BM61" s="150">
        <f t="shared" si="31"/>
        <v>14169970.489999995</v>
      </c>
      <c r="BN61" s="150">
        <f t="shared" si="31"/>
        <v>14244932.799999999</v>
      </c>
      <c r="BO61" s="150">
        <f t="shared" si="31"/>
        <v>13430048.609999985</v>
      </c>
      <c r="BP61" s="150">
        <f t="shared" si="31"/>
        <v>12554375.900000008</v>
      </c>
      <c r="BQ61" s="150">
        <f t="shared" si="31"/>
        <v>12005121.839999985</v>
      </c>
      <c r="BR61" s="169">
        <f t="shared" si="31"/>
        <v>11584492.469999999</v>
      </c>
    </row>
    <row r="62" spans="1:70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643" t="s">
        <v>70</v>
      </c>
      <c r="AW62" s="644" t="s">
        <v>70</v>
      </c>
      <c r="AX62" s="645" t="s">
        <v>70</v>
      </c>
      <c r="AY62" s="403" t="s">
        <v>70</v>
      </c>
      <c r="AZ62" s="403">
        <v>0</v>
      </c>
      <c r="BA62" s="403">
        <v>0</v>
      </c>
      <c r="BB62" s="403">
        <v>0</v>
      </c>
      <c r="BC62" s="403">
        <v>0</v>
      </c>
      <c r="BD62" s="403">
        <v>0</v>
      </c>
      <c r="BE62" s="403">
        <v>0</v>
      </c>
      <c r="BF62" s="403"/>
      <c r="BG62" s="403"/>
      <c r="BH62" s="403"/>
      <c r="BI62" s="327">
        <f t="shared" si="31"/>
        <v>0</v>
      </c>
      <c r="BJ62" s="150">
        <f t="shared" si="31"/>
        <v>0</v>
      </c>
      <c r="BK62" s="150">
        <f t="shared" si="31"/>
        <v>0</v>
      </c>
      <c r="BL62" s="150">
        <f t="shared" si="31"/>
        <v>0</v>
      </c>
      <c r="BM62" s="150">
        <f t="shared" si="31"/>
        <v>0</v>
      </c>
      <c r="BN62" s="150">
        <f t="shared" si="31"/>
        <v>0</v>
      </c>
      <c r="BO62" s="150">
        <f t="shared" si="31"/>
        <v>0</v>
      </c>
      <c r="BP62" s="150">
        <f t="shared" si="31"/>
        <v>0</v>
      </c>
      <c r="BQ62" s="150">
        <f t="shared" si="31"/>
        <v>0</v>
      </c>
      <c r="BR62" s="169">
        <f t="shared" si="31"/>
        <v>0</v>
      </c>
    </row>
    <row r="63" spans="1:70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643" t="s">
        <v>70</v>
      </c>
      <c r="AW63" s="644" t="s">
        <v>70</v>
      </c>
      <c r="AX63" s="645" t="s">
        <v>70</v>
      </c>
      <c r="AY63" s="403" t="s">
        <v>70</v>
      </c>
      <c r="AZ63" s="403">
        <v>0</v>
      </c>
      <c r="BA63" s="403">
        <v>0</v>
      </c>
      <c r="BB63" s="403">
        <v>0</v>
      </c>
      <c r="BC63" s="403">
        <v>0</v>
      </c>
      <c r="BD63" s="403">
        <v>0</v>
      </c>
      <c r="BE63" s="403">
        <v>0</v>
      </c>
      <c r="BF63" s="403"/>
      <c r="BG63" s="403"/>
      <c r="BH63" s="403"/>
      <c r="BI63" s="327">
        <f t="shared" si="31"/>
        <v>0</v>
      </c>
      <c r="BJ63" s="150">
        <f t="shared" si="31"/>
        <v>0</v>
      </c>
      <c r="BK63" s="150">
        <f t="shared" si="31"/>
        <v>0</v>
      </c>
      <c r="BL63" s="150">
        <f t="shared" si="31"/>
        <v>0</v>
      </c>
      <c r="BM63" s="150">
        <f t="shared" si="31"/>
        <v>0</v>
      </c>
      <c r="BN63" s="150">
        <f t="shared" si="31"/>
        <v>0</v>
      </c>
      <c r="BO63" s="150">
        <f t="shared" si="31"/>
        <v>0</v>
      </c>
      <c r="BP63" s="150">
        <f t="shared" si="31"/>
        <v>0</v>
      </c>
      <c r="BQ63" s="150">
        <f t="shared" si="31"/>
        <v>0</v>
      </c>
      <c r="BR63" s="169">
        <f t="shared" si="31"/>
        <v>0</v>
      </c>
    </row>
    <row r="64" spans="1:70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f>SUM(AU59:AU63)</f>
        <v>110268205.28999998</v>
      </c>
      <c r="AV64" s="638">
        <v>113637357</v>
      </c>
      <c r="AW64" s="639">
        <v>114512056</v>
      </c>
      <c r="AX64" s="640">
        <v>114525395</v>
      </c>
      <c r="AY64" s="403">
        <v>117194471</v>
      </c>
      <c r="AZ64" s="403">
        <v>120082144.13999999</v>
      </c>
      <c r="BA64" s="403">
        <v>131529403.06000002</v>
      </c>
      <c r="BB64" s="403">
        <v>124527266.36</v>
      </c>
      <c r="BC64" s="403">
        <v>124295217.48</v>
      </c>
      <c r="BD64" s="403">
        <v>124114058.76999998</v>
      </c>
      <c r="BE64" s="403">
        <v>123074335.68000001</v>
      </c>
      <c r="BF64" s="403"/>
      <c r="BG64" s="403"/>
      <c r="BH64" s="403"/>
      <c r="BI64" s="327">
        <f t="shared" si="31"/>
        <v>5136026.6800000072</v>
      </c>
      <c r="BJ64" s="150">
        <f t="shared" si="31"/>
        <v>12300858.710000008</v>
      </c>
      <c r="BK64" s="150">
        <f t="shared" si="31"/>
        <v>21256446.670000002</v>
      </c>
      <c r="BL64" s="150">
        <f t="shared" si="31"/>
        <v>27243965.059999973</v>
      </c>
      <c r="BM64" s="150">
        <f t="shared" si="31"/>
        <v>33547622.719999969</v>
      </c>
      <c r="BN64" s="150">
        <f t="shared" si="31"/>
        <v>39107367.450000018</v>
      </c>
      <c r="BO64" s="150">
        <f t="shared" si="31"/>
        <v>42738043.919999987</v>
      </c>
      <c r="BP64" s="150">
        <f t="shared" si="31"/>
        <v>47361107.360000014</v>
      </c>
      <c r="BQ64" s="150">
        <f t="shared" si="31"/>
        <v>50935226.839999989</v>
      </c>
      <c r="BR64" s="169">
        <f t="shared" si="31"/>
        <v>53407817.539999977</v>
      </c>
    </row>
    <row r="65" spans="1:70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638"/>
      <c r="AW65" s="639"/>
      <c r="AX65" s="640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638">
        <v>73541446</v>
      </c>
      <c r="AW66" s="639">
        <v>77414784</v>
      </c>
      <c r="AX66" s="640">
        <v>84624491</v>
      </c>
      <c r="AY66" s="403">
        <v>86194613</v>
      </c>
      <c r="AZ66" s="403">
        <v>86031177.480000079</v>
      </c>
      <c r="BA66" s="403">
        <v>86832232.650000066</v>
      </c>
      <c r="BB66" s="403">
        <v>81468956.250000045</v>
      </c>
      <c r="BC66" s="403">
        <v>79544092.190000072</v>
      </c>
      <c r="BD66" s="403">
        <v>85613331.980000079</v>
      </c>
      <c r="BE66" s="403">
        <v>88622966.800000042</v>
      </c>
      <c r="BF66" s="403"/>
      <c r="BG66" s="403"/>
      <c r="BH66" s="403"/>
      <c r="BI66" s="327">
        <f t="shared" ref="BI66:BR71" si="38">O66-C66</f>
        <v>1259364.4300000146</v>
      </c>
      <c r="BJ66" s="150">
        <f t="shared" si="38"/>
        <v>4582101.5499999672</v>
      </c>
      <c r="BK66" s="150">
        <f t="shared" si="38"/>
        <v>11506869.600000031</v>
      </c>
      <c r="BL66" s="150">
        <f t="shared" si="38"/>
        <v>16416019.650000006</v>
      </c>
      <c r="BM66" s="150">
        <f t="shared" si="38"/>
        <v>18818049.57500004</v>
      </c>
      <c r="BN66" s="150">
        <f t="shared" si="38"/>
        <v>23514445.360000029</v>
      </c>
      <c r="BO66" s="150">
        <f t="shared" si="38"/>
        <v>31569940.569999963</v>
      </c>
      <c r="BP66" s="150">
        <f t="shared" si="38"/>
        <v>36081261.890000008</v>
      </c>
      <c r="BQ66" s="150">
        <f t="shared" si="38"/>
        <v>37609785.170000009</v>
      </c>
      <c r="BR66" s="169">
        <f t="shared" si="38"/>
        <v>36941620.630000003</v>
      </c>
    </row>
    <row r="67" spans="1:70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638">
        <v>49267889</v>
      </c>
      <c r="AW67" s="639">
        <v>51049895</v>
      </c>
      <c r="AX67" s="640">
        <v>53872761</v>
      </c>
      <c r="AY67" s="403">
        <v>55964482</v>
      </c>
      <c r="AZ67" s="403">
        <v>56336483.649999991</v>
      </c>
      <c r="BA67" s="403">
        <v>55959353.720000006</v>
      </c>
      <c r="BB67" s="403">
        <v>55075939.200000003</v>
      </c>
      <c r="BC67" s="403">
        <v>53935685.919999979</v>
      </c>
      <c r="BD67" s="403">
        <v>53770821.499999955</v>
      </c>
      <c r="BE67" s="403">
        <v>52636396.439999983</v>
      </c>
      <c r="BF67" s="403"/>
      <c r="BG67" s="403"/>
      <c r="BH67" s="403"/>
      <c r="BI67" s="327">
        <f t="shared" si="38"/>
        <v>512133.11000000685</v>
      </c>
      <c r="BJ67" s="150">
        <f t="shared" si="38"/>
        <v>743478.80000001192</v>
      </c>
      <c r="BK67" s="150">
        <f t="shared" si="38"/>
        <v>2123072.299999997</v>
      </c>
      <c r="BL67" s="150">
        <f t="shared" si="38"/>
        <v>2945000.5099999979</v>
      </c>
      <c r="BM67" s="150">
        <f t="shared" si="38"/>
        <v>4344207.6299999729</v>
      </c>
      <c r="BN67" s="150">
        <f t="shared" si="38"/>
        <v>6123779.8699999973</v>
      </c>
      <c r="BO67" s="150">
        <f t="shared" si="38"/>
        <v>7748041.9700000063</v>
      </c>
      <c r="BP67" s="150">
        <f t="shared" si="38"/>
        <v>9034250.1200000048</v>
      </c>
      <c r="BQ67" s="150">
        <f t="shared" si="38"/>
        <v>8758039.7800000161</v>
      </c>
      <c r="BR67" s="169">
        <f t="shared" si="38"/>
        <v>8769190.4199999794</v>
      </c>
    </row>
    <row r="68" spans="1:70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638">
        <v>40471723</v>
      </c>
      <c r="AW68" s="639">
        <v>44712409</v>
      </c>
      <c r="AX68" s="640">
        <v>49980760</v>
      </c>
      <c r="AY68" s="403">
        <v>49632055</v>
      </c>
      <c r="AZ68" s="403">
        <v>46775191.719999999</v>
      </c>
      <c r="BA68" s="403">
        <v>51767822.350000009</v>
      </c>
      <c r="BB68" s="403">
        <v>44847602.850000001</v>
      </c>
      <c r="BC68" s="403">
        <v>43231780.140000001</v>
      </c>
      <c r="BD68" s="403">
        <v>49376469.889999993</v>
      </c>
      <c r="BE68" s="403">
        <v>51270863.180000007</v>
      </c>
      <c r="BF68" s="403"/>
      <c r="BG68" s="403"/>
      <c r="BH68" s="403"/>
      <c r="BI68" s="327">
        <f t="shared" si="38"/>
        <v>6475470.25</v>
      </c>
      <c r="BJ68" s="150">
        <f t="shared" si="38"/>
        <v>21169652.699999992</v>
      </c>
      <c r="BK68" s="150">
        <f t="shared" si="38"/>
        <v>18304565.18</v>
      </c>
      <c r="BL68" s="150">
        <f t="shared" si="38"/>
        <v>16045693.129999977</v>
      </c>
      <c r="BM68" s="150">
        <f t="shared" si="38"/>
        <v>18106690.124999993</v>
      </c>
      <c r="BN68" s="150">
        <f t="shared" si="38"/>
        <v>18772631.109999992</v>
      </c>
      <c r="BO68" s="150">
        <f t="shared" si="38"/>
        <v>22549709.749999985</v>
      </c>
      <c r="BP68" s="150">
        <f t="shared" si="38"/>
        <v>19123385.010000005</v>
      </c>
      <c r="BQ68" s="150">
        <f t="shared" si="38"/>
        <v>12424494.399999984</v>
      </c>
      <c r="BR68" s="169">
        <f t="shared" si="38"/>
        <v>11548610.329999998</v>
      </c>
    </row>
    <row r="69" spans="1:70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638" t="s">
        <v>70</v>
      </c>
      <c r="AW69" s="639" t="s">
        <v>70</v>
      </c>
      <c r="AX69" s="640" t="s">
        <v>70</v>
      </c>
      <c r="AY69" s="403" t="s">
        <v>70</v>
      </c>
      <c r="AZ69" s="403">
        <v>0</v>
      </c>
      <c r="BA69" s="403">
        <v>0</v>
      </c>
      <c r="BB69" s="403">
        <v>0</v>
      </c>
      <c r="BC69" s="403">
        <v>0</v>
      </c>
      <c r="BD69" s="403">
        <v>0</v>
      </c>
      <c r="BE69" s="403">
        <v>0</v>
      </c>
      <c r="BF69" s="403"/>
      <c r="BG69" s="403"/>
      <c r="BH69" s="403"/>
      <c r="BI69" s="327">
        <f t="shared" si="38"/>
        <v>0</v>
      </c>
      <c r="BJ69" s="150">
        <f t="shared" si="38"/>
        <v>0</v>
      </c>
      <c r="BK69" s="150">
        <f t="shared" si="38"/>
        <v>0</v>
      </c>
      <c r="BL69" s="150">
        <f t="shared" si="38"/>
        <v>0</v>
      </c>
      <c r="BM69" s="150">
        <f t="shared" si="38"/>
        <v>0</v>
      </c>
      <c r="BN69" s="150">
        <f t="shared" si="38"/>
        <v>0</v>
      </c>
      <c r="BO69" s="150">
        <f t="shared" si="38"/>
        <v>0</v>
      </c>
      <c r="BP69" s="150">
        <f t="shared" si="38"/>
        <v>0</v>
      </c>
      <c r="BQ69" s="150">
        <f t="shared" si="38"/>
        <v>0</v>
      </c>
      <c r="BR69" s="169">
        <f t="shared" si="38"/>
        <v>0</v>
      </c>
    </row>
    <row r="70" spans="1:70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638" t="s">
        <v>70</v>
      </c>
      <c r="AW70" s="639" t="s">
        <v>70</v>
      </c>
      <c r="AX70" s="640" t="s">
        <v>70</v>
      </c>
      <c r="AY70" s="403" t="s">
        <v>70</v>
      </c>
      <c r="AZ70" s="403">
        <v>0</v>
      </c>
      <c r="BA70" s="403">
        <v>0</v>
      </c>
      <c r="BB70" s="403">
        <v>0</v>
      </c>
      <c r="BC70" s="403">
        <v>0</v>
      </c>
      <c r="BD70" s="403">
        <v>0</v>
      </c>
      <c r="BE70" s="403">
        <v>0</v>
      </c>
      <c r="BF70" s="403"/>
      <c r="BG70" s="403"/>
      <c r="BH70" s="403"/>
      <c r="BI70" s="327">
        <f t="shared" si="38"/>
        <v>0</v>
      </c>
      <c r="BJ70" s="150">
        <f t="shared" si="38"/>
        <v>0</v>
      </c>
      <c r="BK70" s="150">
        <f t="shared" si="38"/>
        <v>0</v>
      </c>
      <c r="BL70" s="150">
        <f t="shared" si="38"/>
        <v>0</v>
      </c>
      <c r="BM70" s="150">
        <f t="shared" si="38"/>
        <v>0</v>
      </c>
      <c r="BN70" s="150">
        <f t="shared" si="38"/>
        <v>0</v>
      </c>
      <c r="BO70" s="150">
        <f t="shared" si="38"/>
        <v>0</v>
      </c>
      <c r="BP70" s="150">
        <f t="shared" si="38"/>
        <v>0</v>
      </c>
      <c r="BQ70" s="150">
        <f t="shared" si="38"/>
        <v>0</v>
      </c>
      <c r="BR70" s="169">
        <f t="shared" si="38"/>
        <v>0</v>
      </c>
    </row>
    <row r="71" spans="1:70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646">
        <v>163281058</v>
      </c>
      <c r="AW71" s="641">
        <v>173177088</v>
      </c>
      <c r="AX71" s="642">
        <v>188478013</v>
      </c>
      <c r="AY71" s="404">
        <v>191791150</v>
      </c>
      <c r="AZ71" s="404">
        <v>189142852.85000005</v>
      </c>
      <c r="BA71" s="404">
        <v>194559408.72000009</v>
      </c>
      <c r="BB71" s="404">
        <v>181392498.30000004</v>
      </c>
      <c r="BC71" s="404">
        <v>176711558.25000006</v>
      </c>
      <c r="BD71" s="404">
        <v>188760623.37</v>
      </c>
      <c r="BE71" s="404">
        <v>192530226.42000002</v>
      </c>
      <c r="BF71" s="404"/>
      <c r="BG71" s="404"/>
      <c r="BH71" s="404"/>
      <c r="BI71" s="328">
        <f t="shared" si="38"/>
        <v>8246967.7900000215</v>
      </c>
      <c r="BJ71" s="158">
        <f t="shared" si="38"/>
        <v>26495233.050000012</v>
      </c>
      <c r="BK71" s="158">
        <f t="shared" si="38"/>
        <v>31934507.080000013</v>
      </c>
      <c r="BL71" s="158">
        <f t="shared" si="38"/>
        <v>35406713.289999962</v>
      </c>
      <c r="BM71" s="158">
        <f t="shared" si="38"/>
        <v>41268947.330000013</v>
      </c>
      <c r="BN71" s="158">
        <f t="shared" si="38"/>
        <v>48410856.340000033</v>
      </c>
      <c r="BO71" s="158">
        <f t="shared" si="38"/>
        <v>61867692.289999947</v>
      </c>
      <c r="BP71" s="158">
        <f t="shared" si="38"/>
        <v>64238897.019999981</v>
      </c>
      <c r="BQ71" s="158">
        <f t="shared" si="38"/>
        <v>58792319.349999994</v>
      </c>
      <c r="BR71" s="171">
        <f t="shared" si="38"/>
        <v>57259421.379999995</v>
      </c>
    </row>
    <row r="72" spans="1:70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632">
        <v>559372853</v>
      </c>
      <c r="AX73" s="406">
        <v>498008779</v>
      </c>
      <c r="AY73" s="406">
        <v>473198289</v>
      </c>
      <c r="AZ73" s="406">
        <v>410420834</v>
      </c>
      <c r="BA73" s="406">
        <v>370131922</v>
      </c>
      <c r="BB73" s="406">
        <v>416694513</v>
      </c>
      <c r="BC73" s="406">
        <v>607372276</v>
      </c>
      <c r="BD73" s="406">
        <v>670049876</v>
      </c>
      <c r="BE73" s="406">
        <v>572935322</v>
      </c>
      <c r="BF73" s="406"/>
      <c r="BG73" s="406"/>
      <c r="BH73" s="406"/>
      <c r="BI73" s="325">
        <f t="shared" ref="BI73:BR78" si="42">O73-C73</f>
        <v>-56562618</v>
      </c>
      <c r="BJ73" s="142">
        <f t="shared" si="42"/>
        <v>47812381</v>
      </c>
      <c r="BK73" s="142">
        <f t="shared" si="42"/>
        <v>52703361</v>
      </c>
      <c r="BL73" s="142">
        <f t="shared" si="42"/>
        <v>71847238</v>
      </c>
      <c r="BM73" s="142">
        <f t="shared" si="42"/>
        <v>56838559</v>
      </c>
      <c r="BN73" s="142">
        <f t="shared" si="42"/>
        <v>114087016</v>
      </c>
      <c r="BO73" s="142">
        <f t="shared" si="42"/>
        <v>57855238</v>
      </c>
      <c r="BP73" s="142">
        <f t="shared" si="42"/>
        <v>29384714</v>
      </c>
      <c r="BQ73" s="142">
        <f t="shared" si="42"/>
        <v>11726124</v>
      </c>
      <c r="BR73" s="166">
        <f t="shared" si="42"/>
        <v>32293770</v>
      </c>
    </row>
    <row r="74" spans="1:70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632">
        <v>57837179</v>
      </c>
      <c r="AX74" s="406">
        <v>53529696</v>
      </c>
      <c r="AY74" s="406">
        <v>51767770</v>
      </c>
      <c r="AZ74" s="406">
        <v>46034850</v>
      </c>
      <c r="BA74" s="406">
        <v>40456314</v>
      </c>
      <c r="BB74" s="406">
        <v>43325097</v>
      </c>
      <c r="BC74" s="406">
        <v>58826663</v>
      </c>
      <c r="BD74" s="406">
        <v>66785534</v>
      </c>
      <c r="BE74" s="406">
        <v>58484483</v>
      </c>
      <c r="BF74" s="406"/>
      <c r="BG74" s="406"/>
      <c r="BH74" s="406"/>
      <c r="BI74" s="325">
        <f t="shared" si="42"/>
        <v>-5808625</v>
      </c>
      <c r="BJ74" s="142">
        <f t="shared" si="42"/>
        <v>2595083</v>
      </c>
      <c r="BK74" s="142">
        <f t="shared" si="42"/>
        <v>3540674</v>
      </c>
      <c r="BL74" s="142">
        <f t="shared" si="42"/>
        <v>6419775</v>
      </c>
      <c r="BM74" s="142">
        <f t="shared" si="42"/>
        <v>4699903</v>
      </c>
      <c r="BN74" s="142">
        <f t="shared" si="42"/>
        <v>11910840</v>
      </c>
      <c r="BO74" s="142">
        <f t="shared" si="42"/>
        <v>7012360</v>
      </c>
      <c r="BP74" s="142">
        <f t="shared" si="42"/>
        <v>4016240</v>
      </c>
      <c r="BQ74" s="142">
        <f t="shared" si="42"/>
        <v>2262651</v>
      </c>
      <c r="BR74" s="166">
        <f t="shared" si="42"/>
        <v>2962116</v>
      </c>
    </row>
    <row r="75" spans="1:70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632">
        <v>347213422</v>
      </c>
      <c r="AX75" s="406">
        <v>342593821</v>
      </c>
      <c r="AY75" s="406">
        <v>321094008</v>
      </c>
      <c r="AZ75" s="406">
        <v>313458655</v>
      </c>
      <c r="BA75" s="406">
        <v>289750550</v>
      </c>
      <c r="BB75" s="406">
        <v>311005705</v>
      </c>
      <c r="BC75" s="406">
        <v>356524987</v>
      </c>
      <c r="BD75" s="406">
        <v>396450487</v>
      </c>
      <c r="BE75" s="406">
        <v>370919065</v>
      </c>
      <c r="BF75" s="406"/>
      <c r="BG75" s="406"/>
      <c r="BH75" s="406"/>
      <c r="BI75" s="325">
        <f t="shared" si="42"/>
        <v>-27575150</v>
      </c>
      <c r="BJ75" s="142">
        <f t="shared" si="42"/>
        <v>-60509369</v>
      </c>
      <c r="BK75" s="142">
        <f t="shared" si="42"/>
        <v>-58775616</v>
      </c>
      <c r="BL75" s="142">
        <f t="shared" si="42"/>
        <v>-54229449</v>
      </c>
      <c r="BM75" s="142">
        <f t="shared" si="42"/>
        <v>-45130844</v>
      </c>
      <c r="BN75" s="142">
        <f t="shared" si="42"/>
        <v>-46784898</v>
      </c>
      <c r="BO75" s="142">
        <f t="shared" si="42"/>
        <v>-35880948</v>
      </c>
      <c r="BP75" s="142">
        <f t="shared" si="42"/>
        <v>-17685705</v>
      </c>
      <c r="BQ75" s="142">
        <f t="shared" si="42"/>
        <v>-40708018</v>
      </c>
      <c r="BR75" s="166">
        <f t="shared" si="42"/>
        <v>-31562451</v>
      </c>
    </row>
    <row r="76" spans="1:70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632">
        <v>723884636</v>
      </c>
      <c r="AX76" s="406">
        <v>664558727</v>
      </c>
      <c r="AY76" s="406">
        <v>682318834</v>
      </c>
      <c r="AZ76" s="406">
        <v>644108479</v>
      </c>
      <c r="BA76" s="406">
        <v>663689428</v>
      </c>
      <c r="BB76" s="406">
        <v>693168360</v>
      </c>
      <c r="BC76" s="406">
        <v>827152754</v>
      </c>
      <c r="BD76" s="406">
        <v>816093936</v>
      </c>
      <c r="BE76" s="406">
        <v>787207702</v>
      </c>
      <c r="BF76" s="406"/>
      <c r="BG76" s="406"/>
      <c r="BH76" s="406"/>
      <c r="BI76" s="325">
        <f t="shared" si="42"/>
        <v>-47439582</v>
      </c>
      <c r="BJ76" s="142">
        <f t="shared" si="42"/>
        <v>-107077570</v>
      </c>
      <c r="BK76" s="142">
        <f t="shared" si="42"/>
        <v>-85046489</v>
      </c>
      <c r="BL76" s="142">
        <f t="shared" si="42"/>
        <v>-73675534</v>
      </c>
      <c r="BM76" s="142">
        <f t="shared" si="42"/>
        <v>-71691318</v>
      </c>
      <c r="BN76" s="142">
        <f t="shared" si="42"/>
        <v>-55526250</v>
      </c>
      <c r="BO76" s="142">
        <f t="shared" si="42"/>
        <v>-33604708</v>
      </c>
      <c r="BP76" s="142">
        <f t="shared" si="42"/>
        <v>-63053294</v>
      </c>
      <c r="BQ76" s="142">
        <f t="shared" si="42"/>
        <v>-34652777</v>
      </c>
      <c r="BR76" s="166">
        <f t="shared" si="42"/>
        <v>-46729285</v>
      </c>
    </row>
    <row r="77" spans="1:70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632">
        <v>8216388</v>
      </c>
      <c r="AX77" s="406">
        <v>6982781</v>
      </c>
      <c r="AY77" s="406">
        <v>6863155</v>
      </c>
      <c r="AZ77" s="406">
        <v>6020734</v>
      </c>
      <c r="BA77" s="406">
        <v>5446215</v>
      </c>
      <c r="BB77" s="406">
        <v>5090955</v>
      </c>
      <c r="BC77" s="406">
        <v>5216324</v>
      </c>
      <c r="BD77" s="406">
        <v>5696041</v>
      </c>
      <c r="BE77" s="406">
        <v>6318625</v>
      </c>
      <c r="BF77" s="406"/>
      <c r="BG77" s="406"/>
      <c r="BH77" s="406"/>
      <c r="BI77" s="325">
        <f t="shared" si="42"/>
        <v>-147012</v>
      </c>
      <c r="BJ77" s="142">
        <f t="shared" si="42"/>
        <v>-315497</v>
      </c>
      <c r="BK77" s="142">
        <f t="shared" si="42"/>
        <v>-310089</v>
      </c>
      <c r="BL77" s="142">
        <f t="shared" si="42"/>
        <v>-191556</v>
      </c>
      <c r="BM77" s="142">
        <f t="shared" si="42"/>
        <v>-227074</v>
      </c>
      <c r="BN77" s="142">
        <f t="shared" si="42"/>
        <v>584083</v>
      </c>
      <c r="BO77" s="142">
        <f t="shared" si="42"/>
        <v>-748131</v>
      </c>
      <c r="BP77" s="142">
        <f t="shared" si="42"/>
        <v>-180262</v>
      </c>
      <c r="BQ77" s="142">
        <f t="shared" si="42"/>
        <v>-297614</v>
      </c>
      <c r="BR77" s="166">
        <f t="shared" si="42"/>
        <v>-6640</v>
      </c>
    </row>
    <row r="78" spans="1:70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632">
        <v>1696524478</v>
      </c>
      <c r="AX78" s="406">
        <v>1565673804</v>
      </c>
      <c r="AY78" s="406">
        <v>1535242056</v>
      </c>
      <c r="AZ78" s="406">
        <v>1420043552</v>
      </c>
      <c r="BA78" s="406">
        <v>1369474429</v>
      </c>
      <c r="BB78" s="406">
        <v>1469284630</v>
      </c>
      <c r="BC78" s="406">
        <v>1855093004</v>
      </c>
      <c r="BD78" s="406">
        <v>1955075874</v>
      </c>
      <c r="BE78" s="406">
        <v>1795865197</v>
      </c>
      <c r="BF78" s="406"/>
      <c r="BG78" s="406"/>
      <c r="BH78" s="406"/>
      <c r="BI78" s="325">
        <f t="shared" si="42"/>
        <v>-137532987</v>
      </c>
      <c r="BJ78" s="142">
        <f t="shared" si="42"/>
        <v>-117494972</v>
      </c>
      <c r="BK78" s="142">
        <f t="shared" si="42"/>
        <v>-87888159</v>
      </c>
      <c r="BL78" s="142">
        <f t="shared" si="42"/>
        <v>-49829526</v>
      </c>
      <c r="BM78" s="142">
        <f t="shared" si="42"/>
        <v>-55510774</v>
      </c>
      <c r="BN78" s="142">
        <f t="shared" si="42"/>
        <v>24270791</v>
      </c>
      <c r="BO78" s="142">
        <f t="shared" si="42"/>
        <v>-5366189</v>
      </c>
      <c r="BP78" s="142">
        <f t="shared" si="42"/>
        <v>-47518307</v>
      </c>
      <c r="BQ78" s="142">
        <f t="shared" si="42"/>
        <v>-61669634</v>
      </c>
      <c r="BR78" s="166">
        <f t="shared" si="42"/>
        <v>-43042490</v>
      </c>
    </row>
    <row r="79" spans="1:70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586">
        <v>125591074.73999998</v>
      </c>
      <c r="AX80" s="408">
        <v>120020926.45999998</v>
      </c>
      <c r="AY80" s="408">
        <v>112409919.59999998</v>
      </c>
      <c r="AZ80" s="408">
        <v>96576133.400000021</v>
      </c>
      <c r="BA80" s="408">
        <v>87447334.299999982</v>
      </c>
      <c r="BB80" s="408">
        <v>96959584.929999992</v>
      </c>
      <c r="BC80" s="408">
        <v>129664419.86999999</v>
      </c>
      <c r="BD80" s="408">
        <v>134244629.64000002</v>
      </c>
      <c r="BE80" s="408">
        <v>116690368.39</v>
      </c>
      <c r="BF80" s="408"/>
      <c r="BG80" s="408"/>
      <c r="BH80" s="408"/>
      <c r="BI80" s="327">
        <f t="shared" ref="BI80:BR85" si="46">O80-C80</f>
        <v>-14176767.849999994</v>
      </c>
      <c r="BJ80" s="150">
        <f t="shared" si="46"/>
        <v>5810643.0100000054</v>
      </c>
      <c r="BK80" s="150">
        <f t="shared" si="46"/>
        <v>6513371.4400000125</v>
      </c>
      <c r="BL80" s="150">
        <f t="shared" si="46"/>
        <v>9627191.5699999928</v>
      </c>
      <c r="BM80" s="150">
        <f t="shared" si="46"/>
        <v>8897697.3700000197</v>
      </c>
      <c r="BN80" s="150">
        <f t="shared" si="46"/>
        <v>17279172.650000006</v>
      </c>
      <c r="BO80" s="150">
        <f t="shared" si="46"/>
        <v>8798914.380000025</v>
      </c>
      <c r="BP80" s="150">
        <f t="shared" si="46"/>
        <v>4767587.7600000054</v>
      </c>
      <c r="BQ80" s="150">
        <f t="shared" si="46"/>
        <v>1944262.9100000113</v>
      </c>
      <c r="BR80" s="169">
        <f t="shared" si="46"/>
        <v>5877608.849999994</v>
      </c>
    </row>
    <row r="81" spans="1:70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586">
        <v>4153222.41</v>
      </c>
      <c r="AX81" s="408">
        <v>3822401.43</v>
      </c>
      <c r="AY81" s="408">
        <v>3670319.17</v>
      </c>
      <c r="AZ81" s="408">
        <v>3236364.06</v>
      </c>
      <c r="BA81" s="408">
        <v>2907041.44</v>
      </c>
      <c r="BB81" s="408">
        <v>2994963.69</v>
      </c>
      <c r="BC81" s="408">
        <v>4117294.43</v>
      </c>
      <c r="BD81" s="408">
        <v>4451480.03</v>
      </c>
      <c r="BE81" s="408">
        <v>4015691.92</v>
      </c>
      <c r="BF81" s="408"/>
      <c r="BG81" s="408"/>
      <c r="BH81" s="408"/>
      <c r="BI81" s="327">
        <f t="shared" si="46"/>
        <v>-503513.64000000013</v>
      </c>
      <c r="BJ81" s="150">
        <f t="shared" si="46"/>
        <v>137938.1799999997</v>
      </c>
      <c r="BK81" s="150">
        <f t="shared" si="46"/>
        <v>172819.08999999985</v>
      </c>
      <c r="BL81" s="150">
        <f t="shared" si="46"/>
        <v>453657.81999999983</v>
      </c>
      <c r="BM81" s="150">
        <f t="shared" si="46"/>
        <v>480768.41999999899</v>
      </c>
      <c r="BN81" s="150">
        <f t="shared" si="46"/>
        <v>844870.87999999942</v>
      </c>
      <c r="BO81" s="150">
        <f t="shared" si="46"/>
        <v>600868.82999999961</v>
      </c>
      <c r="BP81" s="150">
        <f t="shared" si="46"/>
        <v>448653.31000000006</v>
      </c>
      <c r="BQ81" s="150">
        <f t="shared" si="46"/>
        <v>337425.77000000048</v>
      </c>
      <c r="BR81" s="169">
        <f t="shared" si="46"/>
        <v>467008.3200000003</v>
      </c>
    </row>
    <row r="82" spans="1:70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586">
        <v>50908811.210000001</v>
      </c>
      <c r="AX82" s="408">
        <v>55058605.629999995</v>
      </c>
      <c r="AY82" s="408">
        <v>52424524.07</v>
      </c>
      <c r="AZ82" s="408">
        <v>50607615.189999998</v>
      </c>
      <c r="BA82" s="408">
        <v>47012161.790000007</v>
      </c>
      <c r="BB82" s="408">
        <v>49991269.910000011</v>
      </c>
      <c r="BC82" s="408">
        <v>53023517.999999993</v>
      </c>
      <c r="BD82" s="408">
        <v>54578262.039999999</v>
      </c>
      <c r="BE82" s="408">
        <v>52125813.719999999</v>
      </c>
      <c r="BF82" s="408"/>
      <c r="BG82" s="408"/>
      <c r="BH82" s="408"/>
      <c r="BI82" s="327">
        <f t="shared" si="46"/>
        <v>-6856758.1300000027</v>
      </c>
      <c r="BJ82" s="150">
        <f t="shared" si="46"/>
        <v>-8810947.0100000128</v>
      </c>
      <c r="BK82" s="150">
        <f t="shared" si="46"/>
        <v>-8710320.2900000066</v>
      </c>
      <c r="BL82" s="150">
        <f t="shared" si="46"/>
        <v>-8340389.5299999937</v>
      </c>
      <c r="BM82" s="150">
        <f t="shared" si="46"/>
        <v>-7093532.8599999994</v>
      </c>
      <c r="BN82" s="150">
        <f t="shared" si="46"/>
        <v>-7451887.6399999931</v>
      </c>
      <c r="BO82" s="150">
        <f t="shared" si="46"/>
        <v>-6580396.6000000015</v>
      </c>
      <c r="BP82" s="150">
        <f t="shared" si="46"/>
        <v>-2721627.5500000045</v>
      </c>
      <c r="BQ82" s="150">
        <f t="shared" si="46"/>
        <v>-5335616.9999999925</v>
      </c>
      <c r="BR82" s="169">
        <f t="shared" si="46"/>
        <v>-3871656.6999999955</v>
      </c>
    </row>
    <row r="83" spans="1:70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586">
        <v>69853069.779999986</v>
      </c>
      <c r="AX83" s="408">
        <v>66849729.499999993</v>
      </c>
      <c r="AY83" s="408">
        <v>63605064.920000009</v>
      </c>
      <c r="AZ83" s="408">
        <v>57797413.260000013</v>
      </c>
      <c r="BA83" s="408">
        <v>59145973.05999998</v>
      </c>
      <c r="BB83" s="408">
        <v>60904917.529999994</v>
      </c>
      <c r="BC83" s="408">
        <v>68727035.819999993</v>
      </c>
      <c r="BD83" s="408">
        <v>67716255.399999976</v>
      </c>
      <c r="BE83" s="408">
        <v>67822344.730000004</v>
      </c>
      <c r="BF83" s="408"/>
      <c r="BG83" s="408"/>
      <c r="BH83" s="408"/>
      <c r="BI83" s="327">
        <f t="shared" si="46"/>
        <v>-7537367.8899999931</v>
      </c>
      <c r="BJ83" s="150">
        <f t="shared" si="46"/>
        <v>-9181363.3800000101</v>
      </c>
      <c r="BK83" s="150">
        <f t="shared" si="46"/>
        <v>-8855287.049999997</v>
      </c>
      <c r="BL83" s="150">
        <f t="shared" si="46"/>
        <v>-6536470.3100000024</v>
      </c>
      <c r="BM83" s="150">
        <f t="shared" si="46"/>
        <v>-7326319.4399999976</v>
      </c>
      <c r="BN83" s="150">
        <f t="shared" si="46"/>
        <v>-7017188.8500000015</v>
      </c>
      <c r="BO83" s="150">
        <f t="shared" si="46"/>
        <v>-5779596.2199999914</v>
      </c>
      <c r="BP83" s="150">
        <f t="shared" si="46"/>
        <v>-7375176.7800000012</v>
      </c>
      <c r="BQ83" s="150">
        <f t="shared" si="46"/>
        <v>-5456268.6199999973</v>
      </c>
      <c r="BR83" s="169">
        <f t="shared" si="46"/>
        <v>-6671943.0699999928</v>
      </c>
    </row>
    <row r="84" spans="1:70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586">
        <v>1293927.8900000001</v>
      </c>
      <c r="AX84" s="408">
        <v>1197805.1099999999</v>
      </c>
      <c r="AY84" s="408">
        <v>1093668.0399999998</v>
      </c>
      <c r="AZ84" s="408">
        <v>930811.45000000019</v>
      </c>
      <c r="BA84" s="408">
        <v>835674.98</v>
      </c>
      <c r="BB84" s="408">
        <v>802153.18</v>
      </c>
      <c r="BC84" s="408">
        <v>805924.1100000001</v>
      </c>
      <c r="BD84" s="408">
        <v>824323.19000000006</v>
      </c>
      <c r="BE84" s="408">
        <v>876837.3</v>
      </c>
      <c r="BF84" s="408"/>
      <c r="BG84" s="408"/>
      <c r="BH84" s="408"/>
      <c r="BI84" s="327">
        <f t="shared" si="46"/>
        <v>-126729.62999999989</v>
      </c>
      <c r="BJ84" s="150">
        <f t="shared" si="46"/>
        <v>-124732.13</v>
      </c>
      <c r="BK84" s="150">
        <f t="shared" si="46"/>
        <v>-172352.30000000005</v>
      </c>
      <c r="BL84" s="150">
        <f t="shared" si="46"/>
        <v>-86465.620000000112</v>
      </c>
      <c r="BM84" s="150">
        <f t="shared" si="46"/>
        <v>-83395.000000000116</v>
      </c>
      <c r="BN84" s="150">
        <f t="shared" si="46"/>
        <v>-72607.519999999902</v>
      </c>
      <c r="BO84" s="150">
        <f t="shared" si="46"/>
        <v>-172460.78000000003</v>
      </c>
      <c r="BP84" s="150">
        <f t="shared" si="46"/>
        <v>-181163.58999999997</v>
      </c>
      <c r="BQ84" s="150">
        <f t="shared" si="46"/>
        <v>-51239.699999999953</v>
      </c>
      <c r="BR84" s="169">
        <f t="shared" si="46"/>
        <v>-39187.209999999963</v>
      </c>
    </row>
    <row r="85" spans="1:70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586">
        <v>251800106.02999997</v>
      </c>
      <c r="AX85" s="408">
        <v>246949468.13</v>
      </c>
      <c r="AY85" s="408">
        <v>233203495.79999998</v>
      </c>
      <c r="AZ85" s="408">
        <v>209148337.36000004</v>
      </c>
      <c r="BA85" s="408">
        <v>197348185.56999993</v>
      </c>
      <c r="BB85" s="408">
        <v>211652889.24000001</v>
      </c>
      <c r="BC85" s="408">
        <v>256338192.22999999</v>
      </c>
      <c r="BD85" s="408">
        <v>261814950.29999998</v>
      </c>
      <c r="BE85" s="408">
        <v>241531056.06</v>
      </c>
      <c r="BF85" s="408"/>
      <c r="BG85" s="408"/>
      <c r="BH85" s="408"/>
      <c r="BI85" s="329">
        <f t="shared" si="46"/>
        <v>-29201137.139999986</v>
      </c>
      <c r="BJ85" s="159">
        <f t="shared" si="46"/>
        <v>-12168461.330000013</v>
      </c>
      <c r="BK85" s="159">
        <f t="shared" si="46"/>
        <v>-11051769.109999955</v>
      </c>
      <c r="BL85" s="159">
        <f t="shared" si="46"/>
        <v>-4882476.0699999928</v>
      </c>
      <c r="BM85" s="159">
        <f t="shared" si="46"/>
        <v>-5124781.5099999905</v>
      </c>
      <c r="BN85" s="159">
        <f t="shared" si="46"/>
        <v>3582359.5200000107</v>
      </c>
      <c r="BO85" s="159">
        <f t="shared" si="46"/>
        <v>-3132670.3899999559</v>
      </c>
      <c r="BP85" s="159">
        <f t="shared" si="46"/>
        <v>-5061726.849999994</v>
      </c>
      <c r="BQ85" s="159">
        <f t="shared" si="46"/>
        <v>-8561436.6399999857</v>
      </c>
      <c r="BR85" s="173">
        <f t="shared" si="46"/>
        <v>-4238169.8099999726</v>
      </c>
    </row>
    <row r="86" spans="1:70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</row>
    <row r="87" spans="1:70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635">
        <v>63353451.410008296</v>
      </c>
      <c r="AX87" s="410">
        <v>56339391.390007906</v>
      </c>
      <c r="AY87" s="410">
        <v>60180954.960009493</v>
      </c>
      <c r="AZ87" s="410">
        <v>52673864.020003706</v>
      </c>
      <c r="BA87" s="410">
        <v>44078822.300006717</v>
      </c>
      <c r="BB87" s="410">
        <v>49363784.69000648</v>
      </c>
      <c r="BC87" s="410">
        <v>66144917.61000888</v>
      </c>
      <c r="BD87" s="410">
        <v>73042435.690009296</v>
      </c>
      <c r="BE87" s="410">
        <v>61195844.860011145</v>
      </c>
      <c r="BF87" s="410"/>
      <c r="BG87" s="410"/>
      <c r="BH87" s="410"/>
      <c r="BI87" s="327">
        <f t="shared" ref="BI87:BR92" si="50">O87-C87</f>
        <v>-1461592.780002702</v>
      </c>
      <c r="BJ87" s="150">
        <f t="shared" si="50"/>
        <v>3709893.2299981155</v>
      </c>
      <c r="BK87" s="150">
        <f t="shared" si="50"/>
        <v>4227473.9399980456</v>
      </c>
      <c r="BL87" s="150">
        <f t="shared" si="50"/>
        <v>5469070.999999024</v>
      </c>
      <c r="BM87" s="150">
        <f t="shared" si="50"/>
        <v>5654187.009999156</v>
      </c>
      <c r="BN87" s="150">
        <f t="shared" si="50"/>
        <v>8074986.7299996391</v>
      </c>
      <c r="BO87" s="150">
        <f t="shared" si="50"/>
        <v>3188358.3199994788</v>
      </c>
      <c r="BP87" s="150">
        <f t="shared" si="50"/>
        <v>973355.15999882668</v>
      </c>
      <c r="BQ87" s="150">
        <f t="shared" si="50"/>
        <v>-368155.31000104919</v>
      </c>
      <c r="BR87" s="169">
        <f t="shared" si="50"/>
        <v>46100.689998053014</v>
      </c>
    </row>
    <row r="88" spans="1:70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635">
        <v>7413312.5699998857</v>
      </c>
      <c r="AX88" s="410">
        <v>6880230.0799999414</v>
      </c>
      <c r="AY88" s="410">
        <v>989970.25999999058</v>
      </c>
      <c r="AZ88" s="410">
        <v>1949478.5599999914</v>
      </c>
      <c r="BA88" s="410">
        <v>5211037.0100000724</v>
      </c>
      <c r="BB88" s="410">
        <v>5536593.3699999182</v>
      </c>
      <c r="BC88" s="410">
        <v>6190726.009999794</v>
      </c>
      <c r="BD88" s="410">
        <v>7126540.0399996964</v>
      </c>
      <c r="BE88" s="410">
        <v>6729727.2999996133</v>
      </c>
      <c r="BF88" s="410"/>
      <c r="BG88" s="410"/>
      <c r="BH88" s="410"/>
      <c r="BI88" s="327">
        <f t="shared" si="50"/>
        <v>-452596.56999998167</v>
      </c>
      <c r="BJ88" s="150">
        <f t="shared" si="50"/>
        <v>166682.89999999618</v>
      </c>
      <c r="BK88" s="150">
        <f t="shared" si="50"/>
        <v>260753.6000000271</v>
      </c>
      <c r="BL88" s="150">
        <f t="shared" si="50"/>
        <v>392755.70000000112</v>
      </c>
      <c r="BM88" s="150">
        <f t="shared" si="50"/>
        <v>282576.930000016</v>
      </c>
      <c r="BN88" s="150">
        <f t="shared" si="50"/>
        <v>722640.94000001019</v>
      </c>
      <c r="BO88" s="150">
        <f t="shared" si="50"/>
        <v>213742.73999997601</v>
      </c>
      <c r="BP88" s="150">
        <f t="shared" si="50"/>
        <v>7357.9599999976344</v>
      </c>
      <c r="BQ88" s="150">
        <f t="shared" si="50"/>
        <v>-140072.34999996284</v>
      </c>
      <c r="BR88" s="169">
        <f t="shared" si="50"/>
        <v>-244352.9000000027</v>
      </c>
    </row>
    <row r="89" spans="1:70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635">
        <v>32580868.67999984</v>
      </c>
      <c r="AX89" s="410">
        <v>33624938.489999808</v>
      </c>
      <c r="AY89" s="410">
        <v>59386912.339998931</v>
      </c>
      <c r="AZ89" s="410">
        <v>56278323.009999484</v>
      </c>
      <c r="BA89" s="410">
        <v>28575446.639999885</v>
      </c>
      <c r="BB89" s="410">
        <v>31006610.659999799</v>
      </c>
      <c r="BC89" s="410">
        <v>46039026.300000377</v>
      </c>
      <c r="BD89" s="410">
        <v>47994426.770000182</v>
      </c>
      <c r="BE89" s="410">
        <v>35156201.590000302</v>
      </c>
      <c r="BF89" s="410"/>
      <c r="BG89" s="410"/>
      <c r="BH89" s="410"/>
      <c r="BI89" s="327">
        <f t="shared" si="50"/>
        <v>1325166.0799998976</v>
      </c>
      <c r="BJ89" s="150">
        <f t="shared" si="50"/>
        <v>-2113360.6900000945</v>
      </c>
      <c r="BK89" s="150">
        <f t="shared" si="50"/>
        <v>-2698138.1199999731</v>
      </c>
      <c r="BL89" s="150">
        <f t="shared" si="50"/>
        <v>-2683363.2499999776</v>
      </c>
      <c r="BM89" s="150">
        <f t="shared" si="50"/>
        <v>-2047064.8399998471</v>
      </c>
      <c r="BN89" s="150">
        <f t="shared" si="50"/>
        <v>-1941446.6799999811</v>
      </c>
      <c r="BO89" s="150">
        <f t="shared" si="50"/>
        <v>-1800050.429999724</v>
      </c>
      <c r="BP89" s="150">
        <f t="shared" si="50"/>
        <v>-1380872.4799998403</v>
      </c>
      <c r="BQ89" s="150">
        <f t="shared" si="50"/>
        <v>-2232012.969999861</v>
      </c>
      <c r="BR89" s="169">
        <f t="shared" si="50"/>
        <v>-2463913.2199999914</v>
      </c>
    </row>
    <row r="90" spans="1:70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635">
        <v>29431857.780000042</v>
      </c>
      <c r="AX90" s="410">
        <v>28272832.759999949</v>
      </c>
      <c r="AY90" s="410">
        <v>1281508.6199999999</v>
      </c>
      <c r="AZ90" s="410">
        <v>1700413.6599999992</v>
      </c>
      <c r="BA90" s="410">
        <v>27850470.670000017</v>
      </c>
      <c r="BB90" s="410">
        <v>29842932.269999932</v>
      </c>
      <c r="BC90" s="410">
        <v>25508950.339999989</v>
      </c>
      <c r="BD90" s="410">
        <v>26302252.099999953</v>
      </c>
      <c r="BE90" s="410">
        <v>35210487.629999921</v>
      </c>
      <c r="BF90" s="410"/>
      <c r="BG90" s="410"/>
      <c r="BH90" s="410"/>
      <c r="BI90" s="327">
        <f t="shared" si="50"/>
        <v>1355785.3999999799</v>
      </c>
      <c r="BJ90" s="150">
        <f t="shared" si="50"/>
        <v>-396287.15000002086</v>
      </c>
      <c r="BK90" s="150">
        <f t="shared" si="50"/>
        <v>-2036083.3400000073</v>
      </c>
      <c r="BL90" s="150">
        <f t="shared" si="50"/>
        <v>-816116.37999999896</v>
      </c>
      <c r="BM90" s="150">
        <f t="shared" si="50"/>
        <v>-689962.22999998555</v>
      </c>
      <c r="BN90" s="150">
        <f t="shared" si="50"/>
        <v>90292.499999992549</v>
      </c>
      <c r="BO90" s="150">
        <f t="shared" si="50"/>
        <v>280197.82999998331</v>
      </c>
      <c r="BP90" s="150">
        <f t="shared" si="50"/>
        <v>543940.30999998003</v>
      </c>
      <c r="BQ90" s="150">
        <f t="shared" si="50"/>
        <v>689281.86999996752</v>
      </c>
      <c r="BR90" s="169">
        <f t="shared" si="50"/>
        <v>-1037914.6500000581</v>
      </c>
    </row>
    <row r="91" spans="1:70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635">
        <v>352751.24000000168</v>
      </c>
      <c r="AX91" s="410">
        <v>301056.46000000054</v>
      </c>
      <c r="AY91" s="410">
        <v>30747.760000000017</v>
      </c>
      <c r="AZ91" s="410">
        <v>43500.389999999898</v>
      </c>
      <c r="BA91" s="410">
        <v>242390.39000000054</v>
      </c>
      <c r="BB91" s="410">
        <v>226095.35999999999</v>
      </c>
      <c r="BC91" s="410">
        <v>195570.41000000015</v>
      </c>
      <c r="BD91" s="410">
        <v>219015.20999999961</v>
      </c>
      <c r="BE91" s="410">
        <v>276602.0999999998</v>
      </c>
      <c r="BF91" s="410"/>
      <c r="BG91" s="410"/>
      <c r="BH91" s="410"/>
      <c r="BI91" s="327">
        <f t="shared" si="50"/>
        <v>44230.679999999964</v>
      </c>
      <c r="BJ91" s="150">
        <f t="shared" si="50"/>
        <v>-1338.3000000000466</v>
      </c>
      <c r="BK91" s="150">
        <f t="shared" si="50"/>
        <v>-6483.9400000001187</v>
      </c>
      <c r="BL91" s="150">
        <f t="shared" si="50"/>
        <v>-3482.9000000000233</v>
      </c>
      <c r="BM91" s="150">
        <f t="shared" si="50"/>
        <v>-5240.5299999999988</v>
      </c>
      <c r="BN91" s="150">
        <f t="shared" si="50"/>
        <v>6670.9899999999616</v>
      </c>
      <c r="BO91" s="150">
        <f t="shared" si="50"/>
        <v>-9814.6299999999756</v>
      </c>
      <c r="BP91" s="150">
        <f t="shared" si="50"/>
        <v>11066.889999999839</v>
      </c>
      <c r="BQ91" s="150">
        <f t="shared" si="50"/>
        <v>6916.5899999997055</v>
      </c>
      <c r="BR91" s="169">
        <f t="shared" si="50"/>
        <v>22031.80000000025</v>
      </c>
    </row>
    <row r="92" spans="1:70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635">
        <v>133132241.68000807</v>
      </c>
      <c r="AX92" s="410">
        <v>125418449.18000759</v>
      </c>
      <c r="AY92" s="410">
        <v>121870093.94000842</v>
      </c>
      <c r="AZ92" s="410">
        <v>112645579.64000319</v>
      </c>
      <c r="BA92" s="410">
        <v>105958167.0100067</v>
      </c>
      <c r="BB92" s="410">
        <v>115976016.35000613</v>
      </c>
      <c r="BC92" s="410">
        <v>144079190.67000905</v>
      </c>
      <c r="BD92" s="410">
        <v>154684669.81000915</v>
      </c>
      <c r="BE92" s="410">
        <v>138568863.48001096</v>
      </c>
      <c r="BF92" s="410"/>
      <c r="BG92" s="410"/>
      <c r="BH92" s="410"/>
      <c r="BI92" s="329">
        <f t="shared" si="50"/>
        <v>810992.80999720097</v>
      </c>
      <c r="BJ92" s="159">
        <f t="shared" si="50"/>
        <v>1365589.989997983</v>
      </c>
      <c r="BK92" s="159">
        <f t="shared" si="50"/>
        <v>-252477.86000190675</v>
      </c>
      <c r="BL92" s="159">
        <f t="shared" si="50"/>
        <v>2358864.1699990481</v>
      </c>
      <c r="BM92" s="159">
        <f t="shared" si="50"/>
        <v>3194496.339999333</v>
      </c>
      <c r="BN92" s="159">
        <f t="shared" si="50"/>
        <v>6953144.4799996465</v>
      </c>
      <c r="BO92" s="159">
        <f t="shared" si="50"/>
        <v>1872433.8299997151</v>
      </c>
      <c r="BP92" s="159">
        <f t="shared" si="50"/>
        <v>154847.8399989754</v>
      </c>
      <c r="BQ92" s="159">
        <f t="shared" si="50"/>
        <v>-2044042.1700009108</v>
      </c>
      <c r="BR92" s="173">
        <f t="shared" si="50"/>
        <v>-3678048.2800020128</v>
      </c>
    </row>
    <row r="93" spans="1:70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587">
        <v>188944526.15000826</v>
      </c>
      <c r="AX94" s="411">
        <v>176360317.85000789</v>
      </c>
      <c r="AY94" s="411">
        <v>172590874.56000948</v>
      </c>
      <c r="AZ94" s="411">
        <v>149249997.42000371</v>
      </c>
      <c r="BA94" s="411">
        <v>131526156.6000067</v>
      </c>
      <c r="BB94" s="411">
        <v>146323369.62000647</v>
      </c>
      <c r="BC94" s="411">
        <v>195809337.48000887</v>
      </c>
      <c r="BD94" s="411">
        <v>207287065.33000931</v>
      </c>
      <c r="BE94" s="411">
        <v>177886213.25001115</v>
      </c>
      <c r="BF94" s="411"/>
      <c r="BG94" s="411"/>
      <c r="BH94" s="411"/>
      <c r="BI94" s="329">
        <f t="shared" ref="BI94:BR99" si="57">O94-C94</f>
        <v>-15638360.630002692</v>
      </c>
      <c r="BJ94" s="159">
        <f t="shared" si="57"/>
        <v>9520536.2399981171</v>
      </c>
      <c r="BK94" s="159">
        <f t="shared" si="57"/>
        <v>-20133216.67000255</v>
      </c>
      <c r="BL94" s="159">
        <f t="shared" si="57"/>
        <v>15096262.569999024</v>
      </c>
      <c r="BM94" s="159">
        <f t="shared" si="57"/>
        <v>14551884.379999161</v>
      </c>
      <c r="BN94" s="159">
        <f t="shared" si="57"/>
        <v>25354159.379999667</v>
      </c>
      <c r="BO94" s="159">
        <f t="shared" si="57"/>
        <v>11987272.699999511</v>
      </c>
      <c r="BP94" s="159">
        <f t="shared" si="57"/>
        <v>5740942.9199988395</v>
      </c>
      <c r="BQ94" s="159">
        <f t="shared" si="57"/>
        <v>1576107.5999989659</v>
      </c>
      <c r="BR94" s="173">
        <f t="shared" si="57"/>
        <v>5923709.5399980396</v>
      </c>
    </row>
    <row r="95" spans="1:70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587">
        <v>11566534.979999885</v>
      </c>
      <c r="AX95" s="411">
        <v>10702631.509999942</v>
      </c>
      <c r="AY95" s="411">
        <v>4660289.4299999904</v>
      </c>
      <c r="AZ95" s="411">
        <v>5185842.6199999917</v>
      </c>
      <c r="BA95" s="411">
        <v>8118078.4500000719</v>
      </c>
      <c r="BB95" s="411">
        <v>8531557.0599999186</v>
      </c>
      <c r="BC95" s="411">
        <v>10308020.439999795</v>
      </c>
      <c r="BD95" s="411">
        <v>11578020.069999697</v>
      </c>
      <c r="BE95" s="411">
        <v>10745419.219999613</v>
      </c>
      <c r="BF95" s="411"/>
      <c r="BG95" s="411"/>
      <c r="BH95" s="411"/>
      <c r="BI95" s="329">
        <f t="shared" si="57"/>
        <v>-956110.20999998134</v>
      </c>
      <c r="BJ95" s="159">
        <f t="shared" si="57"/>
        <v>304621.07999999542</v>
      </c>
      <c r="BK95" s="159">
        <f t="shared" si="57"/>
        <v>-2667917.0699999905</v>
      </c>
      <c r="BL95" s="159">
        <f t="shared" si="57"/>
        <v>846413.52000000142</v>
      </c>
      <c r="BM95" s="159">
        <f t="shared" si="57"/>
        <v>763345.35000001453</v>
      </c>
      <c r="BN95" s="159">
        <f t="shared" si="57"/>
        <v>1567511.8200000096</v>
      </c>
      <c r="BO95" s="159">
        <f t="shared" si="57"/>
        <v>814611.56999997515</v>
      </c>
      <c r="BP95" s="159">
        <f t="shared" si="57"/>
        <v>456011.26999999769</v>
      </c>
      <c r="BQ95" s="159">
        <f t="shared" si="57"/>
        <v>197353.42000003811</v>
      </c>
      <c r="BR95" s="173">
        <f t="shared" si="57"/>
        <v>222655.41999999806</v>
      </c>
    </row>
    <row r="96" spans="1:70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587">
        <v>83489679.889999837</v>
      </c>
      <c r="AX96" s="411">
        <v>88683544.119999796</v>
      </c>
      <c r="AY96" s="411">
        <v>111811436.40999892</v>
      </c>
      <c r="AZ96" s="411">
        <v>106885938.19999948</v>
      </c>
      <c r="BA96" s="411">
        <v>75587608.429999888</v>
      </c>
      <c r="BB96" s="411">
        <v>80997880.569999814</v>
      </c>
      <c r="BC96" s="411">
        <v>99062544.30000037</v>
      </c>
      <c r="BD96" s="411">
        <v>102572688.81000018</v>
      </c>
      <c r="BE96" s="411">
        <v>87282015.3100003</v>
      </c>
      <c r="BF96" s="411"/>
      <c r="BG96" s="411"/>
      <c r="BH96" s="411"/>
      <c r="BI96" s="329">
        <f t="shared" si="57"/>
        <v>-5531592.0500001088</v>
      </c>
      <c r="BJ96" s="159">
        <f t="shared" si="57"/>
        <v>-10924307.700000107</v>
      </c>
      <c r="BK96" s="159">
        <f t="shared" si="57"/>
        <v>-27659542.659999974</v>
      </c>
      <c r="BL96" s="159">
        <f t="shared" si="57"/>
        <v>-11023752.779999971</v>
      </c>
      <c r="BM96" s="159">
        <f t="shared" si="57"/>
        <v>-9140597.6999998391</v>
      </c>
      <c r="BN96" s="159">
        <f t="shared" si="57"/>
        <v>-9393334.3199999779</v>
      </c>
      <c r="BO96" s="159">
        <f t="shared" si="57"/>
        <v>-8380447.0299997181</v>
      </c>
      <c r="BP96" s="159">
        <f t="shared" si="57"/>
        <v>-4102500.0299998522</v>
      </c>
      <c r="BQ96" s="159">
        <f t="shared" si="57"/>
        <v>-7567629.9699998498</v>
      </c>
      <c r="BR96" s="173">
        <f t="shared" si="57"/>
        <v>-6335569.9199999869</v>
      </c>
    </row>
    <row r="97" spans="1:70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587">
        <v>99284927.560000032</v>
      </c>
      <c r="AX97" s="411">
        <v>95122562.259999946</v>
      </c>
      <c r="AY97" s="411">
        <v>64886573.540000007</v>
      </c>
      <c r="AZ97" s="411">
        <v>59497826.920000009</v>
      </c>
      <c r="BA97" s="411">
        <v>86996443.729999989</v>
      </c>
      <c r="BB97" s="411">
        <v>90747849.799999923</v>
      </c>
      <c r="BC97" s="411">
        <v>94235986.159999982</v>
      </c>
      <c r="BD97" s="411">
        <v>94018507.499999925</v>
      </c>
      <c r="BE97" s="411">
        <v>103032832.35999992</v>
      </c>
      <c r="BF97" s="411"/>
      <c r="BG97" s="411"/>
      <c r="BH97" s="411"/>
      <c r="BI97" s="329">
        <f t="shared" si="57"/>
        <v>-6181582.4900000095</v>
      </c>
      <c r="BJ97" s="159">
        <f t="shared" si="57"/>
        <v>-9577650.530000031</v>
      </c>
      <c r="BK97" s="159">
        <f t="shared" si="57"/>
        <v>-29752907.659999996</v>
      </c>
      <c r="BL97" s="159">
        <f t="shared" si="57"/>
        <v>-7352586.6899999976</v>
      </c>
      <c r="BM97" s="159">
        <f t="shared" si="57"/>
        <v>-8016281.6699999869</v>
      </c>
      <c r="BN97" s="159">
        <f t="shared" si="57"/>
        <v>-6926896.3500000089</v>
      </c>
      <c r="BO97" s="159">
        <f t="shared" si="57"/>
        <v>-5499398.3900000006</v>
      </c>
      <c r="BP97" s="159">
        <f t="shared" si="57"/>
        <v>-6831236.4700000286</v>
      </c>
      <c r="BQ97" s="159">
        <f t="shared" si="57"/>
        <v>-4766986.7500000298</v>
      </c>
      <c r="BR97" s="173">
        <f t="shared" si="57"/>
        <v>-7709857.7200000584</v>
      </c>
    </row>
    <row r="98" spans="1:70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587">
        <v>1646679.1300000018</v>
      </c>
      <c r="AX98" s="411">
        <v>1498861.5700000003</v>
      </c>
      <c r="AY98" s="411">
        <v>1124415.7999999998</v>
      </c>
      <c r="AZ98" s="411">
        <v>974311.84000000008</v>
      </c>
      <c r="BA98" s="411">
        <v>1078065.3700000006</v>
      </c>
      <c r="BB98" s="411">
        <v>1028248.54</v>
      </c>
      <c r="BC98" s="411">
        <v>1001494.5200000003</v>
      </c>
      <c r="BD98" s="411">
        <v>1043338.3999999997</v>
      </c>
      <c r="BE98" s="411">
        <v>1153439.3999999999</v>
      </c>
      <c r="BF98" s="411"/>
      <c r="BG98" s="411"/>
      <c r="BH98" s="411"/>
      <c r="BI98" s="329">
        <f t="shared" si="57"/>
        <v>-82498.949999999953</v>
      </c>
      <c r="BJ98" s="159">
        <f t="shared" si="57"/>
        <v>-126070.43000000005</v>
      </c>
      <c r="BK98" s="159">
        <f t="shared" si="57"/>
        <v>-325838.89000000013</v>
      </c>
      <c r="BL98" s="159">
        <f t="shared" si="57"/>
        <v>-89948.520000000135</v>
      </c>
      <c r="BM98" s="159">
        <f t="shared" si="57"/>
        <v>-88635.530000000144</v>
      </c>
      <c r="BN98" s="159">
        <f t="shared" si="57"/>
        <v>-65936.529999999912</v>
      </c>
      <c r="BO98" s="159">
        <f t="shared" si="57"/>
        <v>-182275.41000000003</v>
      </c>
      <c r="BP98" s="159">
        <f t="shared" si="57"/>
        <v>-170096.69999999995</v>
      </c>
      <c r="BQ98" s="159">
        <f t="shared" si="57"/>
        <v>-44323.110000000102</v>
      </c>
      <c r="BR98" s="173">
        <f t="shared" si="57"/>
        <v>-17155.409999999683</v>
      </c>
    </row>
    <row r="99" spans="1:70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588">
        <v>384932347.71000803</v>
      </c>
      <c r="AX99" s="516">
        <v>372367917.31000757</v>
      </c>
      <c r="AY99" s="516">
        <v>355073589.74000841</v>
      </c>
      <c r="AZ99" s="516">
        <v>321793917.00000316</v>
      </c>
      <c r="BA99" s="516">
        <v>303306352.58000666</v>
      </c>
      <c r="BB99" s="516">
        <v>327628905.59000617</v>
      </c>
      <c r="BC99" s="516">
        <v>400417382.90000898</v>
      </c>
      <c r="BD99" s="516">
        <v>416499620.11000913</v>
      </c>
      <c r="BE99" s="516">
        <v>380099919.54001093</v>
      </c>
      <c r="BF99" s="516"/>
      <c r="BG99" s="516"/>
      <c r="BH99" s="516"/>
      <c r="BI99" s="328">
        <f t="shared" si="57"/>
        <v>-28390144.330002755</v>
      </c>
      <c r="BJ99" s="158">
        <f t="shared" si="57"/>
        <v>-10802871.34000206</v>
      </c>
      <c r="BK99" s="158">
        <f t="shared" si="57"/>
        <v>-80539422.950002491</v>
      </c>
      <c r="BL99" s="158">
        <f t="shared" si="57"/>
        <v>-2523611.9000009298</v>
      </c>
      <c r="BM99" s="158">
        <f t="shared" si="57"/>
        <v>-1930285.1700006723</v>
      </c>
      <c r="BN99" s="158">
        <f t="shared" si="57"/>
        <v>10535503.999999642</v>
      </c>
      <c r="BO99" s="158">
        <f t="shared" si="57"/>
        <v>-1260236.5600002408</v>
      </c>
      <c r="BP99" s="158">
        <f t="shared" si="57"/>
        <v>-4906879.0100010633</v>
      </c>
      <c r="BQ99" s="158">
        <f t="shared" si="57"/>
        <v>-10605478.810000837</v>
      </c>
      <c r="BR99" s="171">
        <f t="shared" si="57"/>
        <v>-35434940.840001345</v>
      </c>
    </row>
    <row r="100" spans="1:70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586">
        <v>171291859.11000001</v>
      </c>
      <c r="AX101" s="408">
        <v>174518282.00999999</v>
      </c>
      <c r="AY101" s="408">
        <v>197262760.08000001</v>
      </c>
      <c r="AZ101" s="408">
        <v>162637407.84</v>
      </c>
      <c r="BA101" s="408">
        <v>167342767.84999999</v>
      </c>
      <c r="BB101" s="408">
        <v>163607018.86000001</v>
      </c>
      <c r="BC101" s="408">
        <v>165307307.44</v>
      </c>
      <c r="BD101" s="408">
        <v>223186182.22</v>
      </c>
      <c r="BE101" s="408">
        <v>194041212.00999999</v>
      </c>
      <c r="BF101" s="408"/>
      <c r="BG101" s="408"/>
      <c r="BH101" s="408"/>
      <c r="BI101" s="261">
        <f t="shared" ref="BI101:BR106" si="61">O101-C101</f>
        <v>-11374409.450000048</v>
      </c>
      <c r="BJ101" s="66">
        <f t="shared" si="61"/>
        <v>-14485316.840000033</v>
      </c>
      <c r="BK101" s="66">
        <f t="shared" si="61"/>
        <v>-7526669.3799999654</v>
      </c>
      <c r="BL101" s="66">
        <f t="shared" si="61"/>
        <v>18001567.350000024</v>
      </c>
      <c r="BM101" s="66">
        <f t="shared" si="61"/>
        <v>11712466.469999954</v>
      </c>
      <c r="BN101" s="66">
        <f t="shared" si="61"/>
        <v>6100677.0800000429</v>
      </c>
      <c r="BO101" s="66">
        <f t="shared" si="61"/>
        <v>17508767.349999934</v>
      </c>
      <c r="BP101" s="66">
        <f t="shared" si="61"/>
        <v>-1951419.5399999917</v>
      </c>
      <c r="BQ101" s="66">
        <f t="shared" si="61"/>
        <v>-3498501.3199999928</v>
      </c>
      <c r="BR101" s="106">
        <f t="shared" si="61"/>
        <v>995663.40999996662</v>
      </c>
    </row>
    <row r="102" spans="1:70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61"/>
        <v>0</v>
      </c>
      <c r="BJ102" s="66">
        <f t="shared" si="61"/>
        <v>0</v>
      </c>
      <c r="BK102" s="66">
        <f t="shared" si="61"/>
        <v>0</v>
      </c>
      <c r="BL102" s="66">
        <f t="shared" si="61"/>
        <v>0</v>
      </c>
      <c r="BM102" s="66">
        <f t="shared" si="61"/>
        <v>0</v>
      </c>
      <c r="BN102" s="66">
        <f t="shared" si="61"/>
        <v>0</v>
      </c>
      <c r="BO102" s="66">
        <f t="shared" si="61"/>
        <v>0</v>
      </c>
      <c r="BP102" s="66">
        <f t="shared" si="61"/>
        <v>0</v>
      </c>
      <c r="BQ102" s="66">
        <f t="shared" si="61"/>
        <v>0</v>
      </c>
      <c r="BR102" s="106">
        <f t="shared" si="61"/>
        <v>0</v>
      </c>
    </row>
    <row r="103" spans="1:70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586">
        <v>158355985.11000001</v>
      </c>
      <c r="AX103" s="408">
        <v>161869456.69</v>
      </c>
      <c r="AY103" s="408">
        <v>206634615.49000001</v>
      </c>
      <c r="AZ103" s="408">
        <v>171378441.59</v>
      </c>
      <c r="BA103" s="408">
        <v>181437863.92999998</v>
      </c>
      <c r="BB103" s="408">
        <v>173558926.25999999</v>
      </c>
      <c r="BC103" s="408">
        <v>168803315.97999999</v>
      </c>
      <c r="BD103" s="408">
        <v>198929172.98000002</v>
      </c>
      <c r="BE103" s="408">
        <v>183954852.90000001</v>
      </c>
      <c r="BF103" s="408"/>
      <c r="BG103" s="408"/>
      <c r="BH103" s="408"/>
      <c r="BI103" s="261">
        <f t="shared" si="61"/>
        <v>-26994514.850000009</v>
      </c>
      <c r="BJ103" s="66">
        <f t="shared" si="61"/>
        <v>-24100657.630000025</v>
      </c>
      <c r="BK103" s="66">
        <f t="shared" si="61"/>
        <v>-22364775.469999999</v>
      </c>
      <c r="BL103" s="66">
        <f t="shared" si="61"/>
        <v>-1575262.8100000024</v>
      </c>
      <c r="BM103" s="66">
        <f t="shared" si="61"/>
        <v>-23072265.969999999</v>
      </c>
      <c r="BN103" s="66">
        <f t="shared" si="61"/>
        <v>-19553925.639999986</v>
      </c>
      <c r="BO103" s="66">
        <f t="shared" si="61"/>
        <v>-6508738.0400000215</v>
      </c>
      <c r="BP103" s="66">
        <f t="shared" si="61"/>
        <v>-55575284.569999993</v>
      </c>
      <c r="BQ103" s="66">
        <f t="shared" si="61"/>
        <v>-9996290.6899999827</v>
      </c>
      <c r="BR103" s="106">
        <f t="shared" si="61"/>
        <v>-15028456.590000004</v>
      </c>
    </row>
    <row r="104" spans="1:70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61"/>
        <v>0</v>
      </c>
      <c r="BJ104" s="66">
        <f t="shared" si="61"/>
        <v>0</v>
      </c>
      <c r="BK104" s="66">
        <f t="shared" si="61"/>
        <v>0</v>
      </c>
      <c r="BL104" s="66">
        <f t="shared" si="61"/>
        <v>0</v>
      </c>
      <c r="BM104" s="66">
        <f t="shared" si="61"/>
        <v>0</v>
      </c>
      <c r="BN104" s="66">
        <f t="shared" si="61"/>
        <v>0</v>
      </c>
      <c r="BO104" s="66">
        <f t="shared" si="61"/>
        <v>0</v>
      </c>
      <c r="BP104" s="66">
        <f t="shared" si="61"/>
        <v>0</v>
      </c>
      <c r="BQ104" s="66">
        <f t="shared" si="61"/>
        <v>0</v>
      </c>
      <c r="BR104" s="106">
        <f t="shared" si="61"/>
        <v>0</v>
      </c>
    </row>
    <row r="105" spans="1:70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586">
        <v>559208.81000000006</v>
      </c>
      <c r="AX105" s="408">
        <v>521038.92</v>
      </c>
      <c r="AY105" s="408">
        <v>588993.85</v>
      </c>
      <c r="AZ105" s="408">
        <v>475505.91</v>
      </c>
      <c r="BA105" s="408">
        <v>438189</v>
      </c>
      <c r="BB105" s="408">
        <v>399533.31</v>
      </c>
      <c r="BC105" s="408">
        <v>347227.03</v>
      </c>
      <c r="BD105" s="408">
        <v>427862.5</v>
      </c>
      <c r="BE105" s="408">
        <v>366364.33</v>
      </c>
      <c r="BF105" s="408"/>
      <c r="BG105" s="408"/>
      <c r="BH105" s="408"/>
      <c r="BI105" s="261">
        <f t="shared" si="61"/>
        <v>-59641.080000000016</v>
      </c>
      <c r="BJ105" s="66">
        <f t="shared" si="61"/>
        <v>-45611.400000000023</v>
      </c>
      <c r="BK105" s="66">
        <f t="shared" si="61"/>
        <v>-9184.8500000000349</v>
      </c>
      <c r="BL105" s="66">
        <f t="shared" si="61"/>
        <v>20737.100000000035</v>
      </c>
      <c r="BM105" s="66">
        <f t="shared" si="61"/>
        <v>16570.589999999967</v>
      </c>
      <c r="BN105" s="66">
        <f t="shared" si="61"/>
        <v>-32468.780000000028</v>
      </c>
      <c r="BO105" s="66">
        <f t="shared" si="61"/>
        <v>18045.5</v>
      </c>
      <c r="BP105" s="66">
        <f t="shared" si="61"/>
        <v>-24675.119999999937</v>
      </c>
      <c r="BQ105" s="66">
        <f t="shared" si="61"/>
        <v>-2095.9400000000605</v>
      </c>
      <c r="BR105" s="106">
        <f t="shared" si="61"/>
        <v>-7806.5899999999674</v>
      </c>
    </row>
    <row r="106" spans="1:70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587">
        <v>330207053.03000003</v>
      </c>
      <c r="AX106" s="411">
        <v>336908777.62</v>
      </c>
      <c r="AY106" s="411">
        <v>404486369.42000008</v>
      </c>
      <c r="AZ106" s="411">
        <v>334491355.34000003</v>
      </c>
      <c r="BA106" s="411">
        <v>349218820.77999997</v>
      </c>
      <c r="BB106" s="411">
        <v>337565478.43000001</v>
      </c>
      <c r="BC106" s="411">
        <v>334457850.44999993</v>
      </c>
      <c r="BD106" s="411">
        <v>422543217.70000005</v>
      </c>
      <c r="BE106" s="411">
        <v>378362429.23999995</v>
      </c>
      <c r="BF106" s="411"/>
      <c r="BG106" s="411"/>
      <c r="BH106" s="411"/>
      <c r="BI106" s="298">
        <f t="shared" si="61"/>
        <v>-38428565.380000055</v>
      </c>
      <c r="BJ106" s="60">
        <f t="shared" si="61"/>
        <v>-38631585.870000005</v>
      </c>
      <c r="BK106" s="59">
        <f t="shared" si="61"/>
        <v>-29900629.699999958</v>
      </c>
      <c r="BL106" s="59">
        <f t="shared" si="61"/>
        <v>16447041.640000015</v>
      </c>
      <c r="BM106" s="59">
        <f t="shared" si="61"/>
        <v>-11343228.910000086</v>
      </c>
      <c r="BN106" s="59">
        <f t="shared" si="61"/>
        <v>-13485717.339999914</v>
      </c>
      <c r="BO106" s="59">
        <f t="shared" si="61"/>
        <v>11018074.809999943</v>
      </c>
      <c r="BP106" s="59">
        <f t="shared" si="61"/>
        <v>-57551379.230000019</v>
      </c>
      <c r="BQ106" s="59">
        <f t="shared" si="61"/>
        <v>-13496887.949999988</v>
      </c>
      <c r="BR106" s="107">
        <f t="shared" si="61"/>
        <v>-14040599.770000041</v>
      </c>
    </row>
    <row r="107" spans="1:70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591">
        <v>901093</v>
      </c>
      <c r="AX108" s="524">
        <v>865898</v>
      </c>
      <c r="AY108" s="524">
        <v>936998</v>
      </c>
      <c r="AZ108" s="524">
        <v>876820</v>
      </c>
      <c r="BA108" s="524">
        <v>933439</v>
      </c>
      <c r="BB108" s="524">
        <v>931178</v>
      </c>
      <c r="BC108" s="524">
        <v>884160</v>
      </c>
      <c r="BD108" s="524">
        <v>934289</v>
      </c>
      <c r="BE108" s="524">
        <v>892965</v>
      </c>
      <c r="BF108" s="524"/>
      <c r="BG108" s="524"/>
      <c r="BH108" s="524"/>
      <c r="BI108" s="300">
        <f t="shared" ref="BI108:BR113" si="64">O108-C108</f>
        <v>12316</v>
      </c>
      <c r="BJ108" s="86">
        <f t="shared" si="64"/>
        <v>-9807</v>
      </c>
      <c r="BK108" s="86">
        <f t="shared" si="64"/>
        <v>-42011</v>
      </c>
      <c r="BL108" s="86">
        <f t="shared" si="64"/>
        <v>58484</v>
      </c>
      <c r="BM108" s="86">
        <f t="shared" si="64"/>
        <v>-15769</v>
      </c>
      <c r="BN108" s="86">
        <f t="shared" si="64"/>
        <v>-18138</v>
      </c>
      <c r="BO108" s="86">
        <f t="shared" si="64"/>
        <v>8406</v>
      </c>
      <c r="BP108" s="86">
        <f t="shared" si="64"/>
        <v>-31422</v>
      </c>
      <c r="BQ108" s="86">
        <f t="shared" si="64"/>
        <v>-51542</v>
      </c>
      <c r="BR108" s="332">
        <f t="shared" si="64"/>
        <v>-14536</v>
      </c>
    </row>
    <row r="109" spans="1:70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64"/>
        <v>0</v>
      </c>
      <c r="BJ109" s="86">
        <f t="shared" si="64"/>
        <v>0</v>
      </c>
      <c r="BK109" s="86">
        <f t="shared" si="64"/>
        <v>0</v>
      </c>
      <c r="BL109" s="86">
        <f t="shared" si="64"/>
        <v>0</v>
      </c>
      <c r="BM109" s="86">
        <f t="shared" si="64"/>
        <v>0</v>
      </c>
      <c r="BN109" s="86">
        <f t="shared" si="64"/>
        <v>0</v>
      </c>
      <c r="BO109" s="86">
        <f t="shared" si="64"/>
        <v>0</v>
      </c>
      <c r="BP109" s="86">
        <f t="shared" si="64"/>
        <v>0</v>
      </c>
      <c r="BQ109" s="86">
        <f t="shared" si="64"/>
        <v>0</v>
      </c>
      <c r="BR109" s="332">
        <f t="shared" si="64"/>
        <v>0</v>
      </c>
    </row>
    <row r="110" spans="1:70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591">
        <v>157329</v>
      </c>
      <c r="AX110" s="524">
        <v>149817</v>
      </c>
      <c r="AY110" s="524">
        <v>163335</v>
      </c>
      <c r="AZ110" s="524">
        <v>153630</v>
      </c>
      <c r="BA110" s="524">
        <v>160124</v>
      </c>
      <c r="BB110" s="524">
        <v>159562</v>
      </c>
      <c r="BC110" s="524">
        <v>152162</v>
      </c>
      <c r="BD110" s="524">
        <v>160152</v>
      </c>
      <c r="BE110" s="524">
        <v>155131</v>
      </c>
      <c r="BF110" s="524"/>
      <c r="BG110" s="524"/>
      <c r="BH110" s="524"/>
      <c r="BI110" s="300">
        <f t="shared" si="64"/>
        <v>-7650</v>
      </c>
      <c r="BJ110" s="86">
        <f t="shared" si="64"/>
        <v>-11447</v>
      </c>
      <c r="BK110" s="86">
        <f t="shared" si="64"/>
        <v>-12539</v>
      </c>
      <c r="BL110" s="86">
        <f t="shared" si="64"/>
        <v>-2143</v>
      </c>
      <c r="BM110" s="86">
        <f t="shared" si="64"/>
        <v>-7706</v>
      </c>
      <c r="BN110" s="86">
        <f t="shared" si="64"/>
        <v>-9677</v>
      </c>
      <c r="BO110" s="86">
        <f t="shared" si="64"/>
        <v>-277</v>
      </c>
      <c r="BP110" s="86">
        <f t="shared" si="64"/>
        <v>-7681</v>
      </c>
      <c r="BQ110" s="86">
        <f t="shared" si="64"/>
        <v>-6766</v>
      </c>
      <c r="BR110" s="332">
        <f t="shared" si="64"/>
        <v>-8493</v>
      </c>
    </row>
    <row r="111" spans="1:70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64"/>
        <v>0</v>
      </c>
      <c r="BJ111" s="86">
        <f t="shared" si="64"/>
        <v>0</v>
      </c>
      <c r="BK111" s="86">
        <f t="shared" si="64"/>
        <v>0</v>
      </c>
      <c r="BL111" s="86">
        <f t="shared" si="64"/>
        <v>0</v>
      </c>
      <c r="BM111" s="86">
        <f t="shared" si="64"/>
        <v>0</v>
      </c>
      <c r="BN111" s="86">
        <f t="shared" si="64"/>
        <v>0</v>
      </c>
      <c r="BO111" s="86">
        <f t="shared" si="64"/>
        <v>0</v>
      </c>
      <c r="BP111" s="86">
        <f t="shared" si="64"/>
        <v>0</v>
      </c>
      <c r="BQ111" s="86">
        <f t="shared" si="64"/>
        <v>0</v>
      </c>
      <c r="BR111" s="332">
        <f t="shared" si="64"/>
        <v>0</v>
      </c>
    </row>
    <row r="112" spans="1:70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591">
        <v>4440</v>
      </c>
      <c r="AX112" s="524">
        <v>4143</v>
      </c>
      <c r="AY112" s="524">
        <v>4504</v>
      </c>
      <c r="AZ112" s="524">
        <v>4273</v>
      </c>
      <c r="BA112" s="524">
        <v>4407</v>
      </c>
      <c r="BB112" s="524">
        <v>4415</v>
      </c>
      <c r="BC112" s="524">
        <v>4188</v>
      </c>
      <c r="BD112" s="524">
        <v>4405</v>
      </c>
      <c r="BE112" s="524">
        <v>4230</v>
      </c>
      <c r="BF112" s="524"/>
      <c r="BG112" s="524"/>
      <c r="BH112" s="524"/>
      <c r="BI112" s="300">
        <f t="shared" si="64"/>
        <v>-571</v>
      </c>
      <c r="BJ112" s="86">
        <f t="shared" si="64"/>
        <v>-749</v>
      </c>
      <c r="BK112" s="86">
        <f t="shared" si="64"/>
        <v>-520</v>
      </c>
      <c r="BL112" s="86">
        <f t="shared" si="64"/>
        <v>-278</v>
      </c>
      <c r="BM112" s="86">
        <f t="shared" si="64"/>
        <v>-447</v>
      </c>
      <c r="BN112" s="86">
        <f t="shared" si="64"/>
        <v>-547</v>
      </c>
      <c r="BO112" s="86">
        <f t="shared" si="64"/>
        <v>-268</v>
      </c>
      <c r="BP112" s="86">
        <f t="shared" si="64"/>
        <v>-547</v>
      </c>
      <c r="BQ112" s="86">
        <f t="shared" si="64"/>
        <v>-504</v>
      </c>
      <c r="BR112" s="332">
        <f t="shared" si="64"/>
        <v>-475</v>
      </c>
    </row>
    <row r="113" spans="1:70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585">
        <v>1062862</v>
      </c>
      <c r="AX113" s="400">
        <v>1019858</v>
      </c>
      <c r="AY113" s="400">
        <v>1104837</v>
      </c>
      <c r="AZ113" s="400">
        <v>1034723</v>
      </c>
      <c r="BA113" s="400">
        <v>1097970</v>
      </c>
      <c r="BB113" s="400">
        <v>1095155</v>
      </c>
      <c r="BC113" s="400">
        <v>1040510</v>
      </c>
      <c r="BD113" s="400">
        <v>1098846</v>
      </c>
      <c r="BE113" s="400">
        <v>1052326</v>
      </c>
      <c r="BF113" s="400"/>
      <c r="BG113" s="400"/>
      <c r="BH113" s="400"/>
      <c r="BI113" s="301">
        <f t="shared" si="64"/>
        <v>4095</v>
      </c>
      <c r="BJ113" s="49">
        <f t="shared" si="64"/>
        <v>-22003</v>
      </c>
      <c r="BK113" s="49">
        <f t="shared" si="64"/>
        <v>-55070</v>
      </c>
      <c r="BL113" s="49">
        <f t="shared" si="64"/>
        <v>56063</v>
      </c>
      <c r="BM113" s="49">
        <f t="shared" si="64"/>
        <v>-23922</v>
      </c>
      <c r="BN113" s="49">
        <f t="shared" si="64"/>
        <v>-28362</v>
      </c>
      <c r="BO113" s="49">
        <f t="shared" si="64"/>
        <v>7861</v>
      </c>
      <c r="BP113" s="49">
        <f t="shared" si="64"/>
        <v>-39650</v>
      </c>
      <c r="BQ113" s="49">
        <f t="shared" si="64"/>
        <v>-58812</v>
      </c>
      <c r="BR113" s="104">
        <f t="shared" si="64"/>
        <v>-23504</v>
      </c>
    </row>
    <row r="114" spans="1:70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V115" si="76">AU94-AU101</f>
        <v>-7814684.6299966276</v>
      </c>
      <c r="AV115" s="71">
        <f t="shared" si="76"/>
        <v>16054717.640002728</v>
      </c>
      <c r="AW115" s="586">
        <f t="shared" ref="AW115:AX115" si="77">AW94-AW101</f>
        <v>17652667.040008247</v>
      </c>
      <c r="AX115" s="408">
        <f t="shared" si="77"/>
        <v>1842035.8400079012</v>
      </c>
      <c r="AY115" s="408">
        <f t="shared" ref="AY115:AZ115" si="78">AY94-AY101</f>
        <v>-24671885.519990534</v>
      </c>
      <c r="AZ115" s="408">
        <f t="shared" si="78"/>
        <v>-13387410.419996291</v>
      </c>
      <c r="BA115" s="408">
        <f t="shared" ref="BA115:BB115" si="79">BA94-BA101</f>
        <v>-35816611.249993294</v>
      </c>
      <c r="BB115" s="408">
        <f t="shared" si="79"/>
        <v>-17283649.239993542</v>
      </c>
      <c r="BC115" s="408">
        <f t="shared" ref="BC115:BD115" si="80">BC94-BC101</f>
        <v>30502030.040008873</v>
      </c>
      <c r="BD115" s="408">
        <f t="shared" si="80"/>
        <v>-15899116.889990687</v>
      </c>
      <c r="BE115" s="408">
        <f t="shared" ref="BE115" si="81">BE94-BE101</f>
        <v>-16154998.759988844</v>
      </c>
      <c r="BF115" s="408"/>
      <c r="BG115" s="408"/>
      <c r="BH115" s="408"/>
      <c r="BI115" s="261">
        <f t="shared" ref="BI115:BR120" si="82">O115-C115</f>
        <v>-4263951.1800026447</v>
      </c>
      <c r="BJ115" s="66">
        <f t="shared" si="82"/>
        <v>24005853.07999815</v>
      </c>
      <c r="BK115" s="66">
        <f t="shared" si="82"/>
        <v>-12606547.290002584</v>
      </c>
      <c r="BL115" s="66">
        <f t="shared" si="82"/>
        <v>-2905304.7800009996</v>
      </c>
      <c r="BM115" s="66">
        <f t="shared" si="82"/>
        <v>2839417.9099992067</v>
      </c>
      <c r="BN115" s="66">
        <f t="shared" si="82"/>
        <v>19253482.299999624</v>
      </c>
      <c r="BO115" s="66">
        <f t="shared" si="82"/>
        <v>-5521494.6500004232</v>
      </c>
      <c r="BP115" s="66">
        <f t="shared" si="82"/>
        <v>7692362.4599988312</v>
      </c>
      <c r="BQ115" s="66">
        <f t="shared" si="82"/>
        <v>5074608.9199989587</v>
      </c>
      <c r="BR115" s="106">
        <f t="shared" si="82"/>
        <v>4928046.129998073</v>
      </c>
    </row>
    <row r="116" spans="1:70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83">Q95-Q102</f>
        <v>3018758.8699999996</v>
      </c>
      <c r="R116" s="66">
        <f t="shared" si="83"/>
        <v>6306683.1599999927</v>
      </c>
      <c r="S116" s="265">
        <f t="shared" ref="S116:T120" si="84">S95-S102</f>
        <v>8220027.0300000049</v>
      </c>
      <c r="T116" s="265">
        <f t="shared" si="84"/>
        <v>9411977.9300000016</v>
      </c>
      <c r="U116" s="71">
        <f t="shared" ref="U116:V120" si="85">U95-U102</f>
        <v>7295238.999999987</v>
      </c>
      <c r="V116" s="71">
        <f t="shared" si="85"/>
        <v>5818277.2499999925</v>
      </c>
      <c r="W116" s="71">
        <f t="shared" ref="W116:AE116" si="86">W95-W102</f>
        <v>5875481.190000019</v>
      </c>
      <c r="X116" s="71">
        <f t="shared" si="86"/>
        <v>6940350.3899999931</v>
      </c>
      <c r="Y116" s="448">
        <f t="shared" si="86"/>
        <v>8002817.9600000102</v>
      </c>
      <c r="Z116" s="71">
        <f t="shared" si="86"/>
        <v>8087147.6000000304</v>
      </c>
      <c r="AA116" s="71">
        <f t="shared" si="86"/>
        <v>7503110.3699999768</v>
      </c>
      <c r="AB116" s="71">
        <f t="shared" si="86"/>
        <v>6854313.6600000793</v>
      </c>
      <c r="AC116" s="71">
        <f t="shared" si="86"/>
        <v>6299840.4800000489</v>
      </c>
      <c r="AD116" s="71">
        <f t="shared" si="86"/>
        <v>7347364.1799999494</v>
      </c>
      <c r="AE116" s="71">
        <f t="shared" si="86"/>
        <v>8748454.7399999481</v>
      </c>
      <c r="AF116" s="71">
        <f t="shared" ref="AF116:AG116" si="87">AF95-AF102</f>
        <v>8673012.9499999844</v>
      </c>
      <c r="AG116" s="71">
        <f t="shared" si="87"/>
        <v>9218294.8200000301</v>
      </c>
      <c r="AH116" s="71">
        <f t="shared" ref="AH116:AI116" si="88">AH95-AH102</f>
        <v>6502590.1600000095</v>
      </c>
      <c r="AI116" s="71">
        <f t="shared" si="88"/>
        <v>6813142.7200000118</v>
      </c>
      <c r="AJ116" s="71">
        <f t="shared" ref="AJ116:AK116" si="89">AJ95-AJ102</f>
        <v>7932699.8399999496</v>
      </c>
      <c r="AK116" s="448">
        <f t="shared" si="89"/>
        <v>9206947.9699999187</v>
      </c>
      <c r="AL116" s="71">
        <f t="shared" ref="AL116:AM116" si="90">AL95-AL102</f>
        <v>10434578.539999977</v>
      </c>
      <c r="AM116" s="71">
        <f t="shared" si="90"/>
        <v>8981585.2400000058</v>
      </c>
      <c r="AN116" s="71">
        <f t="shared" ref="AN116" si="91">AN95-AN102</f>
        <v>7770249.9999999944</v>
      </c>
      <c r="AO116" s="71">
        <f t="shared" ref="AO116:AP116" si="92">AO95-AO102</f>
        <v>7287667.7800000031</v>
      </c>
      <c r="AP116" s="71">
        <f t="shared" si="92"/>
        <v>8120209.1899999687</v>
      </c>
      <c r="AQ116" s="71">
        <f t="shared" ref="AQ116:AR116" si="93">AQ95-AQ102</f>
        <v>10190197.139999822</v>
      </c>
      <c r="AR116" s="71">
        <f t="shared" si="93"/>
        <v>13509148.129999839</v>
      </c>
      <c r="AS116" s="71">
        <f t="shared" ref="AS116:AT116" si="94">AS95-AS102</f>
        <v>4358921.7899999991</v>
      </c>
      <c r="AT116" s="71">
        <f t="shared" si="94"/>
        <v>3495716.060000001</v>
      </c>
      <c r="AU116" s="71">
        <f t="shared" ref="AU116:AV116" si="95">AU95-AU102</f>
        <v>7859455.3300000634</v>
      </c>
      <c r="AV116" s="71">
        <f t="shared" si="95"/>
        <v>5757728.3899999997</v>
      </c>
      <c r="AW116" s="586">
        <f t="shared" ref="AW116:AX116" si="96">AW95-AW102</f>
        <v>11566534.979999885</v>
      </c>
      <c r="AX116" s="408">
        <f t="shared" si="96"/>
        <v>10702631.509999942</v>
      </c>
      <c r="AY116" s="408">
        <f t="shared" ref="AY116:AZ116" si="97">AY95-AY102</f>
        <v>4660289.4299999904</v>
      </c>
      <c r="AZ116" s="408">
        <f t="shared" si="97"/>
        <v>5185842.6199999917</v>
      </c>
      <c r="BA116" s="408">
        <f t="shared" ref="BA116:BB116" si="98">BA95-BA102</f>
        <v>8118078.4500000719</v>
      </c>
      <c r="BB116" s="408">
        <f t="shared" si="98"/>
        <v>8531557.0599999186</v>
      </c>
      <c r="BC116" s="408">
        <f t="shared" ref="BC116:BD116" si="99">BC95-BC102</f>
        <v>10308020.439999795</v>
      </c>
      <c r="BD116" s="408">
        <f t="shared" si="99"/>
        <v>11578020.069999697</v>
      </c>
      <c r="BE116" s="408">
        <f t="shared" ref="BE116" si="100">BE95-BE102</f>
        <v>10745419.219999613</v>
      </c>
      <c r="BF116" s="408"/>
      <c r="BG116" s="408"/>
      <c r="BH116" s="408"/>
      <c r="BI116" s="261">
        <f t="shared" si="82"/>
        <v>-956110.20999998134</v>
      </c>
      <c r="BJ116" s="66">
        <f t="shared" si="82"/>
        <v>304621.07999999542</v>
      </c>
      <c r="BK116" s="66">
        <f t="shared" si="82"/>
        <v>-2667917.0699999905</v>
      </c>
      <c r="BL116" s="66">
        <f t="shared" si="82"/>
        <v>846413.52000000142</v>
      </c>
      <c r="BM116" s="66">
        <f t="shared" si="82"/>
        <v>763345.35000001453</v>
      </c>
      <c r="BN116" s="66">
        <f t="shared" si="82"/>
        <v>1567511.8200000096</v>
      </c>
      <c r="BO116" s="66">
        <f t="shared" si="82"/>
        <v>814611.56999997515</v>
      </c>
      <c r="BP116" s="66">
        <f t="shared" si="82"/>
        <v>456011.26999999769</v>
      </c>
      <c r="BQ116" s="66">
        <f t="shared" si="82"/>
        <v>197353.42000003811</v>
      </c>
      <c r="BR116" s="106">
        <f t="shared" si="82"/>
        <v>222655.41999999806</v>
      </c>
    </row>
    <row r="117" spans="1:70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84"/>
        <v>-67524641.959999919</v>
      </c>
      <c r="T117" s="66">
        <f t="shared" si="84"/>
        <v>-80848028.780000091</v>
      </c>
      <c r="U117" s="71">
        <f t="shared" si="85"/>
        <v>-100820639.83999988</v>
      </c>
      <c r="V117" s="71">
        <f t="shared" si="85"/>
        <v>-60177215.569999993</v>
      </c>
      <c r="W117" s="71">
        <f t="shared" ref="W117:AE117" si="101">W96-W103</f>
        <v>-72423012.899999887</v>
      </c>
      <c r="X117" s="71">
        <f t="shared" si="101"/>
        <v>-63892946.080000028</v>
      </c>
      <c r="Y117" s="448">
        <f t="shared" si="101"/>
        <v>-59868053.280000202</v>
      </c>
      <c r="Z117" s="71">
        <f t="shared" si="101"/>
        <v>-63421102.630000263</v>
      </c>
      <c r="AA117" s="71">
        <f t="shared" si="101"/>
        <v>-109697077.3600011</v>
      </c>
      <c r="AB117" s="71">
        <f t="shared" si="101"/>
        <v>-72881784.980000362</v>
      </c>
      <c r="AC117" s="71">
        <f t="shared" si="101"/>
        <v>-65573343.430000395</v>
      </c>
      <c r="AD117" s="71">
        <f t="shared" si="101"/>
        <v>-70825067.520000055</v>
      </c>
      <c r="AE117" s="71">
        <f t="shared" si="101"/>
        <v>-80787445.620000392</v>
      </c>
      <c r="AF117" s="71">
        <f t="shared" ref="AF117:AG117" si="102">AF96-AF103</f>
        <v>-107721276.76000081</v>
      </c>
      <c r="AG117" s="71">
        <f t="shared" si="102"/>
        <v>-89998706.39000015</v>
      </c>
      <c r="AH117" s="71">
        <f t="shared" ref="AH117:AI117" si="103">AH96-AH103</f>
        <v>-117582187.8000005</v>
      </c>
      <c r="AI117" s="71">
        <f t="shared" si="103"/>
        <v>-78944550.40000014</v>
      </c>
      <c r="AJ117" s="71">
        <f t="shared" ref="AJ117:AK117" si="104">AJ96-AJ103</f>
        <v>-97065657.670000419</v>
      </c>
      <c r="AK117" s="448">
        <f t="shared" si="104"/>
        <v>-62380380.780000687</v>
      </c>
      <c r="AL117" s="71">
        <f t="shared" ref="AL117:AM117" si="105">AL96-AL103</f>
        <v>-64069574.910000309</v>
      </c>
      <c r="AM117" s="71">
        <f t="shared" si="105"/>
        <v>-113506037.16000037</v>
      </c>
      <c r="AN117" s="71">
        <f t="shared" ref="AN117" si="106">AN96-AN103</f>
        <v>-98994838.850000262</v>
      </c>
      <c r="AO117" s="71">
        <f t="shared" ref="AO117:AP117" si="107">AO96-AO103</f>
        <v>-88406171.730000705</v>
      </c>
      <c r="AP117" s="71">
        <f t="shared" si="107"/>
        <v>-76446447.960001022</v>
      </c>
      <c r="AQ117" s="71">
        <f t="shared" ref="AQ117:AR117" si="108">AQ96-AQ103</f>
        <v>-70171139.98000139</v>
      </c>
      <c r="AR117" s="71">
        <f t="shared" si="108"/>
        <v>-116556610.69000113</v>
      </c>
      <c r="AS117" s="71">
        <f t="shared" ref="AS117:AT117" si="109">AS96-AS103</f>
        <v>-110883372.20000035</v>
      </c>
      <c r="AT117" s="71">
        <f t="shared" si="109"/>
        <v>-86364295.229999825</v>
      </c>
      <c r="AU117" s="71">
        <f t="shared" ref="AU117:AV117" si="110">AU96-AU103</f>
        <v>-90955825.800001293</v>
      </c>
      <c r="AV117" s="71">
        <f t="shared" si="110"/>
        <v>-66126943.860001475</v>
      </c>
      <c r="AW117" s="586">
        <f t="shared" ref="AW117:AX117" si="111">AW96-AW103</f>
        <v>-74866305.220000178</v>
      </c>
      <c r="AX117" s="408">
        <f t="shared" si="111"/>
        <v>-73185912.570000201</v>
      </c>
      <c r="AY117" s="408">
        <f t="shared" ref="AY117:AZ117" si="112">AY96-AY103</f>
        <v>-94823179.080001086</v>
      </c>
      <c r="AZ117" s="408">
        <f t="shared" si="112"/>
        <v>-64492503.390000522</v>
      </c>
      <c r="BA117" s="408">
        <f t="shared" ref="BA117:BB117" si="113">BA96-BA103</f>
        <v>-105850255.50000009</v>
      </c>
      <c r="BB117" s="408">
        <f t="shared" si="113"/>
        <v>-92561045.690000176</v>
      </c>
      <c r="BC117" s="408">
        <f t="shared" ref="BC117:BD117" si="114">BC96-BC103</f>
        <v>-69740771.67999962</v>
      </c>
      <c r="BD117" s="408">
        <f t="shared" si="114"/>
        <v>-96356484.169999838</v>
      </c>
      <c r="BE117" s="408">
        <f t="shared" ref="BE117" si="115">BE96-BE103</f>
        <v>-96672837.589999706</v>
      </c>
      <c r="BF117" s="408"/>
      <c r="BG117" s="408"/>
      <c r="BH117" s="408"/>
      <c r="BI117" s="261">
        <f t="shared" si="82"/>
        <v>21462922.799999908</v>
      </c>
      <c r="BJ117" s="66">
        <f t="shared" si="82"/>
        <v>13176349.929999918</v>
      </c>
      <c r="BK117" s="66">
        <f t="shared" si="82"/>
        <v>-5294767.1899999827</v>
      </c>
      <c r="BL117" s="66">
        <f t="shared" si="82"/>
        <v>-9448489.969999969</v>
      </c>
      <c r="BM117" s="66">
        <f t="shared" si="82"/>
        <v>13931668.27000016</v>
      </c>
      <c r="BN117" s="66">
        <f t="shared" si="82"/>
        <v>10160591.320000008</v>
      </c>
      <c r="BO117" s="66">
        <f t="shared" si="82"/>
        <v>-1871708.9899996966</v>
      </c>
      <c r="BP117" s="66">
        <f t="shared" si="82"/>
        <v>51472784.540000141</v>
      </c>
      <c r="BQ117" s="66">
        <f t="shared" si="82"/>
        <v>2428660.7200001329</v>
      </c>
      <c r="BR117" s="106">
        <f t="shared" si="82"/>
        <v>8692886.6700000167</v>
      </c>
    </row>
    <row r="118" spans="1:70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83"/>
        <v>41437319.840000004</v>
      </c>
      <c r="R118" s="66">
        <f t="shared" si="83"/>
        <v>74184646.390000001</v>
      </c>
      <c r="S118" s="66">
        <f t="shared" si="84"/>
        <v>87905086.12000002</v>
      </c>
      <c r="T118" s="66">
        <f t="shared" si="84"/>
        <v>92360227.400000006</v>
      </c>
      <c r="U118" s="71">
        <f t="shared" si="85"/>
        <v>86444608.390000001</v>
      </c>
      <c r="V118" s="71">
        <f t="shared" si="85"/>
        <v>73327068.50999999</v>
      </c>
      <c r="W118" s="71">
        <f t="shared" ref="W118:AE118" si="116">W97-W104</f>
        <v>67636604.359999955</v>
      </c>
      <c r="X118" s="71">
        <f t="shared" si="116"/>
        <v>68471855.579999954</v>
      </c>
      <c r="Y118" s="448">
        <f t="shared" si="116"/>
        <v>69668686.690000027</v>
      </c>
      <c r="Z118" s="71">
        <f t="shared" si="116"/>
        <v>69339432.800000072</v>
      </c>
      <c r="AA118" s="71">
        <f t="shared" si="116"/>
        <v>70798228.429999977</v>
      </c>
      <c r="AB118" s="71">
        <f t="shared" si="116"/>
        <v>70115734.00000006</v>
      </c>
      <c r="AC118" s="71">
        <f t="shared" si="116"/>
        <v>70251301.639999956</v>
      </c>
      <c r="AD118" s="71">
        <f t="shared" si="116"/>
        <v>94185098.919999987</v>
      </c>
      <c r="AE118" s="71">
        <f t="shared" si="116"/>
        <v>103469982.69999996</v>
      </c>
      <c r="AF118" s="71">
        <f t="shared" ref="AF118:AG118" si="117">AF97-AF104</f>
        <v>101585966.88000005</v>
      </c>
      <c r="AG118" s="71">
        <f t="shared" si="117"/>
        <v>104654871.88000005</v>
      </c>
      <c r="AH118" s="71">
        <f t="shared" ref="AH118:AI118" si="118">AH97-AH104</f>
        <v>89006132.420000046</v>
      </c>
      <c r="AI118" s="71">
        <f t="shared" si="118"/>
        <v>78637822.459999993</v>
      </c>
      <c r="AJ118" s="71">
        <f t="shared" ref="AJ118:AK118" si="119">AJ97-AJ104</f>
        <v>78716623.099999964</v>
      </c>
      <c r="AK118" s="448">
        <f t="shared" si="119"/>
        <v>87629659.529999942</v>
      </c>
      <c r="AL118" s="71">
        <f t="shared" ref="AL118:AM118" si="120">AL97-AL104</f>
        <v>88132129.299999982</v>
      </c>
      <c r="AM118" s="71">
        <f t="shared" si="120"/>
        <v>83650791.099999994</v>
      </c>
      <c r="AN118" s="71">
        <f t="shared" ref="AN118" si="121">AN97-AN104</f>
        <v>78261680.310000047</v>
      </c>
      <c r="AO118" s="71">
        <f t="shared" ref="AO118:AP118" si="122">AO97-AO104</f>
        <v>77871665.399999931</v>
      </c>
      <c r="AP118" s="71">
        <f t="shared" si="122"/>
        <v>93765426.930000022</v>
      </c>
      <c r="AQ118" s="71">
        <f t="shared" ref="AQ118:AR118" si="123">AQ97-AQ104</f>
        <v>112536862.88000003</v>
      </c>
      <c r="AR118" s="71">
        <f t="shared" si="123"/>
        <v>118584648.86000001</v>
      </c>
      <c r="AS118" s="71">
        <f t="shared" ref="AS118:AT118" si="124">AS97-AS104</f>
        <v>82632013.329999998</v>
      </c>
      <c r="AT118" s="71">
        <f t="shared" si="124"/>
        <v>66856383.910000011</v>
      </c>
      <c r="AU118" s="71">
        <f t="shared" ref="AU118:AV118" si="125">AU97-AU104</f>
        <v>84966630.830000028</v>
      </c>
      <c r="AV118" s="71">
        <f t="shared" si="125"/>
        <v>64233033.240000002</v>
      </c>
      <c r="AW118" s="586">
        <f t="shared" ref="AW118:AX118" si="126">AW97-AW104</f>
        <v>99284927.560000032</v>
      </c>
      <c r="AX118" s="408">
        <f t="shared" si="126"/>
        <v>95122562.259999946</v>
      </c>
      <c r="AY118" s="408">
        <f t="shared" ref="AY118:AZ118" si="127">AY97-AY104</f>
        <v>64886573.540000007</v>
      </c>
      <c r="AZ118" s="408">
        <f t="shared" si="127"/>
        <v>59497826.920000009</v>
      </c>
      <c r="BA118" s="408">
        <f t="shared" ref="BA118:BB118" si="128">BA97-BA104</f>
        <v>86996443.729999989</v>
      </c>
      <c r="BB118" s="408">
        <f t="shared" si="128"/>
        <v>90747849.799999923</v>
      </c>
      <c r="BC118" s="408">
        <f t="shared" ref="BC118:BD118" si="129">BC97-BC104</f>
        <v>94235986.159999982</v>
      </c>
      <c r="BD118" s="408">
        <f t="shared" si="129"/>
        <v>94018507.499999925</v>
      </c>
      <c r="BE118" s="408">
        <f t="shared" ref="BE118" si="130">BE97-BE104</f>
        <v>103032832.35999992</v>
      </c>
      <c r="BF118" s="408"/>
      <c r="BG118" s="408"/>
      <c r="BH118" s="408"/>
      <c r="BI118" s="261">
        <f t="shared" si="82"/>
        <v>-6181582.4900000095</v>
      </c>
      <c r="BJ118" s="66">
        <f t="shared" si="82"/>
        <v>-9577650.530000031</v>
      </c>
      <c r="BK118" s="66">
        <f t="shared" si="82"/>
        <v>-29752907.659999996</v>
      </c>
      <c r="BL118" s="66">
        <f t="shared" si="82"/>
        <v>-7352586.6899999976</v>
      </c>
      <c r="BM118" s="66">
        <f t="shared" si="82"/>
        <v>-8016281.6699999869</v>
      </c>
      <c r="BN118" s="66">
        <f t="shared" si="82"/>
        <v>-6926896.3500000089</v>
      </c>
      <c r="BO118" s="66">
        <f t="shared" si="82"/>
        <v>-5499398.3900000006</v>
      </c>
      <c r="BP118" s="66">
        <f t="shared" si="82"/>
        <v>-6831236.4700000286</v>
      </c>
      <c r="BQ118" s="66">
        <f t="shared" si="82"/>
        <v>-4766986.7500000298</v>
      </c>
      <c r="BR118" s="106">
        <f t="shared" si="82"/>
        <v>-7709857.7200000584</v>
      </c>
    </row>
    <row r="119" spans="1:70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83"/>
        <v>377001.74</v>
      </c>
      <c r="R119" s="66">
        <f t="shared" si="83"/>
        <v>548291.11999999988</v>
      </c>
      <c r="S119" s="66">
        <f t="shared" si="84"/>
        <v>565224.94000000006</v>
      </c>
      <c r="T119" s="66">
        <f t="shared" si="84"/>
        <v>629018.93000000017</v>
      </c>
      <c r="U119" s="71">
        <f t="shared" si="85"/>
        <v>644357.69000000006</v>
      </c>
      <c r="V119" s="71">
        <f t="shared" si="85"/>
        <v>731260.84999999986</v>
      </c>
      <c r="W119" s="71">
        <f t="shared" ref="W119:AE119" si="131">W98-W105</f>
        <v>790214.49</v>
      </c>
      <c r="X119" s="71">
        <f t="shared" si="131"/>
        <v>858795.58000000031</v>
      </c>
      <c r="Y119" s="448">
        <f t="shared" si="131"/>
        <v>873504.95000000065</v>
      </c>
      <c r="Z119" s="71">
        <f t="shared" si="131"/>
        <v>745762.04999999981</v>
      </c>
      <c r="AA119" s="71">
        <f t="shared" si="131"/>
        <v>646905.77000000025</v>
      </c>
      <c r="AB119" s="71">
        <f t="shared" si="131"/>
        <v>682529.58999999985</v>
      </c>
      <c r="AC119" s="71">
        <f t="shared" si="131"/>
        <v>664128.59000000008</v>
      </c>
      <c r="AD119" s="71">
        <f t="shared" si="131"/>
        <v>587875.43999999983</v>
      </c>
      <c r="AE119" s="71">
        <f t="shared" si="131"/>
        <v>637087.43000000017</v>
      </c>
      <c r="AF119" s="71">
        <f t="shared" ref="AF119:AG119" si="132">AF98-AF105</f>
        <v>673872.68</v>
      </c>
      <c r="AG119" s="71">
        <f t="shared" si="132"/>
        <v>761636.82999999949</v>
      </c>
      <c r="AH119" s="71">
        <f t="shared" ref="AH119:AI119" si="133">AH98-AH105</f>
        <v>831575.2899999998</v>
      </c>
      <c r="AI119" s="71">
        <f t="shared" si="133"/>
        <v>916157.2499999993</v>
      </c>
      <c r="AJ119" s="71">
        <f t="shared" ref="AJ119:AK119" si="134">AJ98-AJ105</f>
        <v>860371.02999999991</v>
      </c>
      <c r="AK119" s="448">
        <f t="shared" si="134"/>
        <v>1099470.3999999999</v>
      </c>
      <c r="AL119" s="71">
        <f t="shared" ref="AL119:AM119" si="135">AL98-AL105</f>
        <v>916582.64000000036</v>
      </c>
      <c r="AM119" s="71">
        <f t="shared" si="135"/>
        <v>742963.1800000004</v>
      </c>
      <c r="AN119" s="71">
        <f t="shared" ref="AN119" si="136">AN98-AN105</f>
        <v>659487.88000000024</v>
      </c>
      <c r="AO119" s="71">
        <f t="shared" ref="AO119:AP119" si="137">AO98-AO105</f>
        <v>654499.73999999976</v>
      </c>
      <c r="AP119" s="71">
        <f t="shared" si="137"/>
        <v>565776.60000000009</v>
      </c>
      <c r="AQ119" s="71">
        <f t="shared" ref="AQ119:AR119" si="138">AQ98-AQ105</f>
        <v>733404.45000000019</v>
      </c>
      <c r="AR119" s="71">
        <f t="shared" si="138"/>
        <v>754572.4500000003</v>
      </c>
      <c r="AS119" s="71">
        <f t="shared" ref="AS119:AT119" si="139">AS98-AS105</f>
        <v>599543.00999999989</v>
      </c>
      <c r="AT119" s="71">
        <f t="shared" si="139"/>
        <v>627544.04</v>
      </c>
      <c r="AU119" s="71">
        <f t="shared" ref="AU119:AV119" si="140">AU98-AU105</f>
        <v>867448.16999999911</v>
      </c>
      <c r="AV119" s="71">
        <f t="shared" si="140"/>
        <v>794129.96999999986</v>
      </c>
      <c r="AW119" s="586">
        <f t="shared" ref="AW119:AX119" si="141">AW98-AW105</f>
        <v>1087470.3200000017</v>
      </c>
      <c r="AX119" s="408">
        <f t="shared" si="141"/>
        <v>977822.65000000037</v>
      </c>
      <c r="AY119" s="408">
        <f t="shared" ref="AY119:AZ119" si="142">AY98-AY105</f>
        <v>535421.94999999984</v>
      </c>
      <c r="AZ119" s="408">
        <f t="shared" si="142"/>
        <v>498805.93000000011</v>
      </c>
      <c r="BA119" s="408">
        <f t="shared" ref="BA119:BB119" si="143">BA98-BA105</f>
        <v>639876.37000000058</v>
      </c>
      <c r="BB119" s="408">
        <f t="shared" si="143"/>
        <v>628715.23</v>
      </c>
      <c r="BC119" s="408">
        <f t="shared" ref="BC119:BD119" si="144">BC98-BC105</f>
        <v>654267.49000000022</v>
      </c>
      <c r="BD119" s="408">
        <f t="shared" si="144"/>
        <v>615475.89999999967</v>
      </c>
      <c r="BE119" s="408">
        <f t="shared" ref="BE119" si="145">BE98-BE105</f>
        <v>787075.06999999983</v>
      </c>
      <c r="BF119" s="408"/>
      <c r="BG119" s="408"/>
      <c r="BH119" s="408"/>
      <c r="BI119" s="261">
        <f t="shared" si="82"/>
        <v>-22857.869999999995</v>
      </c>
      <c r="BJ119" s="66">
        <f t="shared" si="82"/>
        <v>-80459.030000000028</v>
      </c>
      <c r="BK119" s="66">
        <f t="shared" si="82"/>
        <v>-316654.04000000004</v>
      </c>
      <c r="BL119" s="66">
        <f t="shared" si="82"/>
        <v>-110685.62000000011</v>
      </c>
      <c r="BM119" s="66">
        <f t="shared" si="82"/>
        <v>-105206.12000000011</v>
      </c>
      <c r="BN119" s="66">
        <f t="shared" si="82"/>
        <v>-33467.749999999884</v>
      </c>
      <c r="BO119" s="66">
        <f t="shared" si="82"/>
        <v>-200320.91000000003</v>
      </c>
      <c r="BP119" s="66">
        <f t="shared" si="82"/>
        <v>-145421.58000000007</v>
      </c>
      <c r="BQ119" s="66">
        <f t="shared" si="82"/>
        <v>-42227.170000000042</v>
      </c>
      <c r="BR119" s="106">
        <f t="shared" si="82"/>
        <v>-9348.8199999997159</v>
      </c>
    </row>
    <row r="120" spans="1:70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83"/>
        <v>-80736484.849999964</v>
      </c>
      <c r="R120" s="61">
        <f t="shared" si="83"/>
        <v>13583996.670000613</v>
      </c>
      <c r="S120" s="61">
        <f t="shared" si="84"/>
        <v>46880580.109999478</v>
      </c>
      <c r="T120" s="61">
        <f t="shared" si="84"/>
        <v>31410889.420000374</v>
      </c>
      <c r="U120" s="102">
        <f t="shared" si="85"/>
        <v>-35791457.029999435</v>
      </c>
      <c r="V120" s="102">
        <f t="shared" si="85"/>
        <v>-1881395.8300004005</v>
      </c>
      <c r="W120" s="412">
        <f t="shared" ref="W120:AE120" si="146">W99-W106</f>
        <v>6680132.199999392</v>
      </c>
      <c r="X120" s="102">
        <f t="shared" si="146"/>
        <v>-8335319.800000608</v>
      </c>
      <c r="Y120" s="483">
        <f t="shared" si="146"/>
        <v>30564367.489999533</v>
      </c>
      <c r="Z120" s="102">
        <f t="shared" si="146"/>
        <v>21667914.019998372</v>
      </c>
      <c r="AA120" s="102">
        <f t="shared" si="146"/>
        <v>-64713835.680001199</v>
      </c>
      <c r="AB120" s="102">
        <f t="shared" si="146"/>
        <v>-11924913.979999632</v>
      </c>
      <c r="AC120" s="102">
        <f t="shared" si="146"/>
        <v>1087671.3499989808</v>
      </c>
      <c r="AD120" s="102">
        <f t="shared" si="146"/>
        <v>34175755.469999731</v>
      </c>
      <c r="AE120" s="102">
        <f t="shared" si="146"/>
        <v>41381651.799998462</v>
      </c>
      <c r="AF120" s="102">
        <f t="shared" ref="AF120:AG120" si="147">AF99-AF106</f>
        <v>-15911078.530002236</v>
      </c>
      <c r="AG120" s="102">
        <f t="shared" si="147"/>
        <v>12655306.420000792</v>
      </c>
      <c r="AH120" s="102">
        <f t="shared" ref="AH120:AI120" si="148">AH99-AH106</f>
        <v>-61312165.620000839</v>
      </c>
      <c r="AI120" s="102">
        <f t="shared" si="148"/>
        <v>-14064666.70000121</v>
      </c>
      <c r="AJ120" s="102">
        <f t="shared" ref="AJ120:AK120" si="149">AJ99-AJ106</f>
        <v>-16460446.419999599</v>
      </c>
      <c r="AK120" s="483">
        <f t="shared" si="149"/>
        <v>41545660.490001321</v>
      </c>
      <c r="AL120" s="102">
        <f t="shared" ref="AL120:AM120" si="150">AL99-AL106</f>
        <v>49584537.200003624</v>
      </c>
      <c r="AM120" s="102">
        <f t="shared" si="150"/>
        <v>-52047010.849999011</v>
      </c>
      <c r="AN120" s="102">
        <f t="shared" ref="AN120" si="151">AN99-AN106</f>
        <v>-33805891.899998307</v>
      </c>
      <c r="AO120" s="102">
        <f t="shared" ref="AO120:AP120" si="152">AO99-AO106</f>
        <v>-21907606.709998339</v>
      </c>
      <c r="AP120" s="102">
        <f t="shared" si="152"/>
        <v>20295041.490001798</v>
      </c>
      <c r="AQ120" s="102">
        <f t="shared" ref="AQ120:AR120" si="153">AQ99-AQ106</f>
        <v>81498127.070003092</v>
      </c>
      <c r="AR120" s="102">
        <f t="shared" si="153"/>
        <v>23332319.009995222</v>
      </c>
      <c r="AS120" s="102">
        <f t="shared" ref="AS120:AT120" si="154">AS99-AS106</f>
        <v>-90928163.629999757</v>
      </c>
      <c r="AT120" s="102">
        <f t="shared" si="154"/>
        <v>-40432122.579991639</v>
      </c>
      <c r="AU120" s="102">
        <f t="shared" ref="AU120:AV120" si="155">AU99-AU106</f>
        <v>-5076976.0999978185</v>
      </c>
      <c r="AV120" s="102">
        <f t="shared" si="155"/>
        <v>20712665.380001187</v>
      </c>
      <c r="AW120" s="631">
        <f t="shared" ref="AW120:AX120" si="156">AW99-AW106</f>
        <v>54725294.680007994</v>
      </c>
      <c r="AX120" s="404">
        <f t="shared" si="156"/>
        <v>35459139.690007567</v>
      </c>
      <c r="AY120" s="404">
        <f t="shared" ref="AY120:AZ120" si="157">AY99-AY106</f>
        <v>-49412779.679991663</v>
      </c>
      <c r="AZ120" s="404">
        <f t="shared" si="157"/>
        <v>-12697438.339996874</v>
      </c>
      <c r="BA120" s="404">
        <f t="shared" ref="BA120:BB120" si="158">BA99-BA106</f>
        <v>-45912468.199993312</v>
      </c>
      <c r="BB120" s="404">
        <f t="shared" si="158"/>
        <v>-9936572.8399938345</v>
      </c>
      <c r="BC120" s="404">
        <f t="shared" ref="BC120:BD120" si="159">BC99-BC106</f>
        <v>65959532.450009048</v>
      </c>
      <c r="BD120" s="404">
        <f t="shared" si="159"/>
        <v>-6043597.5899909139</v>
      </c>
      <c r="BE120" s="404">
        <f t="shared" ref="BE120" si="160">BE99-BE106</f>
        <v>1737490.3000109792</v>
      </c>
      <c r="BF120" s="404"/>
      <c r="BG120" s="404"/>
      <c r="BH120" s="404"/>
      <c r="BI120" s="262">
        <f t="shared" si="82"/>
        <v>10038421.049997274</v>
      </c>
      <c r="BJ120" s="61">
        <f t="shared" si="82"/>
        <v>27828714.529998034</v>
      </c>
      <c r="BK120" s="61">
        <f t="shared" si="82"/>
        <v>-50638793.250002533</v>
      </c>
      <c r="BL120" s="61">
        <f t="shared" si="82"/>
        <v>-18970653.540000971</v>
      </c>
      <c r="BM120" s="61">
        <f t="shared" si="82"/>
        <v>9412943.7399993986</v>
      </c>
      <c r="BN120" s="61">
        <f t="shared" si="82"/>
        <v>24021221.339999549</v>
      </c>
      <c r="BO120" s="61">
        <f t="shared" si="82"/>
        <v>-12278311.370000117</v>
      </c>
      <c r="BP120" s="61">
        <f t="shared" si="82"/>
        <v>52644500.219998933</v>
      </c>
      <c r="BQ120" s="61">
        <f t="shared" si="82"/>
        <v>2891409.1399991177</v>
      </c>
      <c r="BR120" s="105">
        <f t="shared" si="82"/>
        <v>-21394341.070001312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61">O122-C122</f>
        <v>0</v>
      </c>
      <c r="BJ122" s="48">
        <f t="shared" si="161"/>
        <v>0</v>
      </c>
      <c r="BK122" s="48">
        <f t="shared" si="161"/>
        <v>0</v>
      </c>
      <c r="BL122" s="48">
        <f t="shared" si="161"/>
        <v>0</v>
      </c>
      <c r="BM122" s="48">
        <f t="shared" si="161"/>
        <v>0</v>
      </c>
      <c r="BN122" s="48">
        <f t="shared" si="161"/>
        <v>0</v>
      </c>
      <c r="BO122" s="48">
        <f t="shared" si="161"/>
        <v>0</v>
      </c>
      <c r="BP122" s="48">
        <f t="shared" si="161"/>
        <v>0</v>
      </c>
      <c r="BQ122" s="48">
        <f t="shared" si="161"/>
        <v>0</v>
      </c>
      <c r="BR122" s="116">
        <f t="shared" si="161"/>
        <v>0</v>
      </c>
    </row>
    <row r="123" spans="1:70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531">
        <v>12698</v>
      </c>
      <c r="AX123" s="319">
        <v>18922</v>
      </c>
      <c r="AY123" s="319">
        <v>18152</v>
      </c>
      <c r="AZ123" s="319">
        <v>10420</v>
      </c>
      <c r="BA123" s="319">
        <v>10390</v>
      </c>
      <c r="BB123" s="319">
        <v>9733</v>
      </c>
      <c r="BC123" s="319">
        <v>9289</v>
      </c>
      <c r="BD123" s="319">
        <v>8916</v>
      </c>
      <c r="BE123" s="319">
        <v>8672</v>
      </c>
      <c r="BF123" s="319"/>
      <c r="BG123" s="319"/>
      <c r="BH123" s="319"/>
      <c r="BI123" s="115">
        <f t="shared" si="161"/>
        <v>-725</v>
      </c>
      <c r="BJ123" s="48">
        <f t="shared" si="161"/>
        <v>-967</v>
      </c>
      <c r="BK123" s="48">
        <f t="shared" si="161"/>
        <v>-3166</v>
      </c>
      <c r="BL123" s="48">
        <f t="shared" si="161"/>
        <v>-4356</v>
      </c>
      <c r="BM123" s="48">
        <f t="shared" si="161"/>
        <v>-4010</v>
      </c>
      <c r="BN123" s="48">
        <f t="shared" si="161"/>
        <v>-2806</v>
      </c>
      <c r="BO123" s="48">
        <f t="shared" si="161"/>
        <v>-2129</v>
      </c>
      <c r="BP123" s="48">
        <f t="shared" si="161"/>
        <v>-1451</v>
      </c>
      <c r="BQ123" s="48">
        <f t="shared" si="161"/>
        <v>-899</v>
      </c>
      <c r="BR123" s="116">
        <f t="shared" si="161"/>
        <v>-587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61"/>
        <v>0</v>
      </c>
      <c r="BJ124" s="48">
        <f t="shared" si="161"/>
        <v>0</v>
      </c>
      <c r="BK124" s="48">
        <f t="shared" si="161"/>
        <v>0</v>
      </c>
      <c r="BL124" s="48">
        <f t="shared" si="161"/>
        <v>0</v>
      </c>
      <c r="BM124" s="48">
        <f t="shared" si="161"/>
        <v>0</v>
      </c>
      <c r="BN124" s="48">
        <f t="shared" si="161"/>
        <v>0</v>
      </c>
      <c r="BO124" s="48">
        <f t="shared" si="161"/>
        <v>0</v>
      </c>
      <c r="BP124" s="48">
        <f t="shared" si="161"/>
        <v>0</v>
      </c>
      <c r="BQ124" s="48">
        <f t="shared" si="161"/>
        <v>0</v>
      </c>
      <c r="BR124" s="116">
        <f t="shared" si="161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61"/>
        <v>0</v>
      </c>
      <c r="BJ125" s="48">
        <f t="shared" si="161"/>
        <v>0</v>
      </c>
      <c r="BK125" s="48">
        <f t="shared" si="161"/>
        <v>0</v>
      </c>
      <c r="BL125" s="48">
        <f t="shared" si="161"/>
        <v>0</v>
      </c>
      <c r="BM125" s="48">
        <f t="shared" si="161"/>
        <v>0</v>
      </c>
      <c r="BN125" s="48">
        <f t="shared" si="161"/>
        <v>0</v>
      </c>
      <c r="BO125" s="48">
        <f t="shared" si="161"/>
        <v>0</v>
      </c>
      <c r="BP125" s="48">
        <f t="shared" si="161"/>
        <v>0</v>
      </c>
      <c r="BQ125" s="48">
        <f t="shared" si="161"/>
        <v>0</v>
      </c>
      <c r="BR125" s="116">
        <f t="shared" si="161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61"/>
        <v>0</v>
      </c>
      <c r="BJ126" s="48">
        <f t="shared" si="161"/>
        <v>0</v>
      </c>
      <c r="BK126" s="48">
        <f t="shared" si="161"/>
        <v>0</v>
      </c>
      <c r="BL126" s="48">
        <f t="shared" si="161"/>
        <v>0</v>
      </c>
      <c r="BM126" s="48">
        <f t="shared" si="161"/>
        <v>0</v>
      </c>
      <c r="BN126" s="48">
        <f t="shared" si="161"/>
        <v>0</v>
      </c>
      <c r="BO126" s="48">
        <f t="shared" si="161"/>
        <v>0</v>
      </c>
      <c r="BP126" s="48">
        <f t="shared" si="161"/>
        <v>0</v>
      </c>
      <c r="BQ126" s="48">
        <f t="shared" si="161"/>
        <v>0</v>
      </c>
      <c r="BR126" s="116">
        <f t="shared" si="161"/>
        <v>0</v>
      </c>
    </row>
    <row r="127" spans="1:70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62">SUM(U123:U126)</f>
        <v>4074</v>
      </c>
      <c r="V127" s="319">
        <f t="shared" si="162"/>
        <v>4301</v>
      </c>
      <c r="W127" s="319">
        <f t="shared" si="162"/>
        <v>4553</v>
      </c>
      <c r="X127" s="116">
        <f t="shared" si="162"/>
        <v>4258</v>
      </c>
      <c r="Y127" s="319">
        <f t="shared" si="162"/>
        <v>4080</v>
      </c>
      <c r="Z127" s="319">
        <f t="shared" si="162"/>
        <v>4155</v>
      </c>
      <c r="AA127" s="319">
        <f t="shared" si="162"/>
        <v>4314</v>
      </c>
      <c r="AB127" s="319">
        <f t="shared" si="162"/>
        <v>5431</v>
      </c>
      <c r="AC127" s="319">
        <f t="shared" si="162"/>
        <v>6762</v>
      </c>
      <c r="AD127" s="319">
        <f t="shared" si="162"/>
        <v>8433</v>
      </c>
      <c r="AE127" s="319">
        <f t="shared" si="162"/>
        <v>8668</v>
      </c>
      <c r="AF127" s="319">
        <f t="shared" si="162"/>
        <v>9884</v>
      </c>
      <c r="AG127" s="319">
        <f t="shared" si="162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531">
        <v>12698</v>
      </c>
      <c r="AX127" s="319">
        <v>18922</v>
      </c>
      <c r="AY127" s="319">
        <v>18152</v>
      </c>
      <c r="AZ127" s="319">
        <v>10420</v>
      </c>
      <c r="BA127" s="319">
        <v>10390</v>
      </c>
      <c r="BB127" s="319">
        <v>9733</v>
      </c>
      <c r="BC127" s="319">
        <v>9289</v>
      </c>
      <c r="BD127" s="319">
        <v>8916</v>
      </c>
      <c r="BE127" s="319">
        <v>8672</v>
      </c>
      <c r="BF127" s="319"/>
      <c r="BG127" s="319"/>
      <c r="BH127" s="319"/>
      <c r="BI127" s="115">
        <f t="shared" si="161"/>
        <v>-725</v>
      </c>
      <c r="BJ127" s="48">
        <f t="shared" si="161"/>
        <v>-967</v>
      </c>
      <c r="BK127" s="48">
        <f t="shared" si="161"/>
        <v>-3166</v>
      </c>
      <c r="BL127" s="48">
        <f t="shared" si="161"/>
        <v>-4356</v>
      </c>
      <c r="BM127" s="48">
        <f t="shared" si="161"/>
        <v>-4010</v>
      </c>
      <c r="BN127" s="48">
        <f t="shared" si="161"/>
        <v>-2806</v>
      </c>
      <c r="BO127" s="48">
        <f t="shared" si="161"/>
        <v>-2129</v>
      </c>
      <c r="BP127" s="48">
        <f t="shared" si="161"/>
        <v>-1451</v>
      </c>
      <c r="BQ127" s="48">
        <f t="shared" si="161"/>
        <v>-899</v>
      </c>
      <c r="BR127" s="116">
        <f t="shared" si="161"/>
        <v>-587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593">
        <v>272</v>
      </c>
      <c r="AX129" s="355">
        <v>488</v>
      </c>
      <c r="AY129" s="355">
        <v>890</v>
      </c>
      <c r="AZ129" s="355">
        <v>1563</v>
      </c>
      <c r="BA129" s="355">
        <v>2026</v>
      </c>
      <c r="BB129" s="355">
        <v>1485</v>
      </c>
      <c r="BC129" s="355">
        <v>1297</v>
      </c>
      <c r="BD129" s="355">
        <v>2051</v>
      </c>
      <c r="BE129" s="355">
        <v>1842</v>
      </c>
      <c r="BF129" s="355"/>
      <c r="BG129" s="355"/>
      <c r="BH129" s="355"/>
      <c r="BI129" s="115">
        <f t="shared" ref="BI129:BR134" si="163">O129-C129</f>
        <v>-2569</v>
      </c>
      <c r="BJ129" s="48">
        <f t="shared" si="163"/>
        <v>-5036</v>
      </c>
      <c r="BK129" s="48">
        <f t="shared" si="163"/>
        <v>-3737</v>
      </c>
      <c r="BL129" s="48">
        <f t="shared" si="163"/>
        <v>-3283</v>
      </c>
      <c r="BM129" s="48">
        <f t="shared" si="163"/>
        <v>-2733</v>
      </c>
      <c r="BN129" s="48">
        <f t="shared" si="163"/>
        <v>-3289</v>
      </c>
      <c r="BO129" s="48">
        <f t="shared" si="163"/>
        <v>-3547</v>
      </c>
      <c r="BP129" s="48">
        <f t="shared" si="163"/>
        <v>-3643</v>
      </c>
      <c r="BQ129" s="48">
        <f t="shared" si="163"/>
        <v>-1584</v>
      </c>
      <c r="BR129" s="116">
        <f t="shared" si="163"/>
        <v>-498</v>
      </c>
    </row>
    <row r="130" spans="1:70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0</v>
      </c>
      <c r="BE130" s="355">
        <v>0</v>
      </c>
      <c r="BF130" s="355"/>
      <c r="BG130" s="355"/>
      <c r="BH130" s="355"/>
      <c r="BI130" s="115">
        <f t="shared" si="163"/>
        <v>-2</v>
      </c>
      <c r="BJ130" s="48">
        <f t="shared" si="163"/>
        <v>-243</v>
      </c>
      <c r="BK130" s="48">
        <f t="shared" si="163"/>
        <v>-1536</v>
      </c>
      <c r="BL130" s="48">
        <f t="shared" si="163"/>
        <v>-790</v>
      </c>
      <c r="BM130" s="48">
        <f t="shared" si="163"/>
        <v>-561</v>
      </c>
      <c r="BN130" s="48">
        <f t="shared" si="163"/>
        <v>-711</v>
      </c>
      <c r="BO130" s="48">
        <f t="shared" si="163"/>
        <v>-706</v>
      </c>
      <c r="BP130" s="48">
        <f t="shared" si="163"/>
        <v>-777</v>
      </c>
      <c r="BQ130" s="48">
        <f t="shared" si="163"/>
        <v>-259</v>
      </c>
      <c r="BR130" s="116">
        <f t="shared" si="163"/>
        <v>-7</v>
      </c>
    </row>
    <row r="131" spans="1:70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593">
        <v>80</v>
      </c>
      <c r="AX131" s="355">
        <v>63</v>
      </c>
      <c r="AY131" s="355">
        <v>78</v>
      </c>
      <c r="AZ131" s="355">
        <v>70</v>
      </c>
      <c r="BA131" s="355">
        <v>68</v>
      </c>
      <c r="BB131" s="355">
        <v>61</v>
      </c>
      <c r="BC131" s="355">
        <v>64</v>
      </c>
      <c r="BD131" s="355">
        <v>50</v>
      </c>
      <c r="BE131" s="355">
        <v>67</v>
      </c>
      <c r="BF131" s="355"/>
      <c r="BG131" s="355"/>
      <c r="BH131" s="355"/>
      <c r="BI131" s="115">
        <f t="shared" si="163"/>
        <v>-57</v>
      </c>
      <c r="BJ131" s="48">
        <f t="shared" si="163"/>
        <v>-100</v>
      </c>
      <c r="BK131" s="48">
        <f t="shared" si="163"/>
        <v>-103</v>
      </c>
      <c r="BL131" s="48">
        <f t="shared" si="163"/>
        <v>-69</v>
      </c>
      <c r="BM131" s="48">
        <f t="shared" si="163"/>
        <v>-93</v>
      </c>
      <c r="BN131" s="48">
        <f t="shared" si="163"/>
        <v>-83</v>
      </c>
      <c r="BO131" s="48">
        <f t="shared" si="163"/>
        <v>-73</v>
      </c>
      <c r="BP131" s="48">
        <f t="shared" si="163"/>
        <v>-89</v>
      </c>
      <c r="BQ131" s="48">
        <f t="shared" si="163"/>
        <v>-69</v>
      </c>
      <c r="BR131" s="116">
        <f t="shared" si="163"/>
        <v>-7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63"/>
        <v>0</v>
      </c>
      <c r="BJ132" s="48">
        <f t="shared" si="163"/>
        <v>0</v>
      </c>
      <c r="BK132" s="48">
        <f t="shared" si="163"/>
        <v>0</v>
      </c>
      <c r="BL132" s="48">
        <f t="shared" si="163"/>
        <v>0</v>
      </c>
      <c r="BM132" s="48">
        <f t="shared" si="163"/>
        <v>0</v>
      </c>
      <c r="BN132" s="48">
        <f t="shared" si="163"/>
        <v>0</v>
      </c>
      <c r="BO132" s="48">
        <f t="shared" si="163"/>
        <v>0</v>
      </c>
      <c r="BP132" s="48">
        <f t="shared" si="163"/>
        <v>0</v>
      </c>
      <c r="BQ132" s="48">
        <f t="shared" si="163"/>
        <v>0</v>
      </c>
      <c r="BR132" s="116">
        <f t="shared" si="163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63"/>
        <v>0</v>
      </c>
      <c r="BJ133" s="48">
        <f t="shared" si="163"/>
        <v>0</v>
      </c>
      <c r="BK133" s="48">
        <f t="shared" si="163"/>
        <v>0</v>
      </c>
      <c r="BL133" s="48">
        <f t="shared" si="163"/>
        <v>0</v>
      </c>
      <c r="BM133" s="48">
        <f t="shared" si="163"/>
        <v>0</v>
      </c>
      <c r="BN133" s="48">
        <f t="shared" si="163"/>
        <v>0</v>
      </c>
      <c r="BO133" s="48">
        <f t="shared" si="163"/>
        <v>0</v>
      </c>
      <c r="BP133" s="48">
        <f t="shared" si="163"/>
        <v>0</v>
      </c>
      <c r="BQ133" s="48">
        <f t="shared" si="163"/>
        <v>0</v>
      </c>
      <c r="BR133" s="116">
        <f t="shared" si="163"/>
        <v>0</v>
      </c>
    </row>
    <row r="134" spans="1:70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64">SUM(Y129:Y131)</f>
        <v>162</v>
      </c>
      <c r="Z134" s="347">
        <f t="shared" si="164"/>
        <v>82</v>
      </c>
      <c r="AA134" s="347">
        <f t="shared" si="164"/>
        <v>124</v>
      </c>
      <c r="AB134" s="347">
        <f t="shared" si="164"/>
        <v>96</v>
      </c>
      <c r="AC134" s="347">
        <f t="shared" si="164"/>
        <v>90</v>
      </c>
      <c r="AD134" s="347">
        <f t="shared" si="164"/>
        <v>84</v>
      </c>
      <c r="AE134" s="347">
        <f t="shared" si="164"/>
        <v>675</v>
      </c>
      <c r="AF134" s="347">
        <f t="shared" si="164"/>
        <v>1527</v>
      </c>
      <c r="AG134" s="347">
        <f t="shared" si="164"/>
        <v>2251</v>
      </c>
      <c r="AH134" s="347">
        <f t="shared" si="164"/>
        <v>1260</v>
      </c>
      <c r="AI134" s="347">
        <f t="shared" si="164"/>
        <v>863</v>
      </c>
      <c r="AJ134" s="347">
        <f t="shared" si="164"/>
        <v>413</v>
      </c>
      <c r="AK134" s="531">
        <f t="shared" si="164"/>
        <v>270</v>
      </c>
      <c r="AL134" s="319">
        <f t="shared" si="164"/>
        <v>535</v>
      </c>
      <c r="AM134" s="319">
        <f t="shared" si="164"/>
        <v>1488</v>
      </c>
      <c r="AN134" s="319">
        <f t="shared" si="164"/>
        <v>1601</v>
      </c>
      <c r="AO134" s="319">
        <f t="shared" si="164"/>
        <v>2219</v>
      </c>
      <c r="AP134" s="319">
        <f t="shared" si="164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531">
        <v>352</v>
      </c>
      <c r="AX134" s="319">
        <v>551</v>
      </c>
      <c r="AY134" s="319">
        <v>968</v>
      </c>
      <c r="AZ134" s="319">
        <v>1633</v>
      </c>
      <c r="BA134" s="319">
        <v>2094</v>
      </c>
      <c r="BB134" s="319">
        <v>1546</v>
      </c>
      <c r="BC134" s="319">
        <v>1361</v>
      </c>
      <c r="BD134" s="319">
        <v>2101</v>
      </c>
      <c r="BE134" s="319">
        <v>1909</v>
      </c>
      <c r="BF134" s="319"/>
      <c r="BG134" s="319"/>
      <c r="BH134" s="319"/>
      <c r="BI134" s="115">
        <f t="shared" si="163"/>
        <v>-2571</v>
      </c>
      <c r="BJ134" s="48">
        <f t="shared" si="163"/>
        <v>-5279</v>
      </c>
      <c r="BK134" s="48">
        <f t="shared" si="163"/>
        <v>-5273</v>
      </c>
      <c r="BL134" s="48">
        <f t="shared" si="163"/>
        <v>-4073</v>
      </c>
      <c r="BM134" s="48">
        <f t="shared" si="163"/>
        <v>-3294</v>
      </c>
      <c r="BN134" s="48">
        <f t="shared" si="163"/>
        <v>-4000</v>
      </c>
      <c r="BO134" s="48">
        <f t="shared" si="163"/>
        <v>-4253</v>
      </c>
      <c r="BP134" s="48">
        <f t="shared" si="163"/>
        <v>-4420</v>
      </c>
      <c r="BQ134" s="48">
        <f t="shared" si="163"/>
        <v>-1815</v>
      </c>
      <c r="BR134" s="116">
        <f t="shared" si="163"/>
        <v>-428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531">
        <v>12260</v>
      </c>
      <c r="AX136" s="319">
        <v>13409</v>
      </c>
      <c r="AY136" s="319">
        <v>14256</v>
      </c>
      <c r="AZ136" s="319">
        <v>15863</v>
      </c>
      <c r="BA136" s="319">
        <v>16907</v>
      </c>
      <c r="BB136" s="319">
        <v>16600</v>
      </c>
      <c r="BC136" s="319">
        <v>16146</v>
      </c>
      <c r="BD136" s="319">
        <v>15888</v>
      </c>
      <c r="BE136" s="319">
        <v>16136</v>
      </c>
      <c r="BF136" s="319"/>
      <c r="BG136" s="319"/>
      <c r="BH136" s="319"/>
      <c r="BI136" s="115">
        <f t="shared" ref="BI136:BR141" si="165">O136-C136</f>
        <v>-781</v>
      </c>
      <c r="BJ136" s="48">
        <f t="shared" si="165"/>
        <v>-1586</v>
      </c>
      <c r="BK136" s="48">
        <f t="shared" si="165"/>
        <v>-4329</v>
      </c>
      <c r="BL136" s="48">
        <f t="shared" si="165"/>
        <v>-5382</v>
      </c>
      <c r="BM136" s="48">
        <f t="shared" si="165"/>
        <v>-5046</v>
      </c>
      <c r="BN136" s="48">
        <f t="shared" si="165"/>
        <v>-2958</v>
      </c>
      <c r="BO136" s="48">
        <f t="shared" si="165"/>
        <v>-1965</v>
      </c>
      <c r="BP136" s="48">
        <f t="shared" si="165"/>
        <v>-2234</v>
      </c>
      <c r="BQ136" s="48">
        <f t="shared" si="165"/>
        <v>-1535</v>
      </c>
      <c r="BR136" s="116">
        <f t="shared" si="165"/>
        <v>-2012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65"/>
        <v>0</v>
      </c>
      <c r="BJ137" s="48">
        <f t="shared" si="165"/>
        <v>0</v>
      </c>
      <c r="BK137" s="48">
        <f t="shared" si="165"/>
        <v>0</v>
      </c>
      <c r="BL137" s="48">
        <f t="shared" si="165"/>
        <v>0</v>
      </c>
      <c r="BM137" s="48">
        <f t="shared" si="165"/>
        <v>0</v>
      </c>
      <c r="BN137" s="48">
        <f t="shared" si="165"/>
        <v>0</v>
      </c>
      <c r="BO137" s="48">
        <f t="shared" si="165"/>
        <v>0</v>
      </c>
      <c r="BP137" s="48">
        <f t="shared" si="165"/>
        <v>0</v>
      </c>
      <c r="BQ137" s="48">
        <f t="shared" si="165"/>
        <v>0</v>
      </c>
      <c r="BR137" s="116">
        <f t="shared" si="165"/>
        <v>0</v>
      </c>
    </row>
    <row r="138" spans="1:70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531">
        <v>322</v>
      </c>
      <c r="AX138" s="319">
        <v>331</v>
      </c>
      <c r="AY138" s="319">
        <v>321</v>
      </c>
      <c r="AZ138" s="319">
        <v>331</v>
      </c>
      <c r="BA138" s="319">
        <v>318</v>
      </c>
      <c r="BB138" s="319">
        <v>293</v>
      </c>
      <c r="BC138" s="319">
        <v>275</v>
      </c>
      <c r="BD138" s="319">
        <v>271</v>
      </c>
      <c r="BE138" s="319">
        <v>256</v>
      </c>
      <c r="BF138" s="319"/>
      <c r="BG138" s="319"/>
      <c r="BH138" s="319"/>
      <c r="BI138" s="115">
        <f t="shared" si="165"/>
        <v>6</v>
      </c>
      <c r="BJ138" s="48">
        <f t="shared" si="165"/>
        <v>55</v>
      </c>
      <c r="BK138" s="48">
        <f t="shared" si="165"/>
        <v>53</v>
      </c>
      <c r="BL138" s="48">
        <f t="shared" si="165"/>
        <v>110</v>
      </c>
      <c r="BM138" s="48">
        <f t="shared" si="165"/>
        <v>118</v>
      </c>
      <c r="BN138" s="48">
        <f t="shared" si="165"/>
        <v>349</v>
      </c>
      <c r="BO138" s="48">
        <f t="shared" si="165"/>
        <v>698</v>
      </c>
      <c r="BP138" s="48">
        <f t="shared" si="165"/>
        <v>1263</v>
      </c>
      <c r="BQ138" s="48">
        <f t="shared" si="165"/>
        <v>1436</v>
      </c>
      <c r="BR138" s="116">
        <f t="shared" si="165"/>
        <v>1408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65"/>
        <v>0</v>
      </c>
      <c r="BJ139" s="48">
        <f t="shared" si="165"/>
        <v>0</v>
      </c>
      <c r="BK139" s="48">
        <f t="shared" si="165"/>
        <v>0</v>
      </c>
      <c r="BL139" s="48">
        <f t="shared" si="165"/>
        <v>0</v>
      </c>
      <c r="BM139" s="48">
        <f t="shared" si="165"/>
        <v>0</v>
      </c>
      <c r="BN139" s="48">
        <f t="shared" si="165"/>
        <v>0</v>
      </c>
      <c r="BO139" s="48">
        <f t="shared" si="165"/>
        <v>0</v>
      </c>
      <c r="BP139" s="48">
        <f t="shared" si="165"/>
        <v>0</v>
      </c>
      <c r="BQ139" s="48">
        <f t="shared" si="165"/>
        <v>0</v>
      </c>
      <c r="BR139" s="116">
        <f t="shared" si="165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 t="shared" si="165"/>
        <v>0</v>
      </c>
      <c r="BJ140" s="338">
        <f t="shared" si="165"/>
        <v>0</v>
      </c>
      <c r="BK140" s="338">
        <f t="shared" si="165"/>
        <v>0</v>
      </c>
      <c r="BL140" s="338">
        <f t="shared" si="165"/>
        <v>0</v>
      </c>
      <c r="BM140" s="338">
        <f t="shared" si="165"/>
        <v>0</v>
      </c>
      <c r="BN140" s="338">
        <f t="shared" si="165"/>
        <v>0</v>
      </c>
      <c r="BO140" s="338">
        <f t="shared" si="165"/>
        <v>0</v>
      </c>
      <c r="BP140" s="338">
        <f t="shared" si="165"/>
        <v>0</v>
      </c>
      <c r="BQ140" s="338">
        <f t="shared" si="165"/>
        <v>0</v>
      </c>
      <c r="BR140" s="339">
        <f t="shared" si="165"/>
        <v>0</v>
      </c>
    </row>
    <row r="141" spans="1:70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66">SUM(Q136:Q140)</f>
        <v>2795</v>
      </c>
      <c r="R141" s="341">
        <f t="shared" si="166"/>
        <v>2851</v>
      </c>
      <c r="S141" s="341">
        <f t="shared" si="166"/>
        <v>3022</v>
      </c>
      <c r="T141" s="341">
        <f t="shared" si="166"/>
        <v>4449</v>
      </c>
      <c r="U141" s="376">
        <f t="shared" si="166"/>
        <v>5677</v>
      </c>
      <c r="V141" s="376">
        <f t="shared" si="166"/>
        <v>6536</v>
      </c>
      <c r="W141" s="376">
        <f t="shared" si="166"/>
        <v>8423</v>
      </c>
      <c r="X141" s="376">
        <f t="shared" si="166"/>
        <v>7164</v>
      </c>
      <c r="Y141" s="340">
        <f t="shared" si="166"/>
        <v>6081</v>
      </c>
      <c r="Z141" s="376">
        <f t="shared" si="166"/>
        <v>5692</v>
      </c>
      <c r="AA141" s="376">
        <f t="shared" si="166"/>
        <v>5550</v>
      </c>
      <c r="AB141" s="376">
        <f t="shared" si="166"/>
        <v>6693</v>
      </c>
      <c r="AC141" s="376">
        <f t="shared" si="166"/>
        <v>9098</v>
      </c>
      <c r="AD141" s="376">
        <f t="shared" si="166"/>
        <v>11833</v>
      </c>
      <c r="AE141" s="376">
        <f t="shared" si="166"/>
        <v>13644</v>
      </c>
      <c r="AF141" s="528">
        <f t="shared" si="166"/>
        <v>17003</v>
      </c>
      <c r="AG141" s="528">
        <f t="shared" si="166"/>
        <v>18971</v>
      </c>
      <c r="AH141" s="528">
        <f t="shared" si="166"/>
        <v>19183</v>
      </c>
      <c r="AI141" s="528">
        <f t="shared" si="166"/>
        <v>18324</v>
      </c>
      <c r="AJ141" s="528">
        <f t="shared" si="166"/>
        <v>16403</v>
      </c>
      <c r="AK141" s="268">
        <f t="shared" si="166"/>
        <v>14759</v>
      </c>
      <c r="AL141" s="528">
        <f t="shared" si="166"/>
        <v>14589</v>
      </c>
      <c r="AM141" s="528">
        <f t="shared" si="166"/>
        <v>14973</v>
      </c>
      <c r="AN141" s="528">
        <f t="shared" si="166"/>
        <v>14812</v>
      </c>
      <c r="AO141" s="528">
        <f t="shared" si="166"/>
        <v>13916</v>
      </c>
      <c r="AP141" s="528">
        <f t="shared" si="166"/>
        <v>15050</v>
      </c>
      <c r="AQ141" s="528">
        <f t="shared" si="166"/>
        <v>17297</v>
      </c>
      <c r="AR141" s="528">
        <f t="shared" si="166"/>
        <v>16925</v>
      </c>
      <c r="AS141" s="528">
        <f t="shared" si="166"/>
        <v>18089</v>
      </c>
      <c r="AT141" s="528">
        <f t="shared" si="166"/>
        <v>18597</v>
      </c>
      <c r="AU141" s="528">
        <f t="shared" si="166"/>
        <v>17501</v>
      </c>
      <c r="AV141" s="528">
        <f t="shared" si="166"/>
        <v>14123</v>
      </c>
      <c r="AW141" s="340">
        <v>12582</v>
      </c>
      <c r="AX141" s="340">
        <v>13740</v>
      </c>
      <c r="AY141" s="340">
        <v>14577</v>
      </c>
      <c r="AZ141" s="340">
        <v>16194</v>
      </c>
      <c r="BA141" s="340">
        <v>17225</v>
      </c>
      <c r="BB141" s="340">
        <v>16893</v>
      </c>
      <c r="BC141" s="340">
        <v>16421</v>
      </c>
      <c r="BD141" s="340">
        <v>16159</v>
      </c>
      <c r="BE141" s="340">
        <v>16392</v>
      </c>
      <c r="BF141" s="340"/>
      <c r="BG141" s="340"/>
      <c r="BH141" s="340"/>
      <c r="BI141" s="119">
        <f t="shared" si="165"/>
        <v>-775</v>
      </c>
      <c r="BJ141" s="121">
        <f t="shared" si="165"/>
        <v>-1531</v>
      </c>
      <c r="BK141" s="121">
        <f t="shared" si="165"/>
        <v>-4276</v>
      </c>
      <c r="BL141" s="121">
        <f t="shared" si="165"/>
        <v>-5272</v>
      </c>
      <c r="BM141" s="121">
        <f t="shared" si="165"/>
        <v>-4928</v>
      </c>
      <c r="BN141" s="121">
        <f t="shared" si="165"/>
        <v>-2609</v>
      </c>
      <c r="BO141" s="121">
        <f t="shared" si="165"/>
        <v>-1267</v>
      </c>
      <c r="BP141" s="121">
        <f t="shared" si="165"/>
        <v>-971</v>
      </c>
      <c r="BQ141" s="121">
        <f t="shared" si="165"/>
        <v>-99</v>
      </c>
      <c r="BR141" s="122">
        <f t="shared" si="165"/>
        <v>-604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597">
        <v>237</v>
      </c>
      <c r="AX143" s="538">
        <v>349</v>
      </c>
      <c r="AY143" s="538">
        <v>741</v>
      </c>
      <c r="AZ143" s="538">
        <v>1145</v>
      </c>
      <c r="BA143" s="538">
        <v>916</v>
      </c>
      <c r="BB143" s="538">
        <v>836</v>
      </c>
      <c r="BC143" s="538">
        <v>567</v>
      </c>
      <c r="BD143" s="538">
        <v>1064</v>
      </c>
      <c r="BE143" s="538">
        <v>997</v>
      </c>
      <c r="BF143" s="538"/>
      <c r="BG143" s="538"/>
      <c r="BH143" s="538"/>
      <c r="BI143" s="115">
        <f t="shared" ref="BI143:BI148" si="167">O143-C143</f>
        <v>0</v>
      </c>
      <c r="BJ143" s="48">
        <f t="shared" ref="BJ143:BJ148" si="168">P143-D143</f>
        <v>0</v>
      </c>
      <c r="BK143" s="48">
        <f t="shared" ref="BK143:BK148" si="169">Q143-E143</f>
        <v>0</v>
      </c>
      <c r="BL143" s="48">
        <f t="shared" ref="BL143:BL148" si="170">R143-F143</f>
        <v>0</v>
      </c>
      <c r="BM143" s="48">
        <f t="shared" ref="BM143:BM148" si="171">S143-G143</f>
        <v>0</v>
      </c>
      <c r="BN143" s="48">
        <f t="shared" ref="BN143:BN148" si="172">T143-H143</f>
        <v>0</v>
      </c>
      <c r="BO143" s="48">
        <f t="shared" ref="BO143:BO148" si="173">U143-I143</f>
        <v>0</v>
      </c>
      <c r="BP143" s="48">
        <f t="shared" ref="BP143:BP148" si="174">V143-J143</f>
        <v>0</v>
      </c>
      <c r="BQ143" s="48">
        <f t="shared" ref="BQ143:BQ148" si="175">W143-K143</f>
        <v>0</v>
      </c>
      <c r="BR143" s="116">
        <f t="shared" ref="BR143:BR148" si="176">X143-L143</f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597">
        <v>6</v>
      </c>
      <c r="AX144" s="538">
        <v>10</v>
      </c>
      <c r="AY144" s="538">
        <v>12</v>
      </c>
      <c r="AZ144" s="538">
        <v>22</v>
      </c>
      <c r="BA144" s="538">
        <v>829</v>
      </c>
      <c r="BB144" s="538">
        <v>530</v>
      </c>
      <c r="BC144" s="538">
        <v>412</v>
      </c>
      <c r="BD144" s="538">
        <v>640</v>
      </c>
      <c r="BE144" s="538">
        <v>585</v>
      </c>
      <c r="BF144" s="538"/>
      <c r="BG144" s="538"/>
      <c r="BH144" s="538"/>
      <c r="BI144" s="115">
        <f t="shared" si="167"/>
        <v>0</v>
      </c>
      <c r="BJ144" s="48">
        <f t="shared" si="168"/>
        <v>0</v>
      </c>
      <c r="BK144" s="48">
        <f t="shared" si="169"/>
        <v>0</v>
      </c>
      <c r="BL144" s="48">
        <f t="shared" si="170"/>
        <v>0</v>
      </c>
      <c r="BM144" s="48">
        <f t="shared" si="171"/>
        <v>0</v>
      </c>
      <c r="BN144" s="48">
        <f t="shared" si="172"/>
        <v>0</v>
      </c>
      <c r="BO144" s="48">
        <f t="shared" si="173"/>
        <v>0</v>
      </c>
      <c r="BP144" s="48">
        <f t="shared" si="174"/>
        <v>0</v>
      </c>
      <c r="BQ144" s="48">
        <f t="shared" si="175"/>
        <v>0</v>
      </c>
      <c r="BR144" s="116">
        <f t="shared" si="176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597">
        <v>50</v>
      </c>
      <c r="AX145" s="538">
        <v>63</v>
      </c>
      <c r="AY145" s="538">
        <v>41</v>
      </c>
      <c r="AZ145" s="538">
        <v>41</v>
      </c>
      <c r="BA145" s="538">
        <v>44</v>
      </c>
      <c r="BB145" s="538">
        <v>32</v>
      </c>
      <c r="BC145" s="538">
        <v>28</v>
      </c>
      <c r="BD145" s="538">
        <v>28</v>
      </c>
      <c r="BE145" s="538">
        <v>33</v>
      </c>
      <c r="BF145" s="538"/>
      <c r="BG145" s="538"/>
      <c r="BH145" s="538"/>
      <c r="BI145" s="115">
        <f t="shared" si="167"/>
        <v>0</v>
      </c>
      <c r="BJ145" s="48">
        <f t="shared" si="168"/>
        <v>0</v>
      </c>
      <c r="BK145" s="48">
        <f t="shared" si="169"/>
        <v>0</v>
      </c>
      <c r="BL145" s="48">
        <f t="shared" si="170"/>
        <v>0</v>
      </c>
      <c r="BM145" s="48">
        <f t="shared" si="171"/>
        <v>0</v>
      </c>
      <c r="BN145" s="48">
        <f t="shared" si="172"/>
        <v>0</v>
      </c>
      <c r="BO145" s="48">
        <f t="shared" si="173"/>
        <v>0</v>
      </c>
      <c r="BP145" s="48">
        <f t="shared" si="174"/>
        <v>0</v>
      </c>
      <c r="BQ145" s="48">
        <f t="shared" si="175"/>
        <v>0</v>
      </c>
      <c r="BR145" s="116">
        <f t="shared" si="176"/>
        <v>0</v>
      </c>
    </row>
    <row r="146" spans="1:70" x14ac:dyDescent="0.25">
      <c r="A146" s="4"/>
      <c r="B146" s="33" t="s">
        <v>52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597">
        <v>0</v>
      </c>
      <c r="AX146" s="538">
        <v>0</v>
      </c>
      <c r="AY146" s="538">
        <v>0</v>
      </c>
      <c r="AZ146" s="538">
        <v>0</v>
      </c>
      <c r="BA146" s="538">
        <v>0</v>
      </c>
      <c r="BB146" s="538">
        <v>0</v>
      </c>
      <c r="BC146" s="538">
        <v>0</v>
      </c>
      <c r="BD146" s="538">
        <v>0</v>
      </c>
      <c r="BE146" s="538">
        <v>0</v>
      </c>
      <c r="BF146" s="538"/>
      <c r="BG146" s="538"/>
      <c r="BH146" s="538"/>
      <c r="BI146" s="115">
        <f t="shared" si="167"/>
        <v>0</v>
      </c>
      <c r="BJ146" s="48">
        <f t="shared" si="168"/>
        <v>0</v>
      </c>
      <c r="BK146" s="48">
        <f t="shared" si="169"/>
        <v>0</v>
      </c>
      <c r="BL146" s="48">
        <f t="shared" si="170"/>
        <v>0</v>
      </c>
      <c r="BM146" s="48">
        <f t="shared" si="171"/>
        <v>0</v>
      </c>
      <c r="BN146" s="48">
        <f t="shared" si="172"/>
        <v>0</v>
      </c>
      <c r="BO146" s="48">
        <f t="shared" si="173"/>
        <v>0</v>
      </c>
      <c r="BP146" s="48">
        <f t="shared" si="174"/>
        <v>0</v>
      </c>
      <c r="BQ146" s="48">
        <f t="shared" si="175"/>
        <v>0</v>
      </c>
      <c r="BR146" s="116">
        <f t="shared" si="176"/>
        <v>0</v>
      </c>
    </row>
    <row r="147" spans="1:70" ht="15.75" thickBot="1" x14ac:dyDescent="0.3">
      <c r="A147" s="4"/>
      <c r="B147" s="33" t="s">
        <v>51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598">
        <v>0</v>
      </c>
      <c r="AX147" s="540">
        <v>0</v>
      </c>
      <c r="AY147" s="540">
        <v>0</v>
      </c>
      <c r="AZ147" s="540">
        <v>1</v>
      </c>
      <c r="BA147" s="540">
        <v>0</v>
      </c>
      <c r="BB147" s="540">
        <v>0</v>
      </c>
      <c r="BC147" s="540">
        <v>0</v>
      </c>
      <c r="BD147" s="540">
        <v>0</v>
      </c>
      <c r="BE147" s="540">
        <v>0</v>
      </c>
      <c r="BF147" s="540"/>
      <c r="BG147" s="540"/>
      <c r="BH147" s="540"/>
      <c r="BI147" s="337">
        <f t="shared" si="167"/>
        <v>0</v>
      </c>
      <c r="BJ147" s="338">
        <f t="shared" si="168"/>
        <v>0</v>
      </c>
      <c r="BK147" s="338">
        <f t="shared" si="169"/>
        <v>0</v>
      </c>
      <c r="BL147" s="338">
        <f t="shared" si="170"/>
        <v>0</v>
      </c>
      <c r="BM147" s="338">
        <f t="shared" si="171"/>
        <v>0</v>
      </c>
      <c r="BN147" s="338">
        <f t="shared" si="172"/>
        <v>0</v>
      </c>
      <c r="BO147" s="338">
        <f t="shared" si="173"/>
        <v>0</v>
      </c>
      <c r="BP147" s="338">
        <f t="shared" si="174"/>
        <v>0</v>
      </c>
      <c r="BQ147" s="338">
        <f t="shared" si="175"/>
        <v>0</v>
      </c>
      <c r="BR147" s="339">
        <f t="shared" si="176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376">
        <v>259</v>
      </c>
      <c r="AW148" s="268">
        <v>293</v>
      </c>
      <c r="AX148" s="376">
        <v>422</v>
      </c>
      <c r="AY148" s="376">
        <v>794</v>
      </c>
      <c r="AZ148" s="376">
        <v>1209</v>
      </c>
      <c r="BA148" s="376">
        <v>1789</v>
      </c>
      <c r="BB148" s="376">
        <v>1398</v>
      </c>
      <c r="BC148" s="376">
        <v>1007</v>
      </c>
      <c r="BD148" s="376">
        <v>1732</v>
      </c>
      <c r="BE148" s="376">
        <v>1615</v>
      </c>
      <c r="BF148" s="376"/>
      <c r="BG148" s="376"/>
      <c r="BH148" s="376"/>
      <c r="BI148" s="119">
        <f t="shared" si="167"/>
        <v>0</v>
      </c>
      <c r="BJ148" s="121">
        <f t="shared" si="168"/>
        <v>0</v>
      </c>
      <c r="BK148" s="121">
        <f t="shared" si="169"/>
        <v>0</v>
      </c>
      <c r="BL148" s="121">
        <f t="shared" si="170"/>
        <v>0</v>
      </c>
      <c r="BM148" s="121">
        <f t="shared" si="171"/>
        <v>0</v>
      </c>
      <c r="BN148" s="121">
        <f t="shared" si="172"/>
        <v>0</v>
      </c>
      <c r="BO148" s="121">
        <f t="shared" si="173"/>
        <v>0</v>
      </c>
      <c r="BP148" s="121">
        <f t="shared" si="174"/>
        <v>0</v>
      </c>
      <c r="BQ148" s="121">
        <f t="shared" si="175"/>
        <v>0</v>
      </c>
      <c r="BR148" s="122">
        <f t="shared" si="176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</row>
    <row r="150" spans="1:70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BI150" s="394"/>
      <c r="BJ150" s="394"/>
      <c r="BK150" s="394"/>
      <c r="BL150" s="394"/>
      <c r="BM150" s="394"/>
      <c r="BN150" s="394"/>
      <c r="BO150" s="394"/>
      <c r="BP150" s="394"/>
      <c r="BQ150" s="394"/>
      <c r="BR150" s="394"/>
    </row>
    <row r="151" spans="1:70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BI151" s="394"/>
      <c r="BJ151" s="394"/>
      <c r="BK151" s="394"/>
      <c r="BL151" s="394"/>
      <c r="BM151" s="394"/>
      <c r="BN151" s="394"/>
      <c r="BO151" s="394"/>
      <c r="BP151" s="394"/>
      <c r="BQ151" s="394"/>
      <c r="BR151" s="394"/>
    </row>
    <row r="153" spans="1:70" x14ac:dyDescent="0.25">
      <c r="B153" s="1" t="s">
        <v>27</v>
      </c>
    </row>
    <row r="154" spans="1:70" x14ac:dyDescent="0.25">
      <c r="B154" s="31" t="s">
        <v>28</v>
      </c>
    </row>
    <row r="157" spans="1:70" x14ac:dyDescent="0.25">
      <c r="B157" s="32" t="s">
        <v>26</v>
      </c>
    </row>
    <row r="158" spans="1:70" x14ac:dyDescent="0.25">
      <c r="B158" s="2" t="s">
        <v>29</v>
      </c>
    </row>
    <row r="159" spans="1:70" x14ac:dyDescent="0.25">
      <c r="B159" s="2" t="s">
        <v>30</v>
      </c>
    </row>
    <row r="160" spans="1:70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W113" activePane="bottomRight" state="frozen"/>
      <selection pane="topRight" activeCell="C1" sqref="C1"/>
      <selection pane="bottomLeft" activeCell="A9" sqref="A9"/>
      <selection pane="bottomRight" activeCell="BE10" sqref="BE10:BE99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60" width="14.85546875" style="2" customWidth="1"/>
    <col min="61" max="61" width="13.85546875" style="2" bestFit="1" customWidth="1"/>
    <col min="62" max="62" width="15.7109375" style="2" bestFit="1" customWidth="1"/>
    <col min="63" max="64" width="14.85546875" style="2" bestFit="1" customWidth="1"/>
    <col min="65" max="65" width="14.42578125" style="2" bestFit="1" customWidth="1"/>
    <col min="66" max="66" width="14.85546875" style="2" bestFit="1" customWidth="1"/>
    <col min="67" max="67" width="14.42578125" style="2" bestFit="1" customWidth="1"/>
    <col min="68" max="69" width="14.42578125" style="2" customWidth="1"/>
    <col min="70" max="70" width="14.425781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50" t="s">
        <v>19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651"/>
      <c r="BA1" s="651"/>
      <c r="BB1" s="651"/>
      <c r="BC1" s="651"/>
      <c r="BD1" s="651"/>
      <c r="BE1" s="651"/>
      <c r="BF1" s="651"/>
      <c r="BG1" s="651"/>
      <c r="BH1" s="651"/>
      <c r="BI1" s="651"/>
      <c r="BJ1" s="651"/>
      <c r="BK1" s="36"/>
      <c r="BL1" s="36"/>
      <c r="BM1" s="36"/>
      <c r="BN1" s="36"/>
      <c r="BO1" s="37"/>
      <c r="BP1" s="37"/>
      <c r="BQ1" s="37"/>
      <c r="BR1" s="37"/>
    </row>
    <row r="2" spans="1:70" ht="27.6" customHeight="1" thickTop="1" thickBot="1" x14ac:dyDescent="0.3">
      <c r="B2" s="5" t="s">
        <v>0</v>
      </c>
      <c r="C2" s="652" t="s">
        <v>54</v>
      </c>
      <c r="D2" s="653"/>
      <c r="E2" s="653"/>
      <c r="F2" s="653"/>
      <c r="G2" s="653"/>
      <c r="H2" s="653"/>
      <c r="I2" s="65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52" t="s">
        <v>66</v>
      </c>
      <c r="D3" s="653"/>
      <c r="E3" s="653"/>
      <c r="F3" s="653"/>
      <c r="G3" s="653"/>
      <c r="H3" s="653"/>
      <c r="I3" s="65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54" t="s">
        <v>71</v>
      </c>
      <c r="D4" s="655"/>
      <c r="E4" s="655"/>
      <c r="F4" s="655"/>
      <c r="G4" s="655"/>
      <c r="H4" s="655"/>
      <c r="I4" s="65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9"/>
      <c r="AY5" s="9"/>
      <c r="AZ5" s="649"/>
      <c r="BA5" s="649"/>
      <c r="BB5" s="64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4"/>
      <c r="BP7" s="24"/>
      <c r="BQ7" s="24"/>
      <c r="BR7" s="24"/>
    </row>
    <row r="8" spans="1:70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20" t="s">
        <v>13</v>
      </c>
      <c r="BP8" s="320" t="s">
        <v>4</v>
      </c>
      <c r="BQ8" s="320" t="s">
        <v>5</v>
      </c>
      <c r="BR8" s="320" t="s">
        <v>6</v>
      </c>
    </row>
    <row r="9" spans="1:70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626">
        <v>244940</v>
      </c>
      <c r="AX10" s="415">
        <v>242975</v>
      </c>
      <c r="AY10" s="415">
        <v>243752</v>
      </c>
      <c r="AZ10" s="415">
        <v>242820</v>
      </c>
      <c r="BA10" s="415">
        <v>243057</v>
      </c>
      <c r="BB10" s="415">
        <v>242519</v>
      </c>
      <c r="BC10" s="415">
        <v>242706</v>
      </c>
      <c r="BD10" s="415">
        <v>242692</v>
      </c>
      <c r="BE10" s="415">
        <v>242611</v>
      </c>
      <c r="BF10" s="415"/>
      <c r="BG10" s="415"/>
      <c r="BH10" s="415"/>
      <c r="BI10" s="323">
        <f t="shared" ref="BI10:BR15" si="0">O10-C10</f>
        <v>2863</v>
      </c>
      <c r="BJ10" s="136">
        <f t="shared" si="0"/>
        <v>3236</v>
      </c>
      <c r="BK10" s="136">
        <f t="shared" si="0"/>
        <v>3473</v>
      </c>
      <c r="BL10" s="136">
        <f t="shared" si="0"/>
        <v>3177</v>
      </c>
      <c r="BM10" s="136">
        <f t="shared" si="0"/>
        <v>3210</v>
      </c>
      <c r="BN10" s="136">
        <f t="shared" si="0"/>
        <v>2480</v>
      </c>
      <c r="BO10" s="136">
        <f t="shared" si="0"/>
        <v>2057</v>
      </c>
      <c r="BP10" s="136">
        <f t="shared" si="0"/>
        <v>1317</v>
      </c>
      <c r="BQ10" s="136">
        <f t="shared" si="0"/>
        <v>894</v>
      </c>
      <c r="BR10" s="172">
        <f t="shared" si="0"/>
        <v>2325</v>
      </c>
    </row>
    <row r="11" spans="1:70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626">
        <v>32860</v>
      </c>
      <c r="AX11" s="415">
        <v>33110</v>
      </c>
      <c r="AY11" s="415">
        <v>33859</v>
      </c>
      <c r="AZ11" s="415">
        <v>33964</v>
      </c>
      <c r="BA11" s="415">
        <v>34727</v>
      </c>
      <c r="BB11" s="415">
        <v>34943</v>
      </c>
      <c r="BC11" s="415">
        <v>34924</v>
      </c>
      <c r="BD11" s="415">
        <v>34886</v>
      </c>
      <c r="BE11" s="415">
        <v>34831</v>
      </c>
      <c r="BF11" s="415"/>
      <c r="BG11" s="415"/>
      <c r="BH11" s="415"/>
      <c r="BI11" s="323">
        <f t="shared" si="0"/>
        <v>-737</v>
      </c>
      <c r="BJ11" s="136">
        <f t="shared" si="0"/>
        <v>-766</v>
      </c>
      <c r="BK11" s="136">
        <f t="shared" si="0"/>
        <v>-934</v>
      </c>
      <c r="BL11" s="136">
        <f t="shared" si="0"/>
        <v>-576</v>
      </c>
      <c r="BM11" s="136">
        <f t="shared" si="0"/>
        <v>-465</v>
      </c>
      <c r="BN11" s="136">
        <f t="shared" si="0"/>
        <v>556</v>
      </c>
      <c r="BO11" s="136">
        <f t="shared" si="0"/>
        <v>520</v>
      </c>
      <c r="BP11" s="136">
        <f t="shared" si="0"/>
        <v>814</v>
      </c>
      <c r="BQ11" s="136">
        <f t="shared" si="0"/>
        <v>-192</v>
      </c>
      <c r="BR11" s="172">
        <f t="shared" si="0"/>
        <v>1329</v>
      </c>
    </row>
    <row r="12" spans="1:70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626">
        <v>24573</v>
      </c>
      <c r="AX12" s="415">
        <v>24505</v>
      </c>
      <c r="AY12" s="415">
        <v>24568</v>
      </c>
      <c r="AZ12" s="415">
        <v>24423</v>
      </c>
      <c r="BA12" s="415">
        <v>24377</v>
      </c>
      <c r="BB12" s="415">
        <v>24368</v>
      </c>
      <c r="BC12" s="415">
        <v>24316</v>
      </c>
      <c r="BD12" s="415">
        <v>24216</v>
      </c>
      <c r="BE12" s="415">
        <v>24228</v>
      </c>
      <c r="BF12" s="415"/>
      <c r="BG12" s="415"/>
      <c r="BH12" s="415"/>
      <c r="BI12" s="323">
        <f t="shared" si="0"/>
        <v>-70</v>
      </c>
      <c r="BJ12" s="136">
        <f t="shared" si="0"/>
        <v>-137</v>
      </c>
      <c r="BK12" s="136">
        <f t="shared" si="0"/>
        <v>-109</v>
      </c>
      <c r="BL12" s="136">
        <f t="shared" si="0"/>
        <v>-1</v>
      </c>
      <c r="BM12" s="136">
        <f t="shared" si="0"/>
        <v>47</v>
      </c>
      <c r="BN12" s="136">
        <f t="shared" si="0"/>
        <v>76</v>
      </c>
      <c r="BO12" s="136">
        <f t="shared" si="0"/>
        <v>140</v>
      </c>
      <c r="BP12" s="136">
        <f t="shared" si="0"/>
        <v>48</v>
      </c>
      <c r="BQ12" s="136">
        <f t="shared" si="0"/>
        <v>-145</v>
      </c>
      <c r="BR12" s="172">
        <f t="shared" si="0"/>
        <v>62</v>
      </c>
    </row>
    <row r="13" spans="1:70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626">
        <v>3867</v>
      </c>
      <c r="AX13" s="415">
        <v>3897</v>
      </c>
      <c r="AY13" s="415">
        <v>3884</v>
      </c>
      <c r="AZ13" s="415">
        <v>3853</v>
      </c>
      <c r="BA13" s="415">
        <v>3889</v>
      </c>
      <c r="BB13" s="415">
        <v>3860</v>
      </c>
      <c r="BC13" s="415">
        <v>3870</v>
      </c>
      <c r="BD13" s="415">
        <v>3840</v>
      </c>
      <c r="BE13" s="415">
        <v>3876</v>
      </c>
      <c r="BF13" s="415"/>
      <c r="BG13" s="415"/>
      <c r="BH13" s="415"/>
      <c r="BI13" s="323">
        <f t="shared" si="0"/>
        <v>2</v>
      </c>
      <c r="BJ13" s="136">
        <f t="shared" si="0"/>
        <v>-30</v>
      </c>
      <c r="BK13" s="136">
        <f t="shared" si="0"/>
        <v>-5</v>
      </c>
      <c r="BL13" s="136">
        <f t="shared" si="0"/>
        <v>-7</v>
      </c>
      <c r="BM13" s="136">
        <f t="shared" si="0"/>
        <v>60</v>
      </c>
      <c r="BN13" s="136">
        <f t="shared" si="0"/>
        <v>-13</v>
      </c>
      <c r="BO13" s="136">
        <f t="shared" si="0"/>
        <v>49</v>
      </c>
      <c r="BP13" s="136">
        <f t="shared" si="0"/>
        <v>32</v>
      </c>
      <c r="BQ13" s="136">
        <f t="shared" si="0"/>
        <v>-71</v>
      </c>
      <c r="BR13" s="172">
        <f t="shared" si="0"/>
        <v>51</v>
      </c>
    </row>
    <row r="14" spans="1:70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626">
        <v>343</v>
      </c>
      <c r="AX14" s="415">
        <v>342</v>
      </c>
      <c r="AY14" s="415">
        <v>344</v>
      </c>
      <c r="AZ14" s="415">
        <v>333</v>
      </c>
      <c r="BA14" s="415">
        <v>333</v>
      </c>
      <c r="BB14" s="415">
        <v>333</v>
      </c>
      <c r="BC14" s="415">
        <v>332</v>
      </c>
      <c r="BD14" s="415">
        <v>345</v>
      </c>
      <c r="BE14" s="415">
        <v>343</v>
      </c>
      <c r="BF14" s="415"/>
      <c r="BG14" s="415"/>
      <c r="BH14" s="415"/>
      <c r="BI14" s="323">
        <f t="shared" si="0"/>
        <v>-46</v>
      </c>
      <c r="BJ14" s="136">
        <f t="shared" si="0"/>
        <v>13</v>
      </c>
      <c r="BK14" s="136">
        <f t="shared" si="0"/>
        <v>-6</v>
      </c>
      <c r="BL14" s="136">
        <f t="shared" si="0"/>
        <v>-158</v>
      </c>
      <c r="BM14" s="136">
        <f t="shared" si="0"/>
        <v>179</v>
      </c>
      <c r="BN14" s="136">
        <f t="shared" si="0"/>
        <v>-2</v>
      </c>
      <c r="BO14" s="136">
        <f t="shared" si="0"/>
        <v>28</v>
      </c>
      <c r="BP14" s="136">
        <f t="shared" si="0"/>
        <v>22</v>
      </c>
      <c r="BQ14" s="136">
        <f t="shared" si="0"/>
        <v>-200</v>
      </c>
      <c r="BR14" s="172">
        <f t="shared" si="0"/>
        <v>204</v>
      </c>
    </row>
    <row r="15" spans="1:70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585">
        <v>306583</v>
      </c>
      <c r="AX15" s="400">
        <v>304829</v>
      </c>
      <c r="AY15" s="400">
        <v>306407</v>
      </c>
      <c r="AZ15" s="400">
        <v>305393</v>
      </c>
      <c r="BA15" s="400">
        <v>306383</v>
      </c>
      <c r="BB15" s="400">
        <v>306023</v>
      </c>
      <c r="BC15" s="400">
        <v>306148</v>
      </c>
      <c r="BD15" s="400">
        <v>305979</v>
      </c>
      <c r="BE15" s="400">
        <v>305889</v>
      </c>
      <c r="BF15" s="400"/>
      <c r="BG15" s="400"/>
      <c r="BH15" s="400"/>
      <c r="BI15" s="324">
        <f t="shared" si="0"/>
        <v>2012</v>
      </c>
      <c r="BJ15" s="140">
        <f t="shared" si="0"/>
        <v>2316</v>
      </c>
      <c r="BK15" s="140">
        <f t="shared" si="0"/>
        <v>2419</v>
      </c>
      <c r="BL15" s="140">
        <f t="shared" si="0"/>
        <v>2435</v>
      </c>
      <c r="BM15" s="140">
        <f t="shared" si="0"/>
        <v>3031</v>
      </c>
      <c r="BN15" s="140">
        <f t="shared" si="0"/>
        <v>3097</v>
      </c>
      <c r="BO15" s="140">
        <f t="shared" si="0"/>
        <v>2794</v>
      </c>
      <c r="BP15" s="140">
        <f t="shared" si="0"/>
        <v>2233</v>
      </c>
      <c r="BQ15" s="140">
        <f t="shared" si="0"/>
        <v>286</v>
      </c>
      <c r="BR15" s="167">
        <f t="shared" si="0"/>
        <v>3971</v>
      </c>
    </row>
    <row r="16" spans="1:70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628">
        <v>42628</v>
      </c>
      <c r="AX17" s="401">
        <v>47285</v>
      </c>
      <c r="AY17" s="401">
        <v>47988</v>
      </c>
      <c r="AZ17" s="401">
        <v>47403</v>
      </c>
      <c r="BA17" s="401">
        <v>43551</v>
      </c>
      <c r="BB17" s="401">
        <v>44938</v>
      </c>
      <c r="BC17" s="401">
        <v>42309</v>
      </c>
      <c r="BD17" s="401">
        <v>42499</v>
      </c>
      <c r="BE17" s="401">
        <v>42046</v>
      </c>
      <c r="BF17" s="401"/>
      <c r="BG17" s="401"/>
      <c r="BH17" s="401"/>
      <c r="BI17" s="325">
        <f t="shared" ref="BI17:BR22" si="5">O17-C17</f>
        <v>3419</v>
      </c>
      <c r="BJ17" s="142">
        <f t="shared" si="5"/>
        <v>-447</v>
      </c>
      <c r="BK17" s="142">
        <f t="shared" si="5"/>
        <v>-3226</v>
      </c>
      <c r="BL17" s="142">
        <f t="shared" si="5"/>
        <v>-2994</v>
      </c>
      <c r="BM17" s="142">
        <f t="shared" si="5"/>
        <v>-3100</v>
      </c>
      <c r="BN17" s="142">
        <f t="shared" si="5"/>
        <v>-2599</v>
      </c>
      <c r="BO17" s="142">
        <f t="shared" si="5"/>
        <v>-1200</v>
      </c>
      <c r="BP17" s="142">
        <f t="shared" si="5"/>
        <v>-599</v>
      </c>
      <c r="BQ17" s="142">
        <f t="shared" si="5"/>
        <v>1383</v>
      </c>
      <c r="BR17" s="166">
        <f t="shared" si="5"/>
        <v>-2215</v>
      </c>
    </row>
    <row r="18" spans="1:70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628">
        <v>15016</v>
      </c>
      <c r="AX18" s="401">
        <v>17568</v>
      </c>
      <c r="AY18" s="401">
        <v>17160</v>
      </c>
      <c r="AZ18" s="401">
        <v>17782</v>
      </c>
      <c r="BA18" s="401">
        <v>15368</v>
      </c>
      <c r="BB18" s="401">
        <v>15817</v>
      </c>
      <c r="BC18" s="401">
        <v>15229</v>
      </c>
      <c r="BD18" s="401">
        <v>15011</v>
      </c>
      <c r="BE18" s="401">
        <v>14603</v>
      </c>
      <c r="BF18" s="401"/>
      <c r="BG18" s="401"/>
      <c r="BH18" s="401"/>
      <c r="BI18" s="325">
        <f t="shared" si="5"/>
        <v>1048</v>
      </c>
      <c r="BJ18" s="142">
        <f t="shared" si="5"/>
        <v>866</v>
      </c>
      <c r="BK18" s="142">
        <f t="shared" si="5"/>
        <v>-1985</v>
      </c>
      <c r="BL18" s="142">
        <f t="shared" si="5"/>
        <v>-986</v>
      </c>
      <c r="BM18" s="142">
        <f t="shared" si="5"/>
        <v>-828</v>
      </c>
      <c r="BN18" s="142">
        <f t="shared" si="5"/>
        <v>-824</v>
      </c>
      <c r="BO18" s="142">
        <f t="shared" si="5"/>
        <v>-411</v>
      </c>
      <c r="BP18" s="142">
        <f t="shared" si="5"/>
        <v>-113</v>
      </c>
      <c r="BQ18" s="142">
        <f t="shared" si="5"/>
        <v>-460</v>
      </c>
      <c r="BR18" s="166">
        <f t="shared" si="5"/>
        <v>-1015</v>
      </c>
    </row>
    <row r="19" spans="1:70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628">
        <v>3395</v>
      </c>
      <c r="AX19" s="401">
        <v>3870</v>
      </c>
      <c r="AY19" s="401">
        <v>3706</v>
      </c>
      <c r="AZ19" s="401">
        <v>3660</v>
      </c>
      <c r="BA19" s="401">
        <v>3440</v>
      </c>
      <c r="BB19" s="401">
        <v>3481</v>
      </c>
      <c r="BC19" s="401">
        <v>3366</v>
      </c>
      <c r="BD19" s="401">
        <v>3404</v>
      </c>
      <c r="BE19" s="401">
        <v>3173</v>
      </c>
      <c r="BF19" s="401"/>
      <c r="BG19" s="401"/>
      <c r="BH19" s="401"/>
      <c r="BI19" s="325">
        <f t="shared" si="5"/>
        <v>786</v>
      </c>
      <c r="BJ19" s="142">
        <f t="shared" si="5"/>
        <v>1793</v>
      </c>
      <c r="BK19" s="142">
        <f t="shared" si="5"/>
        <v>1009</v>
      </c>
      <c r="BL19" s="142">
        <f t="shared" si="5"/>
        <v>663</v>
      </c>
      <c r="BM19" s="142">
        <f t="shared" si="5"/>
        <v>330</v>
      </c>
      <c r="BN19" s="142">
        <f t="shared" si="5"/>
        <v>354</v>
      </c>
      <c r="BO19" s="142">
        <f t="shared" si="5"/>
        <v>535</v>
      </c>
      <c r="BP19" s="142">
        <f t="shared" si="5"/>
        <v>351</v>
      </c>
      <c r="BQ19" s="142">
        <f t="shared" si="5"/>
        <v>314</v>
      </c>
      <c r="BR19" s="166">
        <f t="shared" si="5"/>
        <v>159</v>
      </c>
    </row>
    <row r="20" spans="1:70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628"/>
      <c r="AX20" s="401"/>
      <c r="AY20" s="401"/>
      <c r="AZ20" s="401"/>
      <c r="BA20" s="401"/>
      <c r="BB20" s="401"/>
      <c r="BC20" s="401"/>
      <c r="BD20" s="401">
        <v>0</v>
      </c>
      <c r="BE20" s="401">
        <v>0</v>
      </c>
      <c r="BF20" s="401"/>
      <c r="BG20" s="401"/>
      <c r="BH20" s="401"/>
      <c r="BI20" s="325">
        <f t="shared" si="5"/>
        <v>0</v>
      </c>
      <c r="BJ20" s="142">
        <f t="shared" si="5"/>
        <v>0</v>
      </c>
      <c r="BK20" s="142">
        <f t="shared" si="5"/>
        <v>0</v>
      </c>
      <c r="BL20" s="142">
        <f t="shared" si="5"/>
        <v>0</v>
      </c>
      <c r="BM20" s="142">
        <f t="shared" si="5"/>
        <v>0</v>
      </c>
      <c r="BN20" s="142">
        <f t="shared" si="5"/>
        <v>0</v>
      </c>
      <c r="BO20" s="142">
        <f t="shared" si="5"/>
        <v>0</v>
      </c>
      <c r="BP20" s="142">
        <f t="shared" si="5"/>
        <v>0</v>
      </c>
      <c r="BQ20" s="142">
        <f t="shared" si="5"/>
        <v>0</v>
      </c>
      <c r="BR20" s="166">
        <f t="shared" si="5"/>
        <v>0</v>
      </c>
    </row>
    <row r="21" spans="1:70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628"/>
      <c r="AX21" s="401"/>
      <c r="AY21" s="401"/>
      <c r="AZ21" s="401"/>
      <c r="BA21" s="401"/>
      <c r="BB21" s="401"/>
      <c r="BC21" s="401"/>
      <c r="BD21" s="401">
        <v>0</v>
      </c>
      <c r="BE21" s="401">
        <v>0</v>
      </c>
      <c r="BF21" s="401"/>
      <c r="BG21" s="401"/>
      <c r="BH21" s="401"/>
      <c r="BI21" s="325">
        <f t="shared" si="5"/>
        <v>0</v>
      </c>
      <c r="BJ21" s="142">
        <f t="shared" si="5"/>
        <v>0</v>
      </c>
      <c r="BK21" s="142">
        <f t="shared" si="5"/>
        <v>0</v>
      </c>
      <c r="BL21" s="142">
        <f t="shared" si="5"/>
        <v>0</v>
      </c>
      <c r="BM21" s="142">
        <f t="shared" si="5"/>
        <v>0</v>
      </c>
      <c r="BN21" s="142">
        <f t="shared" si="5"/>
        <v>0</v>
      </c>
      <c r="BO21" s="142">
        <f t="shared" si="5"/>
        <v>0</v>
      </c>
      <c r="BP21" s="142">
        <f t="shared" si="5"/>
        <v>0</v>
      </c>
      <c r="BQ21" s="142">
        <f t="shared" si="5"/>
        <v>0</v>
      </c>
      <c r="BR21" s="166">
        <f t="shared" si="5"/>
        <v>0</v>
      </c>
    </row>
    <row r="22" spans="1:70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628">
        <v>61039</v>
      </c>
      <c r="AX22" s="401">
        <v>68723</v>
      </c>
      <c r="AY22" s="401">
        <v>68854</v>
      </c>
      <c r="AZ22" s="401">
        <v>68845</v>
      </c>
      <c r="BA22" s="401">
        <v>62359</v>
      </c>
      <c r="BB22" s="401">
        <v>64236</v>
      </c>
      <c r="BC22" s="401">
        <v>60904</v>
      </c>
      <c r="BD22" s="401">
        <v>60914</v>
      </c>
      <c r="BE22" s="401">
        <v>59822</v>
      </c>
      <c r="BF22" s="401"/>
      <c r="BG22" s="401"/>
      <c r="BH22" s="401"/>
      <c r="BI22" s="325">
        <f t="shared" si="5"/>
        <v>5253</v>
      </c>
      <c r="BJ22" s="142">
        <f t="shared" si="5"/>
        <v>2212</v>
      </c>
      <c r="BK22" s="142">
        <f t="shared" si="5"/>
        <v>-4202</v>
      </c>
      <c r="BL22" s="142">
        <f t="shared" si="5"/>
        <v>-3317</v>
      </c>
      <c r="BM22" s="142">
        <f t="shared" si="5"/>
        <v>-3598</v>
      </c>
      <c r="BN22" s="142">
        <f t="shared" si="5"/>
        <v>-3069</v>
      </c>
      <c r="BO22" s="142">
        <f t="shared" si="5"/>
        <v>-1076</v>
      </c>
      <c r="BP22" s="142">
        <f t="shared" si="5"/>
        <v>-361</v>
      </c>
      <c r="BQ22" s="142">
        <f t="shared" si="5"/>
        <v>1237</v>
      </c>
      <c r="BR22" s="166">
        <f t="shared" si="5"/>
        <v>-3071</v>
      </c>
    </row>
    <row r="23" spans="1:70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628">
        <v>15929</v>
      </c>
      <c r="AX24" s="401">
        <v>18561</v>
      </c>
      <c r="AY24" s="401">
        <v>15802</v>
      </c>
      <c r="AZ24" s="401">
        <v>14780</v>
      </c>
      <c r="BA24" s="401">
        <v>14494</v>
      </c>
      <c r="BB24" s="401">
        <v>13997</v>
      </c>
      <c r="BC24" s="401">
        <v>11744</v>
      </c>
      <c r="BD24" s="401">
        <v>11550</v>
      </c>
      <c r="BE24" s="401">
        <v>11097</v>
      </c>
      <c r="BF24" s="401"/>
      <c r="BG24" s="401"/>
      <c r="BH24" s="401"/>
      <c r="BI24" s="325">
        <f t="shared" ref="BI24:BR29" si="8">O24-C24</f>
        <v>115</v>
      </c>
      <c r="BJ24" s="142">
        <f t="shared" si="8"/>
        <v>-3711</v>
      </c>
      <c r="BK24" s="142">
        <f t="shared" si="8"/>
        <v>-3238</v>
      </c>
      <c r="BL24" s="142">
        <f t="shared" si="8"/>
        <v>-1864</v>
      </c>
      <c r="BM24" s="142">
        <f t="shared" si="8"/>
        <v>-2727</v>
      </c>
      <c r="BN24" s="142">
        <f t="shared" si="8"/>
        <v>-2568</v>
      </c>
      <c r="BO24" s="142">
        <f t="shared" si="8"/>
        <v>-2108</v>
      </c>
      <c r="BP24" s="142">
        <f t="shared" si="8"/>
        <v>-2257</v>
      </c>
      <c r="BQ24" s="142">
        <f t="shared" si="8"/>
        <v>-1413</v>
      </c>
      <c r="BR24" s="166">
        <f t="shared" si="8"/>
        <v>-4352</v>
      </c>
    </row>
    <row r="25" spans="1:70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628">
        <v>3866</v>
      </c>
      <c r="AX25" s="401">
        <v>4779</v>
      </c>
      <c r="AY25" s="401">
        <v>3193</v>
      </c>
      <c r="AZ25" s="401">
        <v>3264</v>
      </c>
      <c r="BA25" s="401">
        <v>2537</v>
      </c>
      <c r="BB25" s="401">
        <v>3009</v>
      </c>
      <c r="BC25" s="401">
        <v>1891</v>
      </c>
      <c r="BD25" s="401">
        <v>1952</v>
      </c>
      <c r="BE25" s="401">
        <v>1804</v>
      </c>
      <c r="BF25" s="401"/>
      <c r="BG25" s="401"/>
      <c r="BH25" s="401"/>
      <c r="BI25" s="325">
        <f t="shared" si="8"/>
        <v>742</v>
      </c>
      <c r="BJ25" s="142">
        <f t="shared" si="8"/>
        <v>-197</v>
      </c>
      <c r="BK25" s="142">
        <f t="shared" si="8"/>
        <v>-1249</v>
      </c>
      <c r="BL25" s="142">
        <f t="shared" si="8"/>
        <v>-435</v>
      </c>
      <c r="BM25" s="142">
        <f t="shared" si="8"/>
        <v>-292</v>
      </c>
      <c r="BN25" s="142">
        <f t="shared" si="8"/>
        <v>-200</v>
      </c>
      <c r="BO25" s="142">
        <f t="shared" si="8"/>
        <v>-90</v>
      </c>
      <c r="BP25" s="142">
        <f t="shared" si="8"/>
        <v>-171</v>
      </c>
      <c r="BQ25" s="142">
        <f t="shared" si="8"/>
        <v>-314</v>
      </c>
      <c r="BR25" s="166">
        <f t="shared" si="8"/>
        <v>-752</v>
      </c>
    </row>
    <row r="26" spans="1:70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628">
        <v>1882</v>
      </c>
      <c r="AX26" s="401">
        <v>2358</v>
      </c>
      <c r="AY26" s="401">
        <v>2022</v>
      </c>
      <c r="AZ26" s="401">
        <v>1879</v>
      </c>
      <c r="BA26" s="401">
        <v>1696</v>
      </c>
      <c r="BB26" s="401">
        <v>1549</v>
      </c>
      <c r="BC26" s="401">
        <v>1435</v>
      </c>
      <c r="BD26" s="401">
        <v>1501</v>
      </c>
      <c r="BE26" s="401">
        <v>1278</v>
      </c>
      <c r="BF26" s="401"/>
      <c r="BG26" s="401"/>
      <c r="BH26" s="401"/>
      <c r="BI26" s="325">
        <f t="shared" si="8"/>
        <v>407</v>
      </c>
      <c r="BJ26" s="142">
        <f t="shared" si="8"/>
        <v>573</v>
      </c>
      <c r="BK26" s="142">
        <f t="shared" si="8"/>
        <v>-415</v>
      </c>
      <c r="BL26" s="142">
        <f t="shared" si="8"/>
        <v>-258</v>
      </c>
      <c r="BM26" s="142">
        <f t="shared" si="8"/>
        <v>-450</v>
      </c>
      <c r="BN26" s="142">
        <f t="shared" si="8"/>
        <v>-303</v>
      </c>
      <c r="BO26" s="142">
        <f t="shared" si="8"/>
        <v>-196</v>
      </c>
      <c r="BP26" s="142">
        <f t="shared" si="8"/>
        <v>-230</v>
      </c>
      <c r="BQ26" s="142">
        <f t="shared" si="8"/>
        <v>-253</v>
      </c>
      <c r="BR26" s="166">
        <f t="shared" si="8"/>
        <v>-103</v>
      </c>
    </row>
    <row r="27" spans="1:70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8"/>
        <v>0</v>
      </c>
      <c r="BJ27" s="142">
        <f t="shared" si="8"/>
        <v>0</v>
      </c>
      <c r="BK27" s="142">
        <f t="shared" si="8"/>
        <v>0</v>
      </c>
      <c r="BL27" s="142">
        <f t="shared" si="8"/>
        <v>0</v>
      </c>
      <c r="BM27" s="142">
        <f t="shared" si="8"/>
        <v>0</v>
      </c>
      <c r="BN27" s="142">
        <f t="shared" si="8"/>
        <v>0</v>
      </c>
      <c r="BO27" s="142">
        <f t="shared" si="8"/>
        <v>0</v>
      </c>
      <c r="BP27" s="142">
        <f t="shared" si="8"/>
        <v>0</v>
      </c>
      <c r="BQ27" s="142">
        <f t="shared" si="8"/>
        <v>0</v>
      </c>
      <c r="BR27" s="166">
        <f t="shared" si="8"/>
        <v>0</v>
      </c>
    </row>
    <row r="28" spans="1:70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8"/>
        <v>0</v>
      </c>
      <c r="BJ28" s="142">
        <f t="shared" si="8"/>
        <v>0</v>
      </c>
      <c r="BK28" s="142">
        <f t="shared" si="8"/>
        <v>0</v>
      </c>
      <c r="BL28" s="142">
        <f t="shared" si="8"/>
        <v>0</v>
      </c>
      <c r="BM28" s="142">
        <f t="shared" si="8"/>
        <v>0</v>
      </c>
      <c r="BN28" s="142">
        <f t="shared" si="8"/>
        <v>0</v>
      </c>
      <c r="BO28" s="142">
        <f t="shared" si="8"/>
        <v>0</v>
      </c>
      <c r="BP28" s="142">
        <f t="shared" si="8"/>
        <v>0</v>
      </c>
      <c r="BQ28" s="142">
        <f t="shared" si="8"/>
        <v>0</v>
      </c>
      <c r="BR28" s="166">
        <f t="shared" si="8"/>
        <v>0</v>
      </c>
    </row>
    <row r="29" spans="1:70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628">
        <v>21677</v>
      </c>
      <c r="AX29" s="401">
        <v>25698</v>
      </c>
      <c r="AY29" s="401">
        <v>21017</v>
      </c>
      <c r="AZ29" s="401">
        <v>19923</v>
      </c>
      <c r="BA29" s="401">
        <v>18727</v>
      </c>
      <c r="BB29" s="401">
        <v>18555</v>
      </c>
      <c r="BC29" s="401">
        <v>15070</v>
      </c>
      <c r="BD29" s="401">
        <v>15003</v>
      </c>
      <c r="BE29" s="401">
        <v>14179</v>
      </c>
      <c r="BF29" s="401"/>
      <c r="BG29" s="401"/>
      <c r="BH29" s="401"/>
      <c r="BI29" s="325">
        <f t="shared" si="8"/>
        <v>1264</v>
      </c>
      <c r="BJ29" s="142">
        <f t="shared" si="8"/>
        <v>-3335</v>
      </c>
      <c r="BK29" s="142">
        <f t="shared" si="8"/>
        <v>-4902</v>
      </c>
      <c r="BL29" s="142">
        <f t="shared" si="8"/>
        <v>-2557</v>
      </c>
      <c r="BM29" s="142">
        <f t="shared" si="8"/>
        <v>-3469</v>
      </c>
      <c r="BN29" s="142">
        <f t="shared" si="8"/>
        <v>-3071</v>
      </c>
      <c r="BO29" s="142">
        <f t="shared" si="8"/>
        <v>-2394</v>
      </c>
      <c r="BP29" s="142">
        <f t="shared" si="8"/>
        <v>-2658</v>
      </c>
      <c r="BQ29" s="142">
        <f t="shared" si="8"/>
        <v>-1980</v>
      </c>
      <c r="BR29" s="166">
        <f t="shared" si="8"/>
        <v>-5207</v>
      </c>
    </row>
    <row r="30" spans="1:70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628">
        <v>5228</v>
      </c>
      <c r="AX31" s="401">
        <v>7293</v>
      </c>
      <c r="AY31" s="401">
        <v>9381</v>
      </c>
      <c r="AZ31" s="401">
        <v>8198</v>
      </c>
      <c r="BA31" s="401">
        <v>7306</v>
      </c>
      <c r="BB31" s="401">
        <v>6695</v>
      </c>
      <c r="BC31" s="401">
        <v>6210</v>
      </c>
      <c r="BD31" s="401">
        <v>5779</v>
      </c>
      <c r="BE31" s="401">
        <v>4987</v>
      </c>
      <c r="BF31" s="401"/>
      <c r="BG31" s="401"/>
      <c r="BH31" s="401"/>
      <c r="BI31" s="325">
        <f t="shared" ref="BI31:BR36" si="11">O31-C31</f>
        <v>609</v>
      </c>
      <c r="BJ31" s="142">
        <f t="shared" si="11"/>
        <v>-420</v>
      </c>
      <c r="BK31" s="142">
        <f t="shared" si="11"/>
        <v>-3073</v>
      </c>
      <c r="BL31" s="142">
        <f t="shared" si="11"/>
        <v>-2353</v>
      </c>
      <c r="BM31" s="142">
        <f t="shared" si="11"/>
        <v>-1328</v>
      </c>
      <c r="BN31" s="142">
        <f t="shared" si="11"/>
        <v>-1739</v>
      </c>
      <c r="BO31" s="142">
        <f t="shared" si="11"/>
        <v>-1342</v>
      </c>
      <c r="BP31" s="142">
        <f t="shared" si="11"/>
        <v>-1303</v>
      </c>
      <c r="BQ31" s="142">
        <f t="shared" si="11"/>
        <v>-970</v>
      </c>
      <c r="BR31" s="166">
        <f t="shared" si="11"/>
        <v>-1209</v>
      </c>
    </row>
    <row r="32" spans="1:70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628">
        <v>1516</v>
      </c>
      <c r="AX32" s="401">
        <v>2850</v>
      </c>
      <c r="AY32" s="401">
        <v>2994</v>
      </c>
      <c r="AZ32" s="401">
        <v>2465</v>
      </c>
      <c r="BA32" s="401">
        <v>2006</v>
      </c>
      <c r="BB32" s="401">
        <v>1786</v>
      </c>
      <c r="BC32" s="401">
        <v>2176</v>
      </c>
      <c r="BD32" s="401">
        <v>1305</v>
      </c>
      <c r="BE32" s="401">
        <v>1241</v>
      </c>
      <c r="BF32" s="401"/>
      <c r="BG32" s="401"/>
      <c r="BH32" s="401"/>
      <c r="BI32" s="325">
        <f t="shared" si="11"/>
        <v>169</v>
      </c>
      <c r="BJ32" s="142">
        <f t="shared" si="11"/>
        <v>571</v>
      </c>
      <c r="BK32" s="142">
        <f t="shared" si="11"/>
        <v>-551</v>
      </c>
      <c r="BL32" s="142">
        <f t="shared" si="11"/>
        <v>-330</v>
      </c>
      <c r="BM32" s="142">
        <f t="shared" si="11"/>
        <v>-323</v>
      </c>
      <c r="BN32" s="142">
        <f t="shared" si="11"/>
        <v>-185</v>
      </c>
      <c r="BO32" s="142">
        <f t="shared" si="11"/>
        <v>-174</v>
      </c>
      <c r="BP32" s="142">
        <f t="shared" si="11"/>
        <v>-100</v>
      </c>
      <c r="BQ32" s="142">
        <f t="shared" si="11"/>
        <v>-171</v>
      </c>
      <c r="BR32" s="166">
        <f t="shared" si="11"/>
        <v>-352</v>
      </c>
    </row>
    <row r="33" spans="1:70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628">
        <v>413</v>
      </c>
      <c r="AX33" s="401">
        <v>485</v>
      </c>
      <c r="AY33" s="401">
        <v>675</v>
      </c>
      <c r="AZ33" s="401">
        <v>664</v>
      </c>
      <c r="BA33" s="401">
        <v>643</v>
      </c>
      <c r="BB33" s="401">
        <v>597</v>
      </c>
      <c r="BC33" s="401">
        <v>569</v>
      </c>
      <c r="BD33" s="401">
        <v>532</v>
      </c>
      <c r="BE33" s="401">
        <v>477</v>
      </c>
      <c r="BF33" s="401"/>
      <c r="BG33" s="401"/>
      <c r="BH33" s="401"/>
      <c r="BI33" s="325">
        <f t="shared" si="11"/>
        <v>250</v>
      </c>
      <c r="BJ33" s="142">
        <f t="shared" si="11"/>
        <v>700</v>
      </c>
      <c r="BK33" s="142">
        <f t="shared" si="11"/>
        <v>385</v>
      </c>
      <c r="BL33" s="142">
        <f t="shared" si="11"/>
        <v>-37</v>
      </c>
      <c r="BM33" s="142">
        <f t="shared" si="11"/>
        <v>-67</v>
      </c>
      <c r="BN33" s="142">
        <f t="shared" si="11"/>
        <v>-160</v>
      </c>
      <c r="BO33" s="142">
        <f t="shared" si="11"/>
        <v>-69</v>
      </c>
      <c r="BP33" s="142">
        <f t="shared" si="11"/>
        <v>-32</v>
      </c>
      <c r="BQ33" s="142">
        <f t="shared" si="11"/>
        <v>-15</v>
      </c>
      <c r="BR33" s="166">
        <f t="shared" si="11"/>
        <v>-71</v>
      </c>
    </row>
    <row r="34" spans="1:70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1"/>
        <v>0</v>
      </c>
      <c r="BJ34" s="142">
        <f t="shared" si="11"/>
        <v>0</v>
      </c>
      <c r="BK34" s="142">
        <f t="shared" si="11"/>
        <v>0</v>
      </c>
      <c r="BL34" s="142">
        <f t="shared" si="11"/>
        <v>0</v>
      </c>
      <c r="BM34" s="142">
        <f t="shared" si="11"/>
        <v>0</v>
      </c>
      <c r="BN34" s="142">
        <f t="shared" si="11"/>
        <v>0</v>
      </c>
      <c r="BO34" s="142">
        <f t="shared" si="11"/>
        <v>0</v>
      </c>
      <c r="BP34" s="142">
        <f t="shared" si="11"/>
        <v>0</v>
      </c>
      <c r="BQ34" s="142">
        <f t="shared" si="11"/>
        <v>0</v>
      </c>
      <c r="BR34" s="166">
        <f t="shared" si="11"/>
        <v>0</v>
      </c>
    </row>
    <row r="35" spans="1:70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1"/>
        <v>0</v>
      </c>
      <c r="BJ35" s="142">
        <f t="shared" si="11"/>
        <v>0</v>
      </c>
      <c r="BK35" s="142">
        <f t="shared" si="11"/>
        <v>0</v>
      </c>
      <c r="BL35" s="142">
        <f t="shared" si="11"/>
        <v>0</v>
      </c>
      <c r="BM35" s="142">
        <f t="shared" si="11"/>
        <v>0</v>
      </c>
      <c r="BN35" s="142">
        <f t="shared" si="11"/>
        <v>0</v>
      </c>
      <c r="BO35" s="142">
        <f t="shared" si="11"/>
        <v>0</v>
      </c>
      <c r="BP35" s="142">
        <f t="shared" si="11"/>
        <v>0</v>
      </c>
      <c r="BQ35" s="142">
        <f t="shared" si="11"/>
        <v>0</v>
      </c>
      <c r="BR35" s="166">
        <f t="shared" si="11"/>
        <v>0</v>
      </c>
    </row>
    <row r="36" spans="1:70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628">
        <v>7157</v>
      </c>
      <c r="AX36" s="401">
        <v>10628</v>
      </c>
      <c r="AY36" s="401">
        <v>13050</v>
      </c>
      <c r="AZ36" s="401">
        <v>11327</v>
      </c>
      <c r="BA36" s="401">
        <v>9955</v>
      </c>
      <c r="BB36" s="401">
        <v>9078</v>
      </c>
      <c r="BC36" s="401">
        <v>8955</v>
      </c>
      <c r="BD36" s="401">
        <v>7616</v>
      </c>
      <c r="BE36" s="401">
        <v>6705</v>
      </c>
      <c r="BF36" s="401"/>
      <c r="BG36" s="401"/>
      <c r="BH36" s="401"/>
      <c r="BI36" s="325">
        <f t="shared" si="11"/>
        <v>1028</v>
      </c>
      <c r="BJ36" s="142">
        <f t="shared" si="11"/>
        <v>851</v>
      </c>
      <c r="BK36" s="142">
        <f t="shared" si="11"/>
        <v>-3239</v>
      </c>
      <c r="BL36" s="142">
        <f t="shared" si="11"/>
        <v>-2720</v>
      </c>
      <c r="BM36" s="142">
        <f t="shared" si="11"/>
        <v>-1718</v>
      </c>
      <c r="BN36" s="142">
        <f t="shared" si="11"/>
        <v>-2084</v>
      </c>
      <c r="BO36" s="142">
        <f t="shared" si="11"/>
        <v>-1585</v>
      </c>
      <c r="BP36" s="142">
        <f t="shared" si="11"/>
        <v>-1435</v>
      </c>
      <c r="BQ36" s="142">
        <f t="shared" si="11"/>
        <v>-1156</v>
      </c>
      <c r="BR36" s="166">
        <f t="shared" si="11"/>
        <v>-1632</v>
      </c>
    </row>
    <row r="37" spans="1:70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628">
        <v>21471</v>
      </c>
      <c r="AX38" s="401">
        <v>21431</v>
      </c>
      <c r="AY38" s="401">
        <v>22805</v>
      </c>
      <c r="AZ38" s="401">
        <v>24425</v>
      </c>
      <c r="BA38" s="401">
        <v>21751</v>
      </c>
      <c r="BB38" s="401">
        <v>24246</v>
      </c>
      <c r="BC38" s="401">
        <v>24355</v>
      </c>
      <c r="BD38" s="401">
        <v>25170</v>
      </c>
      <c r="BE38" s="401">
        <v>25962</v>
      </c>
      <c r="BF38" s="401"/>
      <c r="BG38" s="401"/>
      <c r="BH38" s="401"/>
      <c r="BI38" s="325">
        <f t="shared" ref="BI38:BR43" si="14">O38-C38</f>
        <v>2695</v>
      </c>
      <c r="BJ38" s="142">
        <f t="shared" si="14"/>
        <v>3684</v>
      </c>
      <c r="BK38" s="142">
        <f t="shared" si="14"/>
        <v>3085</v>
      </c>
      <c r="BL38" s="142">
        <f t="shared" si="14"/>
        <v>1223</v>
      </c>
      <c r="BM38" s="142">
        <f t="shared" si="14"/>
        <v>955</v>
      </c>
      <c r="BN38" s="142">
        <f t="shared" si="14"/>
        <v>1708</v>
      </c>
      <c r="BO38" s="142">
        <f t="shared" si="14"/>
        <v>2250</v>
      </c>
      <c r="BP38" s="142">
        <f t="shared" si="14"/>
        <v>2961</v>
      </c>
      <c r="BQ38" s="142">
        <f t="shared" si="14"/>
        <v>3766</v>
      </c>
      <c r="BR38" s="166">
        <f t="shared" si="14"/>
        <v>3346</v>
      </c>
    </row>
    <row r="39" spans="1:70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628">
        <v>9634</v>
      </c>
      <c r="AX39" s="401">
        <v>9939</v>
      </c>
      <c r="AY39" s="401">
        <v>10973</v>
      </c>
      <c r="AZ39" s="401">
        <v>12053</v>
      </c>
      <c r="BA39" s="401">
        <v>10825</v>
      </c>
      <c r="BB39" s="401">
        <v>11022</v>
      </c>
      <c r="BC39" s="401">
        <v>11162</v>
      </c>
      <c r="BD39" s="401">
        <v>11754</v>
      </c>
      <c r="BE39" s="401">
        <v>11558</v>
      </c>
      <c r="BF39" s="401"/>
      <c r="BG39" s="401"/>
      <c r="BH39" s="401"/>
      <c r="BI39" s="325">
        <f t="shared" si="14"/>
        <v>137</v>
      </c>
      <c r="BJ39" s="142">
        <f t="shared" si="14"/>
        <v>492</v>
      </c>
      <c r="BK39" s="142">
        <f t="shared" si="14"/>
        <v>-185</v>
      </c>
      <c r="BL39" s="142">
        <f t="shared" si="14"/>
        <v>-221</v>
      </c>
      <c r="BM39" s="142">
        <f t="shared" si="14"/>
        <v>-213</v>
      </c>
      <c r="BN39" s="142">
        <f t="shared" si="14"/>
        <v>-439</v>
      </c>
      <c r="BO39" s="142">
        <f t="shared" si="14"/>
        <v>-147</v>
      </c>
      <c r="BP39" s="142">
        <f t="shared" si="14"/>
        <v>158</v>
      </c>
      <c r="BQ39" s="142">
        <f t="shared" si="14"/>
        <v>25</v>
      </c>
      <c r="BR39" s="166">
        <f t="shared" si="14"/>
        <v>89</v>
      </c>
    </row>
    <row r="40" spans="1:70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628">
        <v>1100</v>
      </c>
      <c r="AX40" s="401">
        <v>1027</v>
      </c>
      <c r="AY40" s="401">
        <v>1009</v>
      </c>
      <c r="AZ40" s="401">
        <v>1117</v>
      </c>
      <c r="BA40" s="401">
        <v>1101</v>
      </c>
      <c r="BB40" s="401">
        <v>1335</v>
      </c>
      <c r="BC40" s="401">
        <v>1362</v>
      </c>
      <c r="BD40" s="401">
        <v>1371</v>
      </c>
      <c r="BE40" s="401">
        <v>1418</v>
      </c>
      <c r="BF40" s="401"/>
      <c r="BG40" s="401"/>
      <c r="BH40" s="401"/>
      <c r="BI40" s="325">
        <f t="shared" si="14"/>
        <v>129</v>
      </c>
      <c r="BJ40" s="142">
        <f t="shared" si="14"/>
        <v>520</v>
      </c>
      <c r="BK40" s="142">
        <f t="shared" si="14"/>
        <v>1039</v>
      </c>
      <c r="BL40" s="142">
        <f t="shared" si="14"/>
        <v>958</v>
      </c>
      <c r="BM40" s="142">
        <f t="shared" si="14"/>
        <v>847</v>
      </c>
      <c r="BN40" s="142">
        <f t="shared" si="14"/>
        <v>817</v>
      </c>
      <c r="BO40" s="142">
        <f t="shared" si="14"/>
        <v>800</v>
      </c>
      <c r="BP40" s="142">
        <f t="shared" si="14"/>
        <v>613</v>
      </c>
      <c r="BQ40" s="142">
        <f t="shared" si="14"/>
        <v>582</v>
      </c>
      <c r="BR40" s="166">
        <f t="shared" si="14"/>
        <v>333</v>
      </c>
    </row>
    <row r="41" spans="1:70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4"/>
        <v>0</v>
      </c>
      <c r="BJ41" s="142">
        <f t="shared" si="14"/>
        <v>0</v>
      </c>
      <c r="BK41" s="142">
        <f t="shared" si="14"/>
        <v>0</v>
      </c>
      <c r="BL41" s="142">
        <f t="shared" si="14"/>
        <v>0</v>
      </c>
      <c r="BM41" s="142">
        <f t="shared" si="14"/>
        <v>0</v>
      </c>
      <c r="BN41" s="142">
        <f t="shared" si="14"/>
        <v>0</v>
      </c>
      <c r="BO41" s="142">
        <f t="shared" si="14"/>
        <v>0</v>
      </c>
      <c r="BP41" s="142">
        <f t="shared" si="14"/>
        <v>0</v>
      </c>
      <c r="BQ41" s="142">
        <f t="shared" si="14"/>
        <v>0</v>
      </c>
      <c r="BR41" s="166">
        <f t="shared" si="14"/>
        <v>0</v>
      </c>
    </row>
    <row r="42" spans="1:70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4"/>
        <v>0</v>
      </c>
      <c r="BJ42" s="142">
        <f t="shared" si="14"/>
        <v>0</v>
      </c>
      <c r="BK42" s="142">
        <f t="shared" si="14"/>
        <v>0</v>
      </c>
      <c r="BL42" s="142">
        <f t="shared" si="14"/>
        <v>0</v>
      </c>
      <c r="BM42" s="142">
        <f t="shared" si="14"/>
        <v>0</v>
      </c>
      <c r="BN42" s="142">
        <f t="shared" si="14"/>
        <v>0</v>
      </c>
      <c r="BO42" s="142">
        <f t="shared" si="14"/>
        <v>0</v>
      </c>
      <c r="BP42" s="142">
        <f t="shared" si="14"/>
        <v>0</v>
      </c>
      <c r="BQ42" s="142">
        <f t="shared" si="14"/>
        <v>0</v>
      </c>
      <c r="BR42" s="166">
        <f t="shared" si="14"/>
        <v>0</v>
      </c>
    </row>
    <row r="43" spans="1:70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585">
        <v>32205</v>
      </c>
      <c r="AX43" s="400">
        <v>32397</v>
      </c>
      <c r="AY43" s="400">
        <v>34787</v>
      </c>
      <c r="AZ43" s="400">
        <v>37595</v>
      </c>
      <c r="BA43" s="400">
        <v>33677</v>
      </c>
      <c r="BB43" s="400">
        <v>36603</v>
      </c>
      <c r="BC43" s="400">
        <v>36879</v>
      </c>
      <c r="BD43" s="400">
        <v>38295</v>
      </c>
      <c r="BE43" s="400">
        <v>38938</v>
      </c>
      <c r="BF43" s="400"/>
      <c r="BG43" s="400"/>
      <c r="BH43" s="400"/>
      <c r="BI43" s="324">
        <f t="shared" si="14"/>
        <v>2961</v>
      </c>
      <c r="BJ43" s="140">
        <f t="shared" si="14"/>
        <v>4696</v>
      </c>
      <c r="BK43" s="140">
        <f t="shared" si="14"/>
        <v>3939</v>
      </c>
      <c r="BL43" s="140">
        <f t="shared" si="14"/>
        <v>1960</v>
      </c>
      <c r="BM43" s="140">
        <f t="shared" si="14"/>
        <v>1589</v>
      </c>
      <c r="BN43" s="140">
        <f t="shared" si="14"/>
        <v>2086</v>
      </c>
      <c r="BO43" s="140">
        <f t="shared" si="14"/>
        <v>2903</v>
      </c>
      <c r="BP43" s="140">
        <f t="shared" si="14"/>
        <v>3732</v>
      </c>
      <c r="BQ43" s="140">
        <f t="shared" si="14"/>
        <v>4373</v>
      </c>
      <c r="BR43" s="167">
        <f t="shared" si="14"/>
        <v>3768</v>
      </c>
    </row>
    <row r="44" spans="1:70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630">
        <v>6933678.9099999992</v>
      </c>
      <c r="AX45" s="403">
        <v>10556894.209999999</v>
      </c>
      <c r="AY45" s="403">
        <v>9817862.6099999994</v>
      </c>
      <c r="AZ45" s="403">
        <v>8743824.4199999999</v>
      </c>
      <c r="BA45" s="403">
        <v>5917180.9700000007</v>
      </c>
      <c r="BB45" s="403">
        <v>3072213.8400000003</v>
      </c>
      <c r="BC45" s="403">
        <v>1610939.44</v>
      </c>
      <c r="BD45" s="403">
        <v>1196178.77</v>
      </c>
      <c r="BE45" s="403">
        <v>1008202.39</v>
      </c>
      <c r="BF45" s="403"/>
      <c r="BG45" s="403"/>
      <c r="BH45" s="403"/>
      <c r="BI45" s="327">
        <f t="shared" ref="BI45:BR50" si="17">O45-C45</f>
        <v>531962.94999999925</v>
      </c>
      <c r="BJ45" s="150">
        <f t="shared" si="17"/>
        <v>-949125.34000000078</v>
      </c>
      <c r="BK45" s="150">
        <f t="shared" si="17"/>
        <v>254284.70999999996</v>
      </c>
      <c r="BL45" s="150">
        <f t="shared" si="17"/>
        <v>917835.93999999948</v>
      </c>
      <c r="BM45" s="150">
        <f t="shared" si="17"/>
        <v>-84003.339999999851</v>
      </c>
      <c r="BN45" s="150">
        <f t="shared" si="17"/>
        <v>-65817.689999999944</v>
      </c>
      <c r="BO45" s="150">
        <f t="shared" si="17"/>
        <v>13801.800000000163</v>
      </c>
      <c r="BP45" s="150">
        <f t="shared" si="17"/>
        <v>12831.759999999893</v>
      </c>
      <c r="BQ45" s="150">
        <f t="shared" si="17"/>
        <v>27629.899999999907</v>
      </c>
      <c r="BR45" s="169">
        <f t="shared" si="17"/>
        <v>-498317.89999999991</v>
      </c>
    </row>
    <row r="46" spans="1:70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630">
        <v>2208394.2500000005</v>
      </c>
      <c r="AX46" s="403">
        <v>3514329.1199999996</v>
      </c>
      <c r="AY46" s="403">
        <v>3125167.8500000006</v>
      </c>
      <c r="AZ46" s="403">
        <v>2898007.4</v>
      </c>
      <c r="BA46" s="403">
        <v>1932335.3400000003</v>
      </c>
      <c r="BB46" s="403">
        <v>1032344.7399999999</v>
      </c>
      <c r="BC46" s="403">
        <v>543894.27</v>
      </c>
      <c r="BD46" s="403">
        <v>413475.25</v>
      </c>
      <c r="BE46" s="403">
        <v>356448.97000000003</v>
      </c>
      <c r="BF46" s="403"/>
      <c r="BG46" s="403"/>
      <c r="BH46" s="403"/>
      <c r="BI46" s="327">
        <f t="shared" si="17"/>
        <v>105829.96999999997</v>
      </c>
      <c r="BJ46" s="150">
        <f t="shared" si="17"/>
        <v>-114218.47000000044</v>
      </c>
      <c r="BK46" s="150">
        <f t="shared" si="17"/>
        <v>-20984.040000000037</v>
      </c>
      <c r="BL46" s="150">
        <f t="shared" si="17"/>
        <v>290210.79999999993</v>
      </c>
      <c r="BM46" s="150">
        <f t="shared" si="17"/>
        <v>-39216.669999999984</v>
      </c>
      <c r="BN46" s="150">
        <f t="shared" si="17"/>
        <v>-33792.130000000063</v>
      </c>
      <c r="BO46" s="150">
        <f t="shared" si="17"/>
        <v>7499.4400000000023</v>
      </c>
      <c r="BP46" s="150">
        <f t="shared" si="17"/>
        <v>-16445.709999999963</v>
      </c>
      <c r="BQ46" s="150">
        <f t="shared" si="17"/>
        <v>16968.750000000058</v>
      </c>
      <c r="BR46" s="169">
        <f t="shared" si="17"/>
        <v>-111715.73999999987</v>
      </c>
    </row>
    <row r="47" spans="1:70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630">
        <v>2975390.28</v>
      </c>
      <c r="AX47" s="403">
        <v>4369342.67</v>
      </c>
      <c r="AY47" s="403">
        <v>4334071.1399999997</v>
      </c>
      <c r="AZ47" s="403">
        <v>3807176.71</v>
      </c>
      <c r="BA47" s="403">
        <v>2870404.59</v>
      </c>
      <c r="BB47" s="403">
        <v>2000838.08</v>
      </c>
      <c r="BC47" s="403">
        <v>726216.09000000008</v>
      </c>
      <c r="BD47" s="403">
        <v>697326.67</v>
      </c>
      <c r="BE47" s="403">
        <v>426689.39</v>
      </c>
      <c r="BF47" s="403"/>
      <c r="BG47" s="403"/>
      <c r="BH47" s="403"/>
      <c r="BI47" s="327">
        <f t="shared" si="17"/>
        <v>1201279.94</v>
      </c>
      <c r="BJ47" s="150">
        <f t="shared" si="17"/>
        <v>1194509.9899999998</v>
      </c>
      <c r="BK47" s="150">
        <f t="shared" si="17"/>
        <v>907141.94999999949</v>
      </c>
      <c r="BL47" s="150">
        <f t="shared" si="17"/>
        <v>456134.14999999991</v>
      </c>
      <c r="BM47" s="150">
        <f t="shared" si="17"/>
        <v>-11832.940000000061</v>
      </c>
      <c r="BN47" s="150">
        <f t="shared" si="17"/>
        <v>23679.660000000149</v>
      </c>
      <c r="BO47" s="150">
        <f t="shared" si="17"/>
        <v>132730.88</v>
      </c>
      <c r="BP47" s="150">
        <f t="shared" si="17"/>
        <v>97545.140000000014</v>
      </c>
      <c r="BQ47" s="150">
        <f t="shared" si="17"/>
        <v>-9854.5399999998626</v>
      </c>
      <c r="BR47" s="169">
        <f t="shared" si="17"/>
        <v>-305007.64999999967</v>
      </c>
    </row>
    <row r="48" spans="1:70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17"/>
        <v>0</v>
      </c>
      <c r="BJ48" s="150">
        <f t="shared" si="17"/>
        <v>0</v>
      </c>
      <c r="BK48" s="150">
        <f t="shared" si="17"/>
        <v>0</v>
      </c>
      <c r="BL48" s="150">
        <f t="shared" si="17"/>
        <v>0</v>
      </c>
      <c r="BM48" s="150">
        <f t="shared" si="17"/>
        <v>0</v>
      </c>
      <c r="BN48" s="150">
        <f t="shared" si="17"/>
        <v>0</v>
      </c>
      <c r="BO48" s="150">
        <f t="shared" si="17"/>
        <v>0</v>
      </c>
      <c r="BP48" s="150">
        <f t="shared" si="17"/>
        <v>0</v>
      </c>
      <c r="BQ48" s="150">
        <f t="shared" si="17"/>
        <v>0</v>
      </c>
      <c r="BR48" s="169">
        <f t="shared" si="17"/>
        <v>0</v>
      </c>
    </row>
    <row r="49" spans="1:70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17"/>
        <v>0</v>
      </c>
      <c r="BJ49" s="150">
        <f t="shared" si="17"/>
        <v>0</v>
      </c>
      <c r="BK49" s="150">
        <f t="shared" si="17"/>
        <v>0</v>
      </c>
      <c r="BL49" s="150">
        <f t="shared" si="17"/>
        <v>0</v>
      </c>
      <c r="BM49" s="150">
        <f t="shared" si="17"/>
        <v>0</v>
      </c>
      <c r="BN49" s="150">
        <f t="shared" si="17"/>
        <v>0</v>
      </c>
      <c r="BO49" s="150">
        <f t="shared" si="17"/>
        <v>0</v>
      </c>
      <c r="BP49" s="150">
        <f t="shared" si="17"/>
        <v>0</v>
      </c>
      <c r="BQ49" s="150">
        <f t="shared" si="17"/>
        <v>0</v>
      </c>
      <c r="BR49" s="169">
        <f t="shared" si="17"/>
        <v>0</v>
      </c>
    </row>
    <row r="50" spans="1:70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630">
        <v>12117463.439999999</v>
      </c>
      <c r="AX50" s="403">
        <v>18440566</v>
      </c>
      <c r="AY50" s="403">
        <v>17277101.600000001</v>
      </c>
      <c r="AZ50" s="403">
        <v>15449008.530000001</v>
      </c>
      <c r="BA50" s="403">
        <v>10719920.9</v>
      </c>
      <c r="BB50" s="403">
        <v>6105396.6600000001</v>
      </c>
      <c r="BC50" s="403">
        <v>2881049.8</v>
      </c>
      <c r="BD50" s="403">
        <v>2306980.69</v>
      </c>
      <c r="BE50" s="403">
        <v>1791340.75</v>
      </c>
      <c r="BF50" s="403"/>
      <c r="BG50" s="403"/>
      <c r="BH50" s="403"/>
      <c r="BI50" s="327">
        <f t="shared" si="17"/>
        <v>1839072.8599999975</v>
      </c>
      <c r="BJ50" s="150">
        <f t="shared" si="17"/>
        <v>131166.17999999784</v>
      </c>
      <c r="BK50" s="150">
        <f t="shared" si="17"/>
        <v>1140442.6200000001</v>
      </c>
      <c r="BL50" s="150">
        <f t="shared" si="17"/>
        <v>1664180.8900000001</v>
      </c>
      <c r="BM50" s="150">
        <f t="shared" si="17"/>
        <v>-135052.94999999972</v>
      </c>
      <c r="BN50" s="150">
        <f t="shared" si="17"/>
        <v>-75930.160000000149</v>
      </c>
      <c r="BO50" s="150">
        <f t="shared" si="17"/>
        <v>154032.12000000011</v>
      </c>
      <c r="BP50" s="150">
        <f t="shared" si="17"/>
        <v>93931.189999999711</v>
      </c>
      <c r="BQ50" s="150">
        <f t="shared" si="17"/>
        <v>34744.110000000102</v>
      </c>
      <c r="BR50" s="169">
        <f t="shared" si="17"/>
        <v>-915041.29</v>
      </c>
    </row>
    <row r="51" spans="1:70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630">
        <v>1823694.03</v>
      </c>
      <c r="AX52" s="403">
        <v>4405304</v>
      </c>
      <c r="AY52" s="403">
        <v>6728504.8300000001</v>
      </c>
      <c r="AZ52" s="403">
        <v>6143556.9399999995</v>
      </c>
      <c r="BA52" s="403">
        <v>5290343.05</v>
      </c>
      <c r="BB52" s="403">
        <v>3663029.8300000005</v>
      </c>
      <c r="BC52" s="403">
        <v>1942801.9100000001</v>
      </c>
      <c r="BD52" s="403">
        <v>1079700.5099999998</v>
      </c>
      <c r="BE52" s="403">
        <v>789635.9</v>
      </c>
      <c r="BF52" s="403"/>
      <c r="BG52" s="403"/>
      <c r="BH52" s="403"/>
      <c r="BI52" s="327">
        <f t="shared" ref="BI52:BR57" si="20">O52-C52</f>
        <v>736601.02000000095</v>
      </c>
      <c r="BJ52" s="150">
        <f t="shared" si="20"/>
        <v>835963.96000000089</v>
      </c>
      <c r="BK52" s="150">
        <f t="shared" si="20"/>
        <v>-201706.06000000052</v>
      </c>
      <c r="BL52" s="150">
        <f t="shared" si="20"/>
        <v>501184.76999999955</v>
      </c>
      <c r="BM52" s="150">
        <f t="shared" si="20"/>
        <v>860392.03</v>
      </c>
      <c r="BN52" s="150">
        <f t="shared" si="20"/>
        <v>44566.739999999991</v>
      </c>
      <c r="BO52" s="150">
        <f t="shared" si="20"/>
        <v>15236.230000000098</v>
      </c>
      <c r="BP52" s="150">
        <f t="shared" si="20"/>
        <v>65602.679999999935</v>
      </c>
      <c r="BQ52" s="150">
        <f t="shared" si="20"/>
        <v>95834.589999999967</v>
      </c>
      <c r="BR52" s="169">
        <f t="shared" si="20"/>
        <v>64084.530000000144</v>
      </c>
    </row>
    <row r="53" spans="1:70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630">
        <v>741642.44</v>
      </c>
      <c r="AX53" s="403">
        <v>1900923.63</v>
      </c>
      <c r="AY53" s="403">
        <v>2796463.91</v>
      </c>
      <c r="AZ53" s="403">
        <v>2678492.8199999998</v>
      </c>
      <c r="BA53" s="403">
        <v>2172940.2399999998</v>
      </c>
      <c r="BB53" s="403">
        <v>1575398.3100000003</v>
      </c>
      <c r="BC53" s="403">
        <v>863030.97000000009</v>
      </c>
      <c r="BD53" s="403">
        <v>466649.83999999997</v>
      </c>
      <c r="BE53" s="403">
        <v>361681.81000000006</v>
      </c>
      <c r="BF53" s="403"/>
      <c r="BG53" s="403"/>
      <c r="BH53" s="403"/>
      <c r="BI53" s="327">
        <f t="shared" si="20"/>
        <v>74563.879999999888</v>
      </c>
      <c r="BJ53" s="150">
        <f t="shared" si="20"/>
        <v>137572.37000000034</v>
      </c>
      <c r="BK53" s="150">
        <f t="shared" si="20"/>
        <v>-210128.6399999999</v>
      </c>
      <c r="BL53" s="150">
        <f t="shared" si="20"/>
        <v>96772.40000000014</v>
      </c>
      <c r="BM53" s="150">
        <f t="shared" si="20"/>
        <v>298535.5</v>
      </c>
      <c r="BN53" s="150">
        <f t="shared" si="20"/>
        <v>-30425.01999999996</v>
      </c>
      <c r="BO53" s="150">
        <f t="shared" si="20"/>
        <v>-23289.909999999974</v>
      </c>
      <c r="BP53" s="150">
        <f t="shared" si="20"/>
        <v>9018.7000000000698</v>
      </c>
      <c r="BQ53" s="150">
        <f t="shared" si="20"/>
        <v>-17163.989999999991</v>
      </c>
      <c r="BR53" s="169">
        <f t="shared" si="20"/>
        <v>19579.390000000014</v>
      </c>
    </row>
    <row r="54" spans="1:70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630">
        <v>437729.74000000005</v>
      </c>
      <c r="AX54" s="403">
        <v>792837.41999999993</v>
      </c>
      <c r="AY54" s="403">
        <v>1243545.7599999998</v>
      </c>
      <c r="AZ54" s="403">
        <v>1385670.38</v>
      </c>
      <c r="BA54" s="403">
        <v>1517743.8599999999</v>
      </c>
      <c r="BB54" s="403">
        <v>1180704.3799999999</v>
      </c>
      <c r="BC54" s="403">
        <v>613030.25</v>
      </c>
      <c r="BD54" s="403">
        <v>337530.37</v>
      </c>
      <c r="BE54" s="403">
        <v>283818.98000000004</v>
      </c>
      <c r="BF54" s="403"/>
      <c r="BG54" s="403"/>
      <c r="BH54" s="403"/>
      <c r="BI54" s="327">
        <f t="shared" si="20"/>
        <v>445600.74000000011</v>
      </c>
      <c r="BJ54" s="150">
        <f t="shared" si="20"/>
        <v>1061165.6400000001</v>
      </c>
      <c r="BK54" s="150">
        <f t="shared" si="20"/>
        <v>1078228.7400000007</v>
      </c>
      <c r="BL54" s="150">
        <f t="shared" si="20"/>
        <v>941923.05999999982</v>
      </c>
      <c r="BM54" s="150">
        <f t="shared" si="20"/>
        <v>441999.32000000007</v>
      </c>
      <c r="BN54" s="150">
        <f t="shared" si="20"/>
        <v>134607.41999999993</v>
      </c>
      <c r="BO54" s="150">
        <f t="shared" si="20"/>
        <v>87587.629999999976</v>
      </c>
      <c r="BP54" s="150">
        <f t="shared" si="20"/>
        <v>38727.270000000019</v>
      </c>
      <c r="BQ54" s="150">
        <f t="shared" si="20"/>
        <v>32028.079999999987</v>
      </c>
      <c r="BR54" s="169">
        <f t="shared" si="20"/>
        <v>63250.949999999983</v>
      </c>
    </row>
    <row r="55" spans="1:70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0"/>
        <v>0</v>
      </c>
      <c r="BJ55" s="150">
        <f t="shared" si="20"/>
        <v>0</v>
      </c>
      <c r="BK55" s="150">
        <f t="shared" si="20"/>
        <v>0</v>
      </c>
      <c r="BL55" s="150">
        <f t="shared" si="20"/>
        <v>0</v>
      </c>
      <c r="BM55" s="150">
        <f t="shared" si="20"/>
        <v>0</v>
      </c>
      <c r="BN55" s="150">
        <f t="shared" si="20"/>
        <v>0</v>
      </c>
      <c r="BO55" s="150">
        <f t="shared" si="20"/>
        <v>0</v>
      </c>
      <c r="BP55" s="150">
        <f t="shared" si="20"/>
        <v>0</v>
      </c>
      <c r="BQ55" s="150">
        <f t="shared" si="20"/>
        <v>0</v>
      </c>
      <c r="BR55" s="169">
        <f t="shared" si="20"/>
        <v>0</v>
      </c>
    </row>
    <row r="56" spans="1:70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0"/>
        <v>0</v>
      </c>
      <c r="BJ56" s="150">
        <f t="shared" si="20"/>
        <v>0</v>
      </c>
      <c r="BK56" s="150">
        <f t="shared" si="20"/>
        <v>0</v>
      </c>
      <c r="BL56" s="150">
        <f t="shared" si="20"/>
        <v>0</v>
      </c>
      <c r="BM56" s="150">
        <f t="shared" si="20"/>
        <v>0</v>
      </c>
      <c r="BN56" s="150">
        <f t="shared" si="20"/>
        <v>0</v>
      </c>
      <c r="BO56" s="150">
        <f t="shared" si="20"/>
        <v>0</v>
      </c>
      <c r="BP56" s="150">
        <f t="shared" si="20"/>
        <v>0</v>
      </c>
      <c r="BQ56" s="150">
        <f t="shared" si="20"/>
        <v>0</v>
      </c>
      <c r="BR56" s="169">
        <f t="shared" si="20"/>
        <v>0</v>
      </c>
    </row>
    <row r="57" spans="1:70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630">
        <v>3003066.21</v>
      </c>
      <c r="AX57" s="403">
        <v>7099065.0499999998</v>
      </c>
      <c r="AY57" s="403">
        <v>10768514.5</v>
      </c>
      <c r="AZ57" s="403">
        <v>10207720.140000001</v>
      </c>
      <c r="BA57" s="403">
        <v>8981027.1499999985</v>
      </c>
      <c r="BB57" s="403">
        <v>6419132.5200000005</v>
      </c>
      <c r="BC57" s="403">
        <v>3418863.1300000004</v>
      </c>
      <c r="BD57" s="403">
        <v>1883880.7199999997</v>
      </c>
      <c r="BE57" s="403">
        <v>1435136.69</v>
      </c>
      <c r="BF57" s="403"/>
      <c r="BG57" s="403"/>
      <c r="BH57" s="403"/>
      <c r="BI57" s="327">
        <f t="shared" si="20"/>
        <v>1256765.6400000006</v>
      </c>
      <c r="BJ57" s="150">
        <f t="shared" si="20"/>
        <v>2034701.9700000016</v>
      </c>
      <c r="BK57" s="150">
        <f t="shared" si="20"/>
        <v>666394.04000000097</v>
      </c>
      <c r="BL57" s="150">
        <f t="shared" si="20"/>
        <v>1539880.2299999995</v>
      </c>
      <c r="BM57" s="150">
        <f t="shared" si="20"/>
        <v>1600926.85</v>
      </c>
      <c r="BN57" s="150">
        <f t="shared" si="20"/>
        <v>148749.1399999999</v>
      </c>
      <c r="BO57" s="150">
        <f t="shared" si="20"/>
        <v>79533.950000000186</v>
      </c>
      <c r="BP57" s="150">
        <f t="shared" si="20"/>
        <v>113348.65000000002</v>
      </c>
      <c r="BQ57" s="150">
        <f t="shared" si="20"/>
        <v>110698.68000000017</v>
      </c>
      <c r="BR57" s="169">
        <f t="shared" si="20"/>
        <v>146914.87000000011</v>
      </c>
    </row>
    <row r="58" spans="1:70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630">
        <v>16675912.76</v>
      </c>
      <c r="AX59" s="403">
        <v>17165857.830000002</v>
      </c>
      <c r="AY59" s="403">
        <v>19377524.310000002</v>
      </c>
      <c r="AZ59" s="403">
        <v>22042780.609999999</v>
      </c>
      <c r="BA59" s="403">
        <v>21492589.940000001</v>
      </c>
      <c r="BB59" s="403">
        <v>24091181.100000001</v>
      </c>
      <c r="BC59" s="403">
        <v>24082243.219999999</v>
      </c>
      <c r="BD59" s="403">
        <v>23189080.099999998</v>
      </c>
      <c r="BE59" s="403">
        <v>21204174.770000003</v>
      </c>
      <c r="BF59" s="403"/>
      <c r="BG59" s="403"/>
      <c r="BH59" s="403"/>
      <c r="BI59" s="327">
        <f t="shared" ref="BI59:BR64" si="23">O59-C59</f>
        <v>714226.03000000492</v>
      </c>
      <c r="BJ59" s="150">
        <f t="shared" si="23"/>
        <v>1637815.290000001</v>
      </c>
      <c r="BK59" s="150">
        <f t="shared" si="23"/>
        <v>2482184.9300000016</v>
      </c>
      <c r="BL59" s="150">
        <f t="shared" si="23"/>
        <v>2613379.5399999991</v>
      </c>
      <c r="BM59" s="150">
        <f t="shared" si="23"/>
        <v>3661679.0299999993</v>
      </c>
      <c r="BN59" s="150">
        <f t="shared" si="23"/>
        <v>5070807.0599999987</v>
      </c>
      <c r="BO59" s="150">
        <f t="shared" si="23"/>
        <v>5673733.3699999992</v>
      </c>
      <c r="BP59" s="150">
        <f t="shared" si="23"/>
        <v>6382495.900000006</v>
      </c>
      <c r="BQ59" s="150">
        <f t="shared" si="23"/>
        <v>6574185.929999996</v>
      </c>
      <c r="BR59" s="169">
        <f t="shared" si="23"/>
        <v>6495903.9800000023</v>
      </c>
    </row>
    <row r="60" spans="1:70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630">
        <v>9507422.9500000011</v>
      </c>
      <c r="AX60" s="403">
        <v>9762202.0800000001</v>
      </c>
      <c r="AY60" s="403">
        <v>10975705.600000001</v>
      </c>
      <c r="AZ60" s="403">
        <v>12452964.869999999</v>
      </c>
      <c r="BA60" s="403">
        <v>12336264.91</v>
      </c>
      <c r="BB60" s="403">
        <v>13177139.540000003</v>
      </c>
      <c r="BC60" s="403">
        <v>13322706.550000001</v>
      </c>
      <c r="BD60" s="403">
        <v>12888888.469999999</v>
      </c>
      <c r="BE60" s="403">
        <v>12316092.560000001</v>
      </c>
      <c r="BF60" s="403"/>
      <c r="BG60" s="403"/>
      <c r="BH60" s="403"/>
      <c r="BI60" s="327">
        <f t="shared" si="23"/>
        <v>97386.189999999478</v>
      </c>
      <c r="BJ60" s="150">
        <f t="shared" si="23"/>
        <v>371407.79999999981</v>
      </c>
      <c r="BK60" s="150">
        <f t="shared" si="23"/>
        <v>208341.50999999791</v>
      </c>
      <c r="BL60" s="150">
        <f t="shared" si="23"/>
        <v>452980.58000000007</v>
      </c>
      <c r="BM60" s="150">
        <f t="shared" si="23"/>
        <v>947248.0700000003</v>
      </c>
      <c r="BN60" s="150">
        <f t="shared" si="23"/>
        <v>1290298.2399999984</v>
      </c>
      <c r="BO60" s="150">
        <f t="shared" si="23"/>
        <v>1592341.0499999989</v>
      </c>
      <c r="BP60" s="150">
        <f t="shared" si="23"/>
        <v>1771299.83</v>
      </c>
      <c r="BQ60" s="150">
        <f t="shared" si="23"/>
        <v>1699558.1200000029</v>
      </c>
      <c r="BR60" s="169">
        <f t="shared" si="23"/>
        <v>1947219.1299999962</v>
      </c>
    </row>
    <row r="61" spans="1:70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630">
        <v>2210400.3599999975</v>
      </c>
      <c r="AX61" s="403">
        <v>2308433.4100000011</v>
      </c>
      <c r="AY61" s="403">
        <v>2491990.4600000014</v>
      </c>
      <c r="AZ61" s="403">
        <v>2715301.3800000018</v>
      </c>
      <c r="BA61" s="403">
        <v>3123166.0500000003</v>
      </c>
      <c r="BB61" s="403">
        <v>3597600.94</v>
      </c>
      <c r="BC61" s="403">
        <v>3886594.3600000003</v>
      </c>
      <c r="BD61" s="403">
        <v>3550055.2100000004</v>
      </c>
      <c r="BE61" s="403">
        <v>3442907.9099999992</v>
      </c>
      <c r="BF61" s="403"/>
      <c r="BG61" s="403"/>
      <c r="BH61" s="403"/>
      <c r="BI61" s="327">
        <f t="shared" si="23"/>
        <v>374418.46999999962</v>
      </c>
      <c r="BJ61" s="150">
        <f t="shared" si="23"/>
        <v>506717.28999999899</v>
      </c>
      <c r="BK61" s="150">
        <f t="shared" si="23"/>
        <v>1362444.4</v>
      </c>
      <c r="BL61" s="150">
        <f t="shared" si="23"/>
        <v>1848898.7200000009</v>
      </c>
      <c r="BM61" s="150">
        <f t="shared" si="23"/>
        <v>2182834.1500000004</v>
      </c>
      <c r="BN61" s="150">
        <f t="shared" si="23"/>
        <v>2275549.3499999996</v>
      </c>
      <c r="BO61" s="150">
        <f t="shared" si="23"/>
        <v>1918288.2999999996</v>
      </c>
      <c r="BP61" s="150">
        <f t="shared" si="23"/>
        <v>1674297.6800000004</v>
      </c>
      <c r="BQ61" s="150">
        <f t="shared" si="23"/>
        <v>1509236.12</v>
      </c>
      <c r="BR61" s="169">
        <f t="shared" si="23"/>
        <v>916116.24999999895</v>
      </c>
    </row>
    <row r="62" spans="1:70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23"/>
        <v>0</v>
      </c>
      <c r="BJ62" s="150">
        <f t="shared" si="23"/>
        <v>0</v>
      </c>
      <c r="BK62" s="150">
        <f t="shared" si="23"/>
        <v>0</v>
      </c>
      <c r="BL62" s="150">
        <f t="shared" si="23"/>
        <v>0</v>
      </c>
      <c r="BM62" s="150">
        <f t="shared" si="23"/>
        <v>0</v>
      </c>
      <c r="BN62" s="150">
        <f t="shared" si="23"/>
        <v>0</v>
      </c>
      <c r="BO62" s="150">
        <f t="shared" si="23"/>
        <v>0</v>
      </c>
      <c r="BP62" s="150">
        <f t="shared" si="23"/>
        <v>0</v>
      </c>
      <c r="BQ62" s="150">
        <f t="shared" si="23"/>
        <v>0</v>
      </c>
      <c r="BR62" s="169">
        <f t="shared" si="23"/>
        <v>0</v>
      </c>
    </row>
    <row r="63" spans="1:70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23"/>
        <v>0</v>
      </c>
      <c r="BJ63" s="150">
        <f t="shared" si="23"/>
        <v>0</v>
      </c>
      <c r="BK63" s="150">
        <f t="shared" si="23"/>
        <v>0</v>
      </c>
      <c r="BL63" s="150">
        <f t="shared" si="23"/>
        <v>0</v>
      </c>
      <c r="BM63" s="150">
        <f t="shared" si="23"/>
        <v>0</v>
      </c>
      <c r="BN63" s="150">
        <f t="shared" si="23"/>
        <v>0</v>
      </c>
      <c r="BO63" s="150">
        <f t="shared" si="23"/>
        <v>0</v>
      </c>
      <c r="BP63" s="150">
        <f t="shared" si="23"/>
        <v>0</v>
      </c>
      <c r="BQ63" s="150">
        <f t="shared" si="23"/>
        <v>0</v>
      </c>
      <c r="BR63" s="169">
        <f t="shared" si="23"/>
        <v>0</v>
      </c>
    </row>
    <row r="64" spans="1:70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630">
        <v>28393736.07</v>
      </c>
      <c r="AX64" s="403">
        <v>29236493.320000004</v>
      </c>
      <c r="AY64" s="403">
        <v>32845220.370000005</v>
      </c>
      <c r="AZ64" s="403">
        <v>37211046.859999999</v>
      </c>
      <c r="BA64" s="403">
        <v>36952020.899999999</v>
      </c>
      <c r="BB64" s="403">
        <v>40865921.579999998</v>
      </c>
      <c r="BC64" s="403">
        <v>41291544.129999995</v>
      </c>
      <c r="BD64" s="403">
        <v>39628023.779999994</v>
      </c>
      <c r="BE64" s="403">
        <v>36963175.240000002</v>
      </c>
      <c r="BF64" s="403"/>
      <c r="BG64" s="403"/>
      <c r="BH64" s="403"/>
      <c r="BI64" s="327">
        <f t="shared" si="23"/>
        <v>1186030.6900000088</v>
      </c>
      <c r="BJ64" s="150">
        <f t="shared" si="23"/>
        <v>2515940.379999999</v>
      </c>
      <c r="BK64" s="150">
        <f t="shared" si="23"/>
        <v>4052970.8399999961</v>
      </c>
      <c r="BL64" s="150">
        <f t="shared" si="23"/>
        <v>4915258.84</v>
      </c>
      <c r="BM64" s="150">
        <f t="shared" si="23"/>
        <v>6791761.25</v>
      </c>
      <c r="BN64" s="150">
        <f t="shared" si="23"/>
        <v>8636654.6499999948</v>
      </c>
      <c r="BO64" s="150">
        <f t="shared" si="23"/>
        <v>9184362.7199999914</v>
      </c>
      <c r="BP64" s="150">
        <f t="shared" si="23"/>
        <v>9828093.4100000076</v>
      </c>
      <c r="BQ64" s="150">
        <f t="shared" si="23"/>
        <v>9782980.1699999981</v>
      </c>
      <c r="BR64" s="169">
        <f t="shared" si="23"/>
        <v>9359239.3599999994</v>
      </c>
    </row>
    <row r="65" spans="1:70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630">
        <v>25433285.699999999</v>
      </c>
      <c r="AX66" s="403">
        <v>32128056.039999999</v>
      </c>
      <c r="AY66" s="403">
        <v>35923891.75</v>
      </c>
      <c r="AZ66" s="403">
        <v>36930161.969999999</v>
      </c>
      <c r="BA66" s="403">
        <v>32700113.960000001</v>
      </c>
      <c r="BB66" s="403">
        <v>30826424.770000003</v>
      </c>
      <c r="BC66" s="403">
        <v>27635984.57</v>
      </c>
      <c r="BD66" s="403">
        <v>25464959.379999999</v>
      </c>
      <c r="BE66" s="403">
        <v>23002013.060000002</v>
      </c>
      <c r="BF66" s="403"/>
      <c r="BG66" s="403"/>
      <c r="BH66" s="403"/>
      <c r="BI66" s="327">
        <f t="shared" ref="BI66:BR71" si="28">O66-C66</f>
        <v>1982790.0000000037</v>
      </c>
      <c r="BJ66" s="150">
        <f t="shared" si="28"/>
        <v>1524653.9100000001</v>
      </c>
      <c r="BK66" s="150">
        <f t="shared" si="28"/>
        <v>2534763.5800000019</v>
      </c>
      <c r="BL66" s="150">
        <f t="shared" si="28"/>
        <v>4032400.2499999963</v>
      </c>
      <c r="BM66" s="150">
        <f t="shared" si="28"/>
        <v>4438067.7199999988</v>
      </c>
      <c r="BN66" s="150">
        <f t="shared" si="28"/>
        <v>5049556.1099999975</v>
      </c>
      <c r="BO66" s="150">
        <f t="shared" si="28"/>
        <v>5702771.4000000004</v>
      </c>
      <c r="BP66" s="150">
        <f t="shared" si="28"/>
        <v>6460930.3400000036</v>
      </c>
      <c r="BQ66" s="150">
        <f t="shared" si="28"/>
        <v>6697650.4199999943</v>
      </c>
      <c r="BR66" s="169">
        <f t="shared" si="28"/>
        <v>6061670.6100000013</v>
      </c>
    </row>
    <row r="67" spans="1:70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630">
        <v>12457459.640000001</v>
      </c>
      <c r="AX67" s="403">
        <v>15177454.83</v>
      </c>
      <c r="AY67" s="403">
        <v>16897337.360000003</v>
      </c>
      <c r="AZ67" s="403">
        <v>18029465.09</v>
      </c>
      <c r="BA67" s="403">
        <v>16441540.49</v>
      </c>
      <c r="BB67" s="403">
        <v>15784882.590000004</v>
      </c>
      <c r="BC67" s="403">
        <v>14729631.790000001</v>
      </c>
      <c r="BD67" s="403">
        <v>13769013.559999999</v>
      </c>
      <c r="BE67" s="403">
        <v>13034223.34</v>
      </c>
      <c r="BF67" s="403"/>
      <c r="BG67" s="403"/>
      <c r="BH67" s="403"/>
      <c r="BI67" s="327">
        <f t="shared" si="28"/>
        <v>277780.03999999911</v>
      </c>
      <c r="BJ67" s="150">
        <f t="shared" si="28"/>
        <v>394761.69999999925</v>
      </c>
      <c r="BK67" s="150">
        <f t="shared" si="28"/>
        <v>-22771.170000001788</v>
      </c>
      <c r="BL67" s="150">
        <f t="shared" si="28"/>
        <v>839963.78000000119</v>
      </c>
      <c r="BM67" s="150">
        <f t="shared" si="28"/>
        <v>1206566.9000000004</v>
      </c>
      <c r="BN67" s="150">
        <f t="shared" si="28"/>
        <v>1226081.0899999999</v>
      </c>
      <c r="BO67" s="150">
        <f t="shared" si="28"/>
        <v>1576550.58</v>
      </c>
      <c r="BP67" s="150">
        <f t="shared" si="28"/>
        <v>1763872.8200000003</v>
      </c>
      <c r="BQ67" s="150">
        <f t="shared" si="28"/>
        <v>1699362.8800000027</v>
      </c>
      <c r="BR67" s="169">
        <f t="shared" si="28"/>
        <v>1855082.7799999956</v>
      </c>
    </row>
    <row r="68" spans="1:70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630">
        <v>5623520.3799999971</v>
      </c>
      <c r="AX68" s="403">
        <v>7470613.5000000009</v>
      </c>
      <c r="AY68" s="403">
        <v>8069607.3600000013</v>
      </c>
      <c r="AZ68" s="403">
        <v>7908148.4700000016</v>
      </c>
      <c r="BA68" s="403">
        <v>7511314.5</v>
      </c>
      <c r="BB68" s="403">
        <v>6779143.4000000004</v>
      </c>
      <c r="BC68" s="403">
        <v>5225840.7</v>
      </c>
      <c r="BD68" s="403">
        <v>4584912.25</v>
      </c>
      <c r="BE68" s="403">
        <v>4153416.2799999993</v>
      </c>
      <c r="BF68" s="403"/>
      <c r="BG68" s="403"/>
      <c r="BH68" s="403"/>
      <c r="BI68" s="327">
        <f t="shared" si="28"/>
        <v>2021299.1499999994</v>
      </c>
      <c r="BJ68" s="150">
        <f t="shared" si="28"/>
        <v>2762392.9199999981</v>
      </c>
      <c r="BK68" s="150">
        <f t="shared" si="28"/>
        <v>3347815.09</v>
      </c>
      <c r="BL68" s="150">
        <f t="shared" si="28"/>
        <v>3246955.9300000006</v>
      </c>
      <c r="BM68" s="150">
        <f t="shared" si="28"/>
        <v>2613000.5300000007</v>
      </c>
      <c r="BN68" s="150">
        <f t="shared" si="28"/>
        <v>2433836.4300000002</v>
      </c>
      <c r="BO68" s="150">
        <f t="shared" si="28"/>
        <v>2138606.8099999996</v>
      </c>
      <c r="BP68" s="150">
        <f t="shared" si="28"/>
        <v>1810570.0900000003</v>
      </c>
      <c r="BQ68" s="150">
        <f t="shared" si="28"/>
        <v>1531409.66</v>
      </c>
      <c r="BR68" s="169">
        <f t="shared" si="28"/>
        <v>674359.54999999888</v>
      </c>
    </row>
    <row r="69" spans="1:70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>
        <v>0</v>
      </c>
      <c r="AY69" s="403">
        <v>0</v>
      </c>
      <c r="AZ69" s="403">
        <v>0</v>
      </c>
      <c r="BA69" s="403">
        <v>0</v>
      </c>
      <c r="BB69" s="403">
        <v>0</v>
      </c>
      <c r="BC69" s="403">
        <v>0</v>
      </c>
      <c r="BD69" s="403">
        <v>0</v>
      </c>
      <c r="BE69" s="403">
        <v>0</v>
      </c>
      <c r="BF69" s="403"/>
      <c r="BG69" s="403"/>
      <c r="BH69" s="403"/>
      <c r="BI69" s="327">
        <f t="shared" si="28"/>
        <v>0</v>
      </c>
      <c r="BJ69" s="150">
        <f t="shared" si="28"/>
        <v>0</v>
      </c>
      <c r="BK69" s="150">
        <f t="shared" si="28"/>
        <v>0</v>
      </c>
      <c r="BL69" s="150">
        <f t="shared" si="28"/>
        <v>0</v>
      </c>
      <c r="BM69" s="150">
        <f t="shared" si="28"/>
        <v>0</v>
      </c>
      <c r="BN69" s="150">
        <f t="shared" si="28"/>
        <v>0</v>
      </c>
      <c r="BO69" s="150">
        <f t="shared" si="28"/>
        <v>0</v>
      </c>
      <c r="BP69" s="150">
        <f t="shared" si="28"/>
        <v>0</v>
      </c>
      <c r="BQ69" s="150">
        <f t="shared" si="28"/>
        <v>0</v>
      </c>
      <c r="BR69" s="169">
        <f t="shared" si="28"/>
        <v>0</v>
      </c>
    </row>
    <row r="70" spans="1:70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>
        <v>0</v>
      </c>
      <c r="BC70" s="403">
        <v>0</v>
      </c>
      <c r="BD70" s="403">
        <v>0</v>
      </c>
      <c r="BE70" s="403">
        <v>0</v>
      </c>
      <c r="BF70" s="403"/>
      <c r="BG70" s="403"/>
      <c r="BH70" s="403"/>
      <c r="BI70" s="327">
        <f t="shared" si="28"/>
        <v>0</v>
      </c>
      <c r="BJ70" s="150">
        <f t="shared" si="28"/>
        <v>0</v>
      </c>
      <c r="BK70" s="150">
        <f t="shared" si="28"/>
        <v>0</v>
      </c>
      <c r="BL70" s="150">
        <f t="shared" si="28"/>
        <v>0</v>
      </c>
      <c r="BM70" s="150">
        <f t="shared" si="28"/>
        <v>0</v>
      </c>
      <c r="BN70" s="150">
        <f t="shared" si="28"/>
        <v>0</v>
      </c>
      <c r="BO70" s="150">
        <f t="shared" si="28"/>
        <v>0</v>
      </c>
      <c r="BP70" s="150">
        <f t="shared" si="28"/>
        <v>0</v>
      </c>
      <c r="BQ70" s="150">
        <f t="shared" si="28"/>
        <v>0</v>
      </c>
      <c r="BR70" s="169">
        <f t="shared" si="28"/>
        <v>0</v>
      </c>
    </row>
    <row r="71" spans="1:70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631">
        <v>43514265.719999999</v>
      </c>
      <c r="AX71" s="404">
        <v>54776124.369999997</v>
      </c>
      <c r="AY71" s="404">
        <v>60890836.469999999</v>
      </c>
      <c r="AZ71" s="404">
        <v>62867775.530000001</v>
      </c>
      <c r="BA71" s="404">
        <v>56652968.950000003</v>
      </c>
      <c r="BB71" s="404">
        <v>53390450.760000005</v>
      </c>
      <c r="BC71" s="404">
        <v>47591457.060000002</v>
      </c>
      <c r="BD71" s="404">
        <v>43818885.189999998</v>
      </c>
      <c r="BE71" s="404">
        <v>40189652.680000007</v>
      </c>
      <c r="BF71" s="404"/>
      <c r="BG71" s="404"/>
      <c r="BH71" s="404"/>
      <c r="BI71" s="328">
        <f t="shared" si="28"/>
        <v>4281869.1900000051</v>
      </c>
      <c r="BJ71" s="158">
        <f t="shared" si="28"/>
        <v>4681808.5300000012</v>
      </c>
      <c r="BK71" s="158">
        <f t="shared" si="28"/>
        <v>5859807.5000000075</v>
      </c>
      <c r="BL71" s="158">
        <f t="shared" si="28"/>
        <v>8119319.9599999934</v>
      </c>
      <c r="BM71" s="158">
        <f t="shared" si="28"/>
        <v>8257635.1499999985</v>
      </c>
      <c r="BN71" s="158">
        <f t="shared" si="28"/>
        <v>8709473.6299999952</v>
      </c>
      <c r="BO71" s="158">
        <f t="shared" si="28"/>
        <v>9417928.7900000066</v>
      </c>
      <c r="BP71" s="158">
        <f t="shared" si="28"/>
        <v>10035373.250000004</v>
      </c>
      <c r="BQ71" s="158">
        <f t="shared" si="28"/>
        <v>9928422.9599999972</v>
      </c>
      <c r="BR71" s="171">
        <f t="shared" si="28"/>
        <v>8591112.9399999976</v>
      </c>
    </row>
    <row r="72" spans="1:70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632">
        <v>31327184</v>
      </c>
      <c r="AX73" s="406">
        <v>28122714</v>
      </c>
      <c r="AY73" s="406">
        <v>27263832</v>
      </c>
      <c r="AZ73" s="406">
        <v>17933127</v>
      </c>
      <c r="BA73" s="406">
        <v>9769546</v>
      </c>
      <c r="BB73" s="406">
        <v>5585252</v>
      </c>
      <c r="BC73" s="406">
        <v>3857116</v>
      </c>
      <c r="BD73" s="406">
        <v>3328899</v>
      </c>
      <c r="BE73" s="406">
        <v>3539343</v>
      </c>
      <c r="BF73" s="406"/>
      <c r="BG73" s="406"/>
      <c r="BH73" s="406"/>
      <c r="BI73" s="325">
        <f t="shared" ref="BI73:BR78" si="31">O73-C73</f>
        <v>-7833055</v>
      </c>
      <c r="BJ73" s="142">
        <f t="shared" si="31"/>
        <v>-49419</v>
      </c>
      <c r="BK73" s="142">
        <f t="shared" si="31"/>
        <v>4076614</v>
      </c>
      <c r="BL73" s="142">
        <f t="shared" si="31"/>
        <v>184697</v>
      </c>
      <c r="BM73" s="142">
        <f t="shared" si="31"/>
        <v>-85427</v>
      </c>
      <c r="BN73" s="142">
        <f t="shared" si="31"/>
        <v>201167</v>
      </c>
      <c r="BO73" s="142">
        <f t="shared" si="31"/>
        <v>151118</v>
      </c>
      <c r="BP73" s="142">
        <f t="shared" si="31"/>
        <v>-267710</v>
      </c>
      <c r="BQ73" s="142">
        <f t="shared" si="31"/>
        <v>-2542437</v>
      </c>
      <c r="BR73" s="166">
        <f t="shared" si="31"/>
        <v>-4735292</v>
      </c>
    </row>
    <row r="74" spans="1:70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632">
        <v>4215334</v>
      </c>
      <c r="AX74" s="406">
        <v>3865411</v>
      </c>
      <c r="AY74" s="406">
        <v>3728407</v>
      </c>
      <c r="AZ74" s="406">
        <v>2644712</v>
      </c>
      <c r="BA74" s="406">
        <v>1500554</v>
      </c>
      <c r="BB74" s="406">
        <v>880087</v>
      </c>
      <c r="BC74" s="406">
        <v>609425</v>
      </c>
      <c r="BD74" s="406">
        <v>520003</v>
      </c>
      <c r="BE74" s="406">
        <v>540934</v>
      </c>
      <c r="BF74" s="406"/>
      <c r="BG74" s="406"/>
      <c r="BH74" s="406"/>
      <c r="BI74" s="325">
        <f t="shared" si="31"/>
        <v>-1164200</v>
      </c>
      <c r="BJ74" s="142">
        <f t="shared" si="31"/>
        <v>-106977</v>
      </c>
      <c r="BK74" s="142">
        <f t="shared" si="31"/>
        <v>539561</v>
      </c>
      <c r="BL74" s="142">
        <f t="shared" si="31"/>
        <v>10701</v>
      </c>
      <c r="BM74" s="142">
        <f t="shared" si="31"/>
        <v>-41425</v>
      </c>
      <c r="BN74" s="142">
        <f t="shared" si="31"/>
        <v>33642</v>
      </c>
      <c r="BO74" s="142">
        <f t="shared" si="31"/>
        <v>3631</v>
      </c>
      <c r="BP74" s="142">
        <f t="shared" si="31"/>
        <v>14886</v>
      </c>
      <c r="BQ74" s="142">
        <f t="shared" si="31"/>
        <v>-321789</v>
      </c>
      <c r="BR74" s="166">
        <f t="shared" si="31"/>
        <v>-497086</v>
      </c>
    </row>
    <row r="75" spans="1:70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632">
        <v>9382680</v>
      </c>
      <c r="AX75" s="406">
        <v>8501085</v>
      </c>
      <c r="AY75" s="406">
        <v>8487874</v>
      </c>
      <c r="AZ75" s="406">
        <v>5425527</v>
      </c>
      <c r="BA75" s="406">
        <v>2954026</v>
      </c>
      <c r="BB75" s="406">
        <v>1759855</v>
      </c>
      <c r="BC75" s="406">
        <v>1274131</v>
      </c>
      <c r="BD75" s="406">
        <v>1229763</v>
      </c>
      <c r="BE75" s="406">
        <v>1277736</v>
      </c>
      <c r="BF75" s="406"/>
      <c r="BG75" s="406"/>
      <c r="BH75" s="406"/>
      <c r="BI75" s="325">
        <f t="shared" si="31"/>
        <v>-2691164</v>
      </c>
      <c r="BJ75" s="142">
        <f t="shared" si="31"/>
        <v>-620716</v>
      </c>
      <c r="BK75" s="142">
        <f t="shared" si="31"/>
        <v>492032</v>
      </c>
      <c r="BL75" s="142">
        <f t="shared" si="31"/>
        <v>-333314</v>
      </c>
      <c r="BM75" s="142">
        <f t="shared" si="31"/>
        <v>-297659</v>
      </c>
      <c r="BN75" s="142">
        <f t="shared" si="31"/>
        <v>-89165</v>
      </c>
      <c r="BO75" s="142">
        <f t="shared" si="31"/>
        <v>-150761</v>
      </c>
      <c r="BP75" s="142">
        <f t="shared" si="31"/>
        <v>-245950</v>
      </c>
      <c r="BQ75" s="142">
        <f t="shared" si="31"/>
        <v>-855473</v>
      </c>
      <c r="BR75" s="166">
        <f t="shared" si="31"/>
        <v>-1550057</v>
      </c>
    </row>
    <row r="76" spans="1:70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632">
        <v>16032933</v>
      </c>
      <c r="AX76" s="406">
        <v>14604547</v>
      </c>
      <c r="AY76" s="406">
        <v>14418886</v>
      </c>
      <c r="AZ76" s="406">
        <v>10262834</v>
      </c>
      <c r="BA76" s="406">
        <v>6340488</v>
      </c>
      <c r="BB76" s="406">
        <v>4457896</v>
      </c>
      <c r="BC76" s="406">
        <v>3407163</v>
      </c>
      <c r="BD76" s="406">
        <v>3048110</v>
      </c>
      <c r="BE76" s="406">
        <v>3970100</v>
      </c>
      <c r="BF76" s="406"/>
      <c r="BG76" s="406"/>
      <c r="BH76" s="406"/>
      <c r="BI76" s="325">
        <f t="shared" si="31"/>
        <v>-3631067</v>
      </c>
      <c r="BJ76" s="142">
        <f t="shared" si="31"/>
        <v>-899118</v>
      </c>
      <c r="BK76" s="142">
        <f t="shared" si="31"/>
        <v>-41565</v>
      </c>
      <c r="BL76" s="142">
        <f t="shared" si="31"/>
        <v>-969154</v>
      </c>
      <c r="BM76" s="142">
        <f t="shared" si="31"/>
        <v>-368613</v>
      </c>
      <c r="BN76" s="142">
        <f t="shared" si="31"/>
        <v>-164979</v>
      </c>
      <c r="BO76" s="142">
        <f t="shared" si="31"/>
        <v>-226613</v>
      </c>
      <c r="BP76" s="142">
        <f t="shared" si="31"/>
        <v>-295647</v>
      </c>
      <c r="BQ76" s="142">
        <f t="shared" si="31"/>
        <v>-1525633</v>
      </c>
      <c r="BR76" s="166">
        <f t="shared" si="31"/>
        <v>-1535234</v>
      </c>
    </row>
    <row r="77" spans="1:70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632">
        <v>15531657</v>
      </c>
      <c r="AX77" s="406">
        <v>15626335</v>
      </c>
      <c r="AY77" s="406">
        <v>14254938</v>
      </c>
      <c r="AZ77" s="406">
        <v>14013034</v>
      </c>
      <c r="BA77" s="406">
        <v>10472942</v>
      </c>
      <c r="BB77" s="406">
        <v>10566806</v>
      </c>
      <c r="BC77" s="406">
        <v>7244800</v>
      </c>
      <c r="BD77" s="406">
        <v>9137952</v>
      </c>
      <c r="BE77" s="406">
        <v>8968513</v>
      </c>
      <c r="BF77" s="406"/>
      <c r="BG77" s="406"/>
      <c r="BH77" s="406"/>
      <c r="BI77" s="325">
        <f t="shared" si="31"/>
        <v>-572103</v>
      </c>
      <c r="BJ77" s="142">
        <f t="shared" si="31"/>
        <v>-296977</v>
      </c>
      <c r="BK77" s="142">
        <f t="shared" si="31"/>
        <v>-1338759</v>
      </c>
      <c r="BL77" s="142">
        <f t="shared" si="31"/>
        <v>-5521817</v>
      </c>
      <c r="BM77" s="142">
        <f t="shared" si="31"/>
        <v>2986505</v>
      </c>
      <c r="BN77" s="142">
        <f t="shared" si="31"/>
        <v>-2324097</v>
      </c>
      <c r="BO77" s="142">
        <f t="shared" si="31"/>
        <v>-1363424</v>
      </c>
      <c r="BP77" s="142">
        <f t="shared" si="31"/>
        <v>-49718</v>
      </c>
      <c r="BQ77" s="142">
        <f t="shared" si="31"/>
        <v>-9361849</v>
      </c>
      <c r="BR77" s="166">
        <f t="shared" si="31"/>
        <v>7540731</v>
      </c>
    </row>
    <row r="78" spans="1:70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632">
        <v>76489788</v>
      </c>
      <c r="AX78" s="406">
        <v>70720092</v>
      </c>
      <c r="AY78" s="406">
        <v>68153937</v>
      </c>
      <c r="AZ78" s="406">
        <v>50279234</v>
      </c>
      <c r="BA78" s="406">
        <v>31037556</v>
      </c>
      <c r="BB78" s="406">
        <v>23249896</v>
      </c>
      <c r="BC78" s="406">
        <v>16392635</v>
      </c>
      <c r="BD78" s="406">
        <v>17264727</v>
      </c>
      <c r="BE78" s="406">
        <v>18296626</v>
      </c>
      <c r="BF78" s="406"/>
      <c r="BG78" s="406"/>
      <c r="BH78" s="406"/>
      <c r="BI78" s="325">
        <f t="shared" si="31"/>
        <v>-15891589</v>
      </c>
      <c r="BJ78" s="142">
        <f t="shared" si="31"/>
        <v>-1973207</v>
      </c>
      <c r="BK78" s="142">
        <f t="shared" si="31"/>
        <v>3727883</v>
      </c>
      <c r="BL78" s="142">
        <f t="shared" si="31"/>
        <v>-6628887</v>
      </c>
      <c r="BM78" s="142">
        <f t="shared" si="31"/>
        <v>2193381</v>
      </c>
      <c r="BN78" s="142">
        <f t="shared" si="31"/>
        <v>-2343432</v>
      </c>
      <c r="BO78" s="142">
        <f t="shared" si="31"/>
        <v>-1586049</v>
      </c>
      <c r="BP78" s="142">
        <f t="shared" si="31"/>
        <v>-844139</v>
      </c>
      <c r="BQ78" s="142">
        <f t="shared" si="31"/>
        <v>-14607181</v>
      </c>
      <c r="BR78" s="166">
        <f t="shared" si="31"/>
        <v>-776938</v>
      </c>
    </row>
    <row r="79" spans="1:70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586">
        <v>70583942.019999981</v>
      </c>
      <c r="AX80" s="408">
        <v>60186927.560000002</v>
      </c>
      <c r="AY80" s="408">
        <v>54397605.749999993</v>
      </c>
      <c r="AZ80" s="408">
        <v>36610064.579999998</v>
      </c>
      <c r="BA80" s="408">
        <v>19006283.750000004</v>
      </c>
      <c r="BB80" s="408">
        <v>9996280.8200000003</v>
      </c>
      <c r="BC80" s="408">
        <v>7576488.2699999996</v>
      </c>
      <c r="BD80" s="408">
        <v>6788220.0499999998</v>
      </c>
      <c r="BE80" s="408">
        <v>6854643.5199999986</v>
      </c>
      <c r="BF80" s="408"/>
      <c r="BG80" s="408"/>
      <c r="BH80" s="408"/>
      <c r="BI80" s="327">
        <f t="shared" ref="BI80:BR85" si="34">O80-C80</f>
        <v>-5328246.7800000086</v>
      </c>
      <c r="BJ80" s="150">
        <f t="shared" si="34"/>
        <v>3097871.8699999936</v>
      </c>
      <c r="BK80" s="150">
        <f t="shared" si="34"/>
        <v>6052112.3200000003</v>
      </c>
      <c r="BL80" s="150">
        <f t="shared" si="34"/>
        <v>179787.14999999944</v>
      </c>
      <c r="BM80" s="150">
        <f t="shared" si="34"/>
        <v>58530.699999999255</v>
      </c>
      <c r="BN80" s="150">
        <f t="shared" si="34"/>
        <v>352998.20000000112</v>
      </c>
      <c r="BO80" s="150">
        <f t="shared" si="34"/>
        <v>368140.12999999989</v>
      </c>
      <c r="BP80" s="150">
        <f t="shared" si="34"/>
        <v>-36871.280000000261</v>
      </c>
      <c r="BQ80" s="150">
        <f t="shared" si="34"/>
        <v>-2987927.5200000014</v>
      </c>
      <c r="BR80" s="169">
        <f t="shared" si="34"/>
        <v>-2754425.7200000063</v>
      </c>
    </row>
    <row r="81" spans="1:70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586">
        <v>7074915.4999999991</v>
      </c>
      <c r="AX81" s="408">
        <v>6182450.5200000005</v>
      </c>
      <c r="AY81" s="408">
        <v>5551378.7799999993</v>
      </c>
      <c r="AZ81" s="408">
        <v>4012067.9499999997</v>
      </c>
      <c r="BA81" s="408">
        <v>2168895.36</v>
      </c>
      <c r="BB81" s="408">
        <v>1151391.99</v>
      </c>
      <c r="BC81" s="408">
        <v>871730.59000000008</v>
      </c>
      <c r="BD81" s="408">
        <v>771761.05999999994</v>
      </c>
      <c r="BE81" s="408">
        <v>767390.93</v>
      </c>
      <c r="BF81" s="408"/>
      <c r="BG81" s="408"/>
      <c r="BH81" s="408"/>
      <c r="BI81" s="327">
        <f t="shared" si="34"/>
        <v>-579389.7200000002</v>
      </c>
      <c r="BJ81" s="150">
        <f t="shared" si="34"/>
        <v>236633.80999999959</v>
      </c>
      <c r="BK81" s="150">
        <f t="shared" si="34"/>
        <v>598145.57000000007</v>
      </c>
      <c r="BL81" s="150">
        <f t="shared" si="34"/>
        <v>20958.969999999972</v>
      </c>
      <c r="BM81" s="150">
        <f t="shared" si="34"/>
        <v>-8536.1199999999953</v>
      </c>
      <c r="BN81" s="150">
        <f t="shared" si="34"/>
        <v>49555.389999999956</v>
      </c>
      <c r="BO81" s="150">
        <f t="shared" si="34"/>
        <v>33219.260000000068</v>
      </c>
      <c r="BP81" s="150">
        <f t="shared" si="34"/>
        <v>44130.399999999907</v>
      </c>
      <c r="BQ81" s="150">
        <f t="shared" si="34"/>
        <v>-225870.78000000026</v>
      </c>
      <c r="BR81" s="169">
        <f t="shared" si="34"/>
        <v>-73845.25</v>
      </c>
    </row>
    <row r="82" spans="1:70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586">
        <v>14964594.24</v>
      </c>
      <c r="AX82" s="408">
        <v>12734441.390000001</v>
      </c>
      <c r="AY82" s="408">
        <v>11355895.359999998</v>
      </c>
      <c r="AZ82" s="408">
        <v>7604584.3100000005</v>
      </c>
      <c r="BA82" s="408">
        <v>3704387.8999999994</v>
      </c>
      <c r="BB82" s="408">
        <v>1893381.5100000002</v>
      </c>
      <c r="BC82" s="408">
        <v>1483627.03</v>
      </c>
      <c r="BD82" s="408">
        <v>1394390.58</v>
      </c>
      <c r="BE82" s="408">
        <v>1395749.3099999996</v>
      </c>
      <c r="BF82" s="408"/>
      <c r="BG82" s="408"/>
      <c r="BH82" s="408"/>
      <c r="BI82" s="327">
        <f t="shared" si="34"/>
        <v>-1442105.7799999993</v>
      </c>
      <c r="BJ82" s="150">
        <f t="shared" si="34"/>
        <v>82943.400000000373</v>
      </c>
      <c r="BK82" s="150">
        <f t="shared" si="34"/>
        <v>692039.5700000003</v>
      </c>
      <c r="BL82" s="150">
        <f t="shared" si="34"/>
        <v>-225817.4700000002</v>
      </c>
      <c r="BM82" s="150">
        <f t="shared" si="34"/>
        <v>-172974.4299999997</v>
      </c>
      <c r="BN82" s="150">
        <f t="shared" si="34"/>
        <v>-26203.639999999898</v>
      </c>
      <c r="BO82" s="150">
        <f t="shared" si="34"/>
        <v>-31675.469999999972</v>
      </c>
      <c r="BP82" s="150">
        <f t="shared" si="34"/>
        <v>-106126.29000000004</v>
      </c>
      <c r="BQ82" s="150">
        <f t="shared" si="34"/>
        <v>-879986.56</v>
      </c>
      <c r="BR82" s="169">
        <f t="shared" si="34"/>
        <v>-1379707.5</v>
      </c>
    </row>
    <row r="83" spans="1:70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586">
        <v>18095348.379999995</v>
      </c>
      <c r="AX83" s="408">
        <v>15534529.279999999</v>
      </c>
      <c r="AY83" s="408">
        <v>14355753.279999999</v>
      </c>
      <c r="AZ83" s="408">
        <v>10082371.799999999</v>
      </c>
      <c r="BA83" s="408">
        <v>5114894.2</v>
      </c>
      <c r="BB83" s="408">
        <v>2784170.39</v>
      </c>
      <c r="BC83" s="408">
        <v>2146399.62</v>
      </c>
      <c r="BD83" s="408">
        <v>1863103.48</v>
      </c>
      <c r="BE83" s="408">
        <v>2244157.1999999997</v>
      </c>
      <c r="BF83" s="408"/>
      <c r="BG83" s="408"/>
      <c r="BH83" s="408"/>
      <c r="BI83" s="327">
        <f t="shared" si="34"/>
        <v>-1124371.6500000004</v>
      </c>
      <c r="BJ83" s="150">
        <f t="shared" si="34"/>
        <v>320523.77999999933</v>
      </c>
      <c r="BK83" s="150">
        <f t="shared" si="34"/>
        <v>347069.33000000007</v>
      </c>
      <c r="BL83" s="150">
        <f t="shared" si="34"/>
        <v>-457118.25</v>
      </c>
      <c r="BM83" s="150">
        <f t="shared" si="34"/>
        <v>-91623.34999999986</v>
      </c>
      <c r="BN83" s="150">
        <f t="shared" si="34"/>
        <v>-19366.290000000037</v>
      </c>
      <c r="BO83" s="150">
        <f t="shared" si="34"/>
        <v>-8521.339999999851</v>
      </c>
      <c r="BP83" s="150">
        <f t="shared" si="34"/>
        <v>15850.35999999987</v>
      </c>
      <c r="BQ83" s="150">
        <f t="shared" si="34"/>
        <v>-979199.43000000017</v>
      </c>
      <c r="BR83" s="169">
        <f t="shared" si="34"/>
        <v>-679757.0700000003</v>
      </c>
    </row>
    <row r="84" spans="1:70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586">
        <v>13497461.810000001</v>
      </c>
      <c r="AX84" s="408">
        <v>12834449.799999999</v>
      </c>
      <c r="AY84" s="408">
        <v>10379822.910000002</v>
      </c>
      <c r="AZ84" s="408">
        <v>9971985.2299999986</v>
      </c>
      <c r="BA84" s="408">
        <v>7029313.2299999995</v>
      </c>
      <c r="BB84" s="408">
        <v>4316484.67</v>
      </c>
      <c r="BC84" s="408">
        <v>2404101.3200000003</v>
      </c>
      <c r="BD84" s="408">
        <v>3181413.29</v>
      </c>
      <c r="BE84" s="408">
        <v>2653717.2899999996</v>
      </c>
      <c r="BF84" s="408"/>
      <c r="BG84" s="408"/>
      <c r="BH84" s="408"/>
      <c r="BI84" s="327">
        <f t="shared" si="34"/>
        <v>-25291.060000000522</v>
      </c>
      <c r="BJ84" s="150">
        <f t="shared" si="34"/>
        <v>835215.63000000175</v>
      </c>
      <c r="BK84" s="150">
        <f t="shared" si="34"/>
        <v>493862.37000000104</v>
      </c>
      <c r="BL84" s="150">
        <f t="shared" si="34"/>
        <v>-1108424.43</v>
      </c>
      <c r="BM84" s="150">
        <f t="shared" si="34"/>
        <v>316761.40999999968</v>
      </c>
      <c r="BN84" s="150">
        <f t="shared" si="34"/>
        <v>220053.63000000035</v>
      </c>
      <c r="BO84" s="150">
        <f t="shared" si="34"/>
        <v>501583.91000000038</v>
      </c>
      <c r="BP84" s="150">
        <f t="shared" si="34"/>
        <v>312314.80999999982</v>
      </c>
      <c r="BQ84" s="150">
        <f t="shared" si="34"/>
        <v>-2793338.6300000008</v>
      </c>
      <c r="BR84" s="169">
        <f t="shared" si="34"/>
        <v>2114915.2400000002</v>
      </c>
    </row>
    <row r="85" spans="1:70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586">
        <v>124216261.94999997</v>
      </c>
      <c r="AX85" s="408">
        <v>107472798.55</v>
      </c>
      <c r="AY85" s="408">
        <v>96040456.079999983</v>
      </c>
      <c r="AZ85" s="408">
        <v>68281073.870000005</v>
      </c>
      <c r="BA85" s="408">
        <v>37023774.439999998</v>
      </c>
      <c r="BB85" s="408">
        <v>20141709.380000003</v>
      </c>
      <c r="BC85" s="408">
        <v>14482346.829999998</v>
      </c>
      <c r="BD85" s="408">
        <v>13998888.460000001</v>
      </c>
      <c r="BE85" s="408">
        <v>13915658.249999996</v>
      </c>
      <c r="BF85" s="408"/>
      <c r="BG85" s="408"/>
      <c r="BH85" s="408"/>
      <c r="BI85" s="329">
        <f t="shared" si="34"/>
        <v>-8499404.990000017</v>
      </c>
      <c r="BJ85" s="159">
        <f t="shared" si="34"/>
        <v>4573188.4899999946</v>
      </c>
      <c r="BK85" s="159">
        <f t="shared" si="34"/>
        <v>8183229.1600000039</v>
      </c>
      <c r="BL85" s="159">
        <f t="shared" si="34"/>
        <v>-1590614.0300000012</v>
      </c>
      <c r="BM85" s="159">
        <f t="shared" si="34"/>
        <v>102158.20999999903</v>
      </c>
      <c r="BN85" s="159">
        <f t="shared" si="34"/>
        <v>577037.29000000283</v>
      </c>
      <c r="BO85" s="159">
        <f t="shared" si="34"/>
        <v>862746.49000000022</v>
      </c>
      <c r="BP85" s="159">
        <f t="shared" si="34"/>
        <v>229298</v>
      </c>
      <c r="BQ85" s="159">
        <f t="shared" si="34"/>
        <v>-7866322.9199999981</v>
      </c>
      <c r="BR85" s="173">
        <f t="shared" si="34"/>
        <v>-2772820.3000000119</v>
      </c>
    </row>
    <row r="86" spans="1:70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636"/>
      <c r="AX86" s="543"/>
      <c r="AY86" s="543"/>
      <c r="AZ86" s="543"/>
      <c r="BA86" s="543"/>
      <c r="BB86" s="543"/>
      <c r="BC86" s="511"/>
      <c r="BD86" s="543"/>
      <c r="BE86" s="543"/>
      <c r="BF86" s="543"/>
      <c r="BG86" s="543"/>
      <c r="BH86" s="543"/>
      <c r="BI86" s="370"/>
      <c r="BJ86" s="175"/>
      <c r="BK86" s="175"/>
      <c r="BL86" s="175"/>
      <c r="BM86" s="175"/>
      <c r="BN86" s="175"/>
      <c r="BO86" s="175"/>
      <c r="BP86" s="175"/>
      <c r="BQ86" s="175"/>
      <c r="BR86" s="381"/>
    </row>
    <row r="87" spans="1:70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636"/>
      <c r="AX87" s="543"/>
      <c r="AY87" s="543"/>
      <c r="AZ87" s="543"/>
      <c r="BA87" s="543"/>
      <c r="BB87" s="543"/>
      <c r="BC87" s="511"/>
      <c r="BD87" s="543"/>
      <c r="BE87" s="543"/>
      <c r="BF87" s="543"/>
      <c r="BG87" s="543"/>
      <c r="BH87" s="543"/>
      <c r="BI87" s="382">
        <f t="shared" ref="BI87:BR92" si="37">O87-C87</f>
        <v>0</v>
      </c>
      <c r="BJ87" s="383">
        <f t="shared" si="37"/>
        <v>0</v>
      </c>
      <c r="BK87" s="383">
        <f t="shared" si="37"/>
        <v>0</v>
      </c>
      <c r="BL87" s="383">
        <f t="shared" si="37"/>
        <v>0</v>
      </c>
      <c r="BM87" s="383">
        <f t="shared" si="37"/>
        <v>0</v>
      </c>
      <c r="BN87" s="383">
        <f t="shared" si="37"/>
        <v>0</v>
      </c>
      <c r="BO87" s="383">
        <f t="shared" si="37"/>
        <v>0</v>
      </c>
      <c r="BP87" s="383">
        <f t="shared" si="37"/>
        <v>0</v>
      </c>
      <c r="BQ87" s="383">
        <f t="shared" si="37"/>
        <v>0</v>
      </c>
      <c r="BR87" s="384">
        <f t="shared" si="37"/>
        <v>0</v>
      </c>
    </row>
    <row r="88" spans="1:70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636"/>
      <c r="AX88" s="543"/>
      <c r="AY88" s="543"/>
      <c r="AZ88" s="543"/>
      <c r="BA88" s="543"/>
      <c r="BB88" s="543"/>
      <c r="BC88" s="511"/>
      <c r="BD88" s="543"/>
      <c r="BE88" s="543"/>
      <c r="BF88" s="543"/>
      <c r="BG88" s="543"/>
      <c r="BH88" s="543"/>
      <c r="BI88" s="382">
        <f t="shared" si="37"/>
        <v>0</v>
      </c>
      <c r="BJ88" s="383">
        <f t="shared" si="37"/>
        <v>0</v>
      </c>
      <c r="BK88" s="383">
        <f t="shared" si="37"/>
        <v>0</v>
      </c>
      <c r="BL88" s="383">
        <f t="shared" si="37"/>
        <v>0</v>
      </c>
      <c r="BM88" s="383">
        <f t="shared" si="37"/>
        <v>0</v>
      </c>
      <c r="BN88" s="383">
        <f t="shared" si="37"/>
        <v>0</v>
      </c>
      <c r="BO88" s="383">
        <f t="shared" si="37"/>
        <v>0</v>
      </c>
      <c r="BP88" s="383">
        <f t="shared" si="37"/>
        <v>0</v>
      </c>
      <c r="BQ88" s="383">
        <f t="shared" si="37"/>
        <v>0</v>
      </c>
      <c r="BR88" s="384">
        <f t="shared" si="37"/>
        <v>0</v>
      </c>
    </row>
    <row r="89" spans="1:70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636"/>
      <c r="AX89" s="543"/>
      <c r="AY89" s="543"/>
      <c r="AZ89" s="543"/>
      <c r="BA89" s="543"/>
      <c r="BB89" s="543"/>
      <c r="BC89" s="511"/>
      <c r="BD89" s="543"/>
      <c r="BE89" s="543"/>
      <c r="BF89" s="543"/>
      <c r="BG89" s="543"/>
      <c r="BH89" s="543"/>
      <c r="BI89" s="382">
        <f t="shared" si="37"/>
        <v>0</v>
      </c>
      <c r="BJ89" s="383">
        <f t="shared" si="37"/>
        <v>0</v>
      </c>
      <c r="BK89" s="383">
        <f t="shared" si="37"/>
        <v>0</v>
      </c>
      <c r="BL89" s="383">
        <f t="shared" si="37"/>
        <v>0</v>
      </c>
      <c r="BM89" s="383">
        <f t="shared" si="37"/>
        <v>0</v>
      </c>
      <c r="BN89" s="383">
        <f t="shared" si="37"/>
        <v>0</v>
      </c>
      <c r="BO89" s="383">
        <f t="shared" si="37"/>
        <v>0</v>
      </c>
      <c r="BP89" s="383">
        <f t="shared" si="37"/>
        <v>0</v>
      </c>
      <c r="BQ89" s="383">
        <f t="shared" si="37"/>
        <v>0</v>
      </c>
      <c r="BR89" s="384">
        <f t="shared" si="37"/>
        <v>0</v>
      </c>
    </row>
    <row r="90" spans="1:70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636"/>
      <c r="AX90" s="543"/>
      <c r="AY90" s="543"/>
      <c r="AZ90" s="543"/>
      <c r="BA90" s="543"/>
      <c r="BB90" s="543"/>
      <c r="BC90" s="511"/>
      <c r="BD90" s="543"/>
      <c r="BE90" s="543"/>
      <c r="BF90" s="543"/>
      <c r="BG90" s="543"/>
      <c r="BH90" s="543"/>
      <c r="BI90" s="382">
        <f t="shared" si="37"/>
        <v>0</v>
      </c>
      <c r="BJ90" s="383">
        <f t="shared" si="37"/>
        <v>0</v>
      </c>
      <c r="BK90" s="383">
        <f t="shared" si="37"/>
        <v>0</v>
      </c>
      <c r="BL90" s="383">
        <f t="shared" si="37"/>
        <v>0</v>
      </c>
      <c r="BM90" s="383">
        <f t="shared" si="37"/>
        <v>0</v>
      </c>
      <c r="BN90" s="383">
        <f t="shared" si="37"/>
        <v>0</v>
      </c>
      <c r="BO90" s="383">
        <f t="shared" si="37"/>
        <v>0</v>
      </c>
      <c r="BP90" s="383">
        <f t="shared" si="37"/>
        <v>0</v>
      </c>
      <c r="BQ90" s="383">
        <f t="shared" si="37"/>
        <v>0</v>
      </c>
      <c r="BR90" s="384">
        <f t="shared" si="37"/>
        <v>0</v>
      </c>
    </row>
    <row r="91" spans="1:70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636"/>
      <c r="AX91" s="543"/>
      <c r="AY91" s="543"/>
      <c r="AZ91" s="543"/>
      <c r="BA91" s="543"/>
      <c r="BB91" s="543"/>
      <c r="BC91" s="511"/>
      <c r="BD91" s="543"/>
      <c r="BE91" s="543"/>
      <c r="BF91" s="543"/>
      <c r="BG91" s="543"/>
      <c r="BH91" s="543"/>
      <c r="BI91" s="382">
        <f t="shared" si="37"/>
        <v>0</v>
      </c>
      <c r="BJ91" s="383">
        <f t="shared" si="37"/>
        <v>0</v>
      </c>
      <c r="BK91" s="383">
        <f t="shared" si="37"/>
        <v>0</v>
      </c>
      <c r="BL91" s="383">
        <f t="shared" si="37"/>
        <v>0</v>
      </c>
      <c r="BM91" s="383">
        <f t="shared" si="37"/>
        <v>0</v>
      </c>
      <c r="BN91" s="383">
        <f t="shared" si="37"/>
        <v>0</v>
      </c>
      <c r="BO91" s="383">
        <f t="shared" si="37"/>
        <v>0</v>
      </c>
      <c r="BP91" s="383">
        <f t="shared" si="37"/>
        <v>0</v>
      </c>
      <c r="BQ91" s="383">
        <f t="shared" si="37"/>
        <v>0</v>
      </c>
      <c r="BR91" s="384">
        <f t="shared" si="37"/>
        <v>0</v>
      </c>
    </row>
    <row r="92" spans="1:70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637">
        <v>0</v>
      </c>
      <c r="AX92" s="543">
        <v>0</v>
      </c>
      <c r="AY92" s="543">
        <v>0</v>
      </c>
      <c r="AZ92" s="543">
        <v>0</v>
      </c>
      <c r="BA92" s="543">
        <v>0</v>
      </c>
      <c r="BB92" s="543">
        <v>0</v>
      </c>
      <c r="BC92" s="511">
        <v>0</v>
      </c>
      <c r="BD92" s="543">
        <v>0</v>
      </c>
      <c r="BE92" s="543">
        <v>0</v>
      </c>
      <c r="BF92" s="543">
        <v>0</v>
      </c>
      <c r="BG92" s="543">
        <v>0</v>
      </c>
      <c r="BH92" s="543">
        <v>0</v>
      </c>
      <c r="BI92" s="370">
        <f t="shared" si="37"/>
        <v>0</v>
      </c>
      <c r="BJ92" s="175">
        <f t="shared" si="37"/>
        <v>0</v>
      </c>
      <c r="BK92" s="175">
        <f t="shared" si="37"/>
        <v>0</v>
      </c>
      <c r="BL92" s="175">
        <f t="shared" si="37"/>
        <v>0</v>
      </c>
      <c r="BM92" s="175">
        <f t="shared" si="37"/>
        <v>0</v>
      </c>
      <c r="BN92" s="175">
        <f t="shared" si="37"/>
        <v>0</v>
      </c>
      <c r="BO92" s="175">
        <f t="shared" si="37"/>
        <v>0</v>
      </c>
      <c r="BP92" s="175">
        <f t="shared" si="37"/>
        <v>0</v>
      </c>
      <c r="BQ92" s="175">
        <f t="shared" si="37"/>
        <v>0</v>
      </c>
      <c r="BR92" s="381">
        <f t="shared" si="37"/>
        <v>0</v>
      </c>
    </row>
    <row r="93" spans="1:70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0">AF80+AF87</f>
        <v>6479548.0099999988</v>
      </c>
      <c r="AG94" s="283">
        <v>6816766.7699999996</v>
      </c>
      <c r="AH94" s="283">
        <v>7966330.1600000001</v>
      </c>
      <c r="AI94" s="283">
        <f t="shared" ref="AI94:AI98" si="41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2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587">
        <v>70583942.019999981</v>
      </c>
      <c r="AX94" s="411">
        <v>60186927.560000002</v>
      </c>
      <c r="AY94" s="411">
        <v>54397605.749999993</v>
      </c>
      <c r="AZ94" s="411">
        <v>36610064.579999998</v>
      </c>
      <c r="BA94" s="411">
        <v>19006283.750000004</v>
      </c>
      <c r="BB94" s="411">
        <v>9996280.8200000003</v>
      </c>
      <c r="BC94" s="411">
        <v>7576488.2699999996</v>
      </c>
      <c r="BD94" s="411">
        <v>6788220.0499999998</v>
      </c>
      <c r="BE94" s="411">
        <v>6854643.5199999986</v>
      </c>
      <c r="BF94" s="411"/>
      <c r="BG94" s="411"/>
      <c r="BH94" s="411"/>
      <c r="BI94" s="329">
        <f t="shared" ref="BI94:BR99" si="43">O94-C94</f>
        <v>-5328246.7800000086</v>
      </c>
      <c r="BJ94" s="159">
        <f t="shared" si="43"/>
        <v>3097871.8699999936</v>
      </c>
      <c r="BK94" s="159">
        <f t="shared" si="43"/>
        <v>6052112.3200000003</v>
      </c>
      <c r="BL94" s="159">
        <f t="shared" si="43"/>
        <v>179787.14999999944</v>
      </c>
      <c r="BM94" s="159">
        <f t="shared" si="43"/>
        <v>58530.699999999255</v>
      </c>
      <c r="BN94" s="159">
        <f t="shared" si="43"/>
        <v>352998.20000000112</v>
      </c>
      <c r="BO94" s="159">
        <f t="shared" si="43"/>
        <v>368140.12999999989</v>
      </c>
      <c r="BP94" s="159">
        <f t="shared" si="43"/>
        <v>-36871.280000000261</v>
      </c>
      <c r="BQ94" s="159">
        <f t="shared" si="43"/>
        <v>-2987927.5200000014</v>
      </c>
      <c r="BR94" s="173">
        <f t="shared" si="43"/>
        <v>-2754425.7200000063</v>
      </c>
    </row>
    <row r="95" spans="1:70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0"/>
        <v>679604.6399999999</v>
      </c>
      <c r="AG95" s="283">
        <v>708139.05</v>
      </c>
      <c r="AH95" s="283">
        <v>781986.11</v>
      </c>
      <c r="AI95" s="283">
        <f t="shared" si="41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2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587">
        <v>7074915.4999999991</v>
      </c>
      <c r="AX95" s="411">
        <v>6182450.5200000005</v>
      </c>
      <c r="AY95" s="411">
        <v>5551378.7799999993</v>
      </c>
      <c r="AZ95" s="411">
        <v>4012067.9499999997</v>
      </c>
      <c r="BA95" s="411">
        <v>2168895.36</v>
      </c>
      <c r="BB95" s="411">
        <v>1151391.99</v>
      </c>
      <c r="BC95" s="411">
        <v>871730.59000000008</v>
      </c>
      <c r="BD95" s="411">
        <v>771761.05999999994</v>
      </c>
      <c r="BE95" s="411">
        <v>767390.93</v>
      </c>
      <c r="BF95" s="411"/>
      <c r="BG95" s="411"/>
      <c r="BH95" s="411"/>
      <c r="BI95" s="329">
        <f t="shared" si="43"/>
        <v>-579389.7200000002</v>
      </c>
      <c r="BJ95" s="159">
        <f t="shared" si="43"/>
        <v>236633.80999999959</v>
      </c>
      <c r="BK95" s="159">
        <f t="shared" si="43"/>
        <v>598145.57000000007</v>
      </c>
      <c r="BL95" s="159">
        <f t="shared" si="43"/>
        <v>20958.969999999972</v>
      </c>
      <c r="BM95" s="159">
        <f t="shared" si="43"/>
        <v>-8536.1199999999953</v>
      </c>
      <c r="BN95" s="159">
        <f t="shared" si="43"/>
        <v>49555.389999999956</v>
      </c>
      <c r="BO95" s="159">
        <f t="shared" si="43"/>
        <v>33219.260000000068</v>
      </c>
      <c r="BP95" s="159">
        <f t="shared" si="43"/>
        <v>44130.399999999907</v>
      </c>
      <c r="BQ95" s="159">
        <f t="shared" si="43"/>
        <v>-225870.78000000026</v>
      </c>
      <c r="BR95" s="173">
        <f t="shared" si="43"/>
        <v>-73845.25</v>
      </c>
    </row>
    <row r="96" spans="1:70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0"/>
        <v>1276789.07</v>
      </c>
      <c r="AG96" s="283">
        <v>1362218.85</v>
      </c>
      <c r="AH96" s="283">
        <v>1609908.8499999999</v>
      </c>
      <c r="AI96" s="283">
        <f t="shared" si="41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2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587">
        <v>14964594.24</v>
      </c>
      <c r="AX96" s="411">
        <v>12734441.390000001</v>
      </c>
      <c r="AY96" s="411">
        <v>11355895.359999998</v>
      </c>
      <c r="AZ96" s="411">
        <v>7604584.3100000005</v>
      </c>
      <c r="BA96" s="411">
        <v>3704387.8999999994</v>
      </c>
      <c r="BB96" s="411">
        <v>1893381.5100000002</v>
      </c>
      <c r="BC96" s="411">
        <v>1483627.03</v>
      </c>
      <c r="BD96" s="411">
        <v>1394390.58</v>
      </c>
      <c r="BE96" s="411">
        <v>1395749.3099999996</v>
      </c>
      <c r="BF96" s="411"/>
      <c r="BG96" s="411"/>
      <c r="BH96" s="411"/>
      <c r="BI96" s="329">
        <f t="shared" si="43"/>
        <v>-1442105.7799999993</v>
      </c>
      <c r="BJ96" s="159">
        <f t="shared" si="43"/>
        <v>82943.400000000373</v>
      </c>
      <c r="BK96" s="159">
        <f t="shared" si="43"/>
        <v>692039.5700000003</v>
      </c>
      <c r="BL96" s="159">
        <f t="shared" si="43"/>
        <v>-225817.4700000002</v>
      </c>
      <c r="BM96" s="159">
        <f t="shared" si="43"/>
        <v>-172974.4299999997</v>
      </c>
      <c r="BN96" s="159">
        <f t="shared" si="43"/>
        <v>-26203.639999999898</v>
      </c>
      <c r="BO96" s="159">
        <f t="shared" si="43"/>
        <v>-31675.469999999972</v>
      </c>
      <c r="BP96" s="159">
        <f t="shared" si="43"/>
        <v>-106126.29000000004</v>
      </c>
      <c r="BQ96" s="159">
        <f t="shared" si="43"/>
        <v>-879986.56</v>
      </c>
      <c r="BR96" s="173">
        <f t="shared" si="43"/>
        <v>-1379707.5</v>
      </c>
    </row>
    <row r="97" spans="1:70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0"/>
        <v>1509772.91</v>
      </c>
      <c r="AG97" s="283">
        <v>1600529.31</v>
      </c>
      <c r="AH97" s="283">
        <v>2118356.86</v>
      </c>
      <c r="AI97" s="283">
        <f t="shared" si="41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2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587">
        <v>18095348.379999995</v>
      </c>
      <c r="AX97" s="411">
        <v>15534529.279999999</v>
      </c>
      <c r="AY97" s="411">
        <v>14355753.279999999</v>
      </c>
      <c r="AZ97" s="411">
        <v>10082371.799999999</v>
      </c>
      <c r="BA97" s="411">
        <v>5114894.2</v>
      </c>
      <c r="BB97" s="411">
        <v>2784170.39</v>
      </c>
      <c r="BC97" s="411">
        <v>2146399.62</v>
      </c>
      <c r="BD97" s="411">
        <v>1863103.48</v>
      </c>
      <c r="BE97" s="411">
        <v>2244157.1999999997</v>
      </c>
      <c r="BF97" s="411"/>
      <c r="BG97" s="411"/>
      <c r="BH97" s="411"/>
      <c r="BI97" s="329">
        <f t="shared" si="43"/>
        <v>-1124371.6500000004</v>
      </c>
      <c r="BJ97" s="159">
        <f t="shared" si="43"/>
        <v>320523.77999999933</v>
      </c>
      <c r="BK97" s="159">
        <f t="shared" si="43"/>
        <v>347069.33000000007</v>
      </c>
      <c r="BL97" s="159">
        <f t="shared" si="43"/>
        <v>-457118.25</v>
      </c>
      <c r="BM97" s="159">
        <f t="shared" si="43"/>
        <v>-91623.34999999986</v>
      </c>
      <c r="BN97" s="159">
        <f t="shared" si="43"/>
        <v>-19366.290000000037</v>
      </c>
      <c r="BO97" s="159">
        <f t="shared" si="43"/>
        <v>-8521.339999999851</v>
      </c>
      <c r="BP97" s="159">
        <f t="shared" si="43"/>
        <v>15850.35999999987</v>
      </c>
      <c r="BQ97" s="159">
        <f t="shared" si="43"/>
        <v>-979199.43000000017</v>
      </c>
      <c r="BR97" s="173">
        <f t="shared" si="43"/>
        <v>-679757.0700000003</v>
      </c>
    </row>
    <row r="98" spans="1:70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0"/>
        <v>2845293.5199999996</v>
      </c>
      <c r="AG98" s="283">
        <v>3131927.08</v>
      </c>
      <c r="AH98" s="283">
        <v>3133550.95</v>
      </c>
      <c r="AI98" s="283">
        <f t="shared" si="41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2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587">
        <v>13497461.810000001</v>
      </c>
      <c r="AX98" s="411">
        <v>12834449.799999999</v>
      </c>
      <c r="AY98" s="411">
        <v>10379822.910000002</v>
      </c>
      <c r="AZ98" s="411">
        <v>9971985.2299999986</v>
      </c>
      <c r="BA98" s="411">
        <v>7029313.2299999995</v>
      </c>
      <c r="BB98" s="411">
        <v>4316484.67</v>
      </c>
      <c r="BC98" s="411">
        <v>2404101.3200000003</v>
      </c>
      <c r="BD98" s="411">
        <v>3181413.29</v>
      </c>
      <c r="BE98" s="411">
        <v>2653717.2899999996</v>
      </c>
      <c r="BF98" s="411"/>
      <c r="BG98" s="411"/>
      <c r="BH98" s="411"/>
      <c r="BI98" s="329">
        <f t="shared" si="43"/>
        <v>-25291.060000000522</v>
      </c>
      <c r="BJ98" s="159">
        <f t="shared" si="43"/>
        <v>835215.63000000175</v>
      </c>
      <c r="BK98" s="159">
        <f t="shared" si="43"/>
        <v>493862.37000000104</v>
      </c>
      <c r="BL98" s="159">
        <f t="shared" si="43"/>
        <v>-1108424.43</v>
      </c>
      <c r="BM98" s="159">
        <f t="shared" si="43"/>
        <v>316761.40999999968</v>
      </c>
      <c r="BN98" s="159">
        <f t="shared" si="43"/>
        <v>220053.63000000035</v>
      </c>
      <c r="BO98" s="159">
        <f t="shared" si="43"/>
        <v>501583.91000000038</v>
      </c>
      <c r="BP98" s="159">
        <f t="shared" si="43"/>
        <v>312314.80999999982</v>
      </c>
      <c r="BQ98" s="159">
        <f t="shared" si="43"/>
        <v>-2793338.6300000008</v>
      </c>
      <c r="BR98" s="173">
        <f t="shared" si="43"/>
        <v>2114915.2400000002</v>
      </c>
    </row>
    <row r="99" spans="1:70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4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5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588">
        <v>124216261.94999997</v>
      </c>
      <c r="AX99" s="516">
        <v>107472798.55</v>
      </c>
      <c r="AY99" s="516">
        <v>96040456.079999983</v>
      </c>
      <c r="AZ99" s="516">
        <v>68281073.870000005</v>
      </c>
      <c r="BA99" s="516">
        <v>37023774.439999998</v>
      </c>
      <c r="BB99" s="516">
        <v>20141709.380000003</v>
      </c>
      <c r="BC99" s="516">
        <v>14482346.829999998</v>
      </c>
      <c r="BD99" s="516">
        <v>13998888.460000001</v>
      </c>
      <c r="BE99" s="516">
        <v>13915658.249999996</v>
      </c>
      <c r="BF99" s="516"/>
      <c r="BG99" s="516"/>
      <c r="BH99" s="516"/>
      <c r="BI99" s="328">
        <f t="shared" si="43"/>
        <v>-8499404.990000017</v>
      </c>
      <c r="BJ99" s="158">
        <f t="shared" si="43"/>
        <v>4573188.4899999946</v>
      </c>
      <c r="BK99" s="158">
        <f t="shared" si="43"/>
        <v>8183229.1600000039</v>
      </c>
      <c r="BL99" s="158">
        <f t="shared" si="43"/>
        <v>-1590614.0300000012</v>
      </c>
      <c r="BM99" s="158">
        <f t="shared" si="43"/>
        <v>102158.20999999903</v>
      </c>
      <c r="BN99" s="158">
        <f t="shared" si="43"/>
        <v>577037.29000000283</v>
      </c>
      <c r="BO99" s="158">
        <f t="shared" si="43"/>
        <v>862746.49000000022</v>
      </c>
      <c r="BP99" s="158">
        <f t="shared" si="43"/>
        <v>229298</v>
      </c>
      <c r="BQ99" s="158">
        <f t="shared" si="43"/>
        <v>-7866322.9199999981</v>
      </c>
      <c r="BR99" s="171">
        <f t="shared" si="43"/>
        <v>-2772820.3000000119</v>
      </c>
    </row>
    <row r="100" spans="1:70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586">
        <v>58168656.539999999</v>
      </c>
      <c r="AX101" s="408">
        <v>57659077.649999999</v>
      </c>
      <c r="AY101" s="408">
        <v>63019982.549999997</v>
      </c>
      <c r="AZ101" s="408">
        <v>47834146.840000004</v>
      </c>
      <c r="BA101" s="408">
        <v>43573665.359999999</v>
      </c>
      <c r="BB101" s="408">
        <v>25270561.280000001</v>
      </c>
      <c r="BC101" s="408">
        <v>16672301</v>
      </c>
      <c r="BD101" s="408">
        <v>13974606.23</v>
      </c>
      <c r="BE101" s="408">
        <v>11105497.470000001</v>
      </c>
      <c r="BF101" s="408"/>
      <c r="BG101" s="408"/>
      <c r="BH101" s="408"/>
      <c r="BI101" s="261">
        <f t="shared" ref="BI101:BR106" si="46">O101-C101</f>
        <v>-1165623.4300000072</v>
      </c>
      <c r="BJ101" s="66">
        <f t="shared" si="46"/>
        <v>-4322138.2699999884</v>
      </c>
      <c r="BK101" s="66">
        <f t="shared" si="46"/>
        <v>1280738.3899999931</v>
      </c>
      <c r="BL101" s="66">
        <f t="shared" si="46"/>
        <v>3262961.8200000003</v>
      </c>
      <c r="BM101" s="66">
        <f t="shared" si="46"/>
        <v>-1820651.0299999975</v>
      </c>
      <c r="BN101" s="66">
        <f t="shared" si="46"/>
        <v>-779979.38000000268</v>
      </c>
      <c r="BO101" s="66">
        <f t="shared" si="46"/>
        <v>-191920.75999999791</v>
      </c>
      <c r="BP101" s="66">
        <f t="shared" si="46"/>
        <v>-984401.24000000209</v>
      </c>
      <c r="BQ101" s="66">
        <f t="shared" si="46"/>
        <v>-1557458.3800000027</v>
      </c>
      <c r="BR101" s="106">
        <f t="shared" si="46"/>
        <v>-4395239.0400000028</v>
      </c>
    </row>
    <row r="102" spans="1:70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46"/>
        <v>0</v>
      </c>
      <c r="BJ102" s="66">
        <f t="shared" si="46"/>
        <v>0</v>
      </c>
      <c r="BK102" s="66">
        <f t="shared" si="46"/>
        <v>0</v>
      </c>
      <c r="BL102" s="66">
        <f t="shared" si="46"/>
        <v>0</v>
      </c>
      <c r="BM102" s="66">
        <f t="shared" si="46"/>
        <v>0</v>
      </c>
      <c r="BN102" s="66">
        <f t="shared" si="46"/>
        <v>0</v>
      </c>
      <c r="BO102" s="66">
        <f t="shared" si="46"/>
        <v>0</v>
      </c>
      <c r="BP102" s="66">
        <f t="shared" si="46"/>
        <v>0</v>
      </c>
      <c r="BQ102" s="66">
        <f t="shared" si="46"/>
        <v>0</v>
      </c>
      <c r="BR102" s="106">
        <f t="shared" si="46"/>
        <v>0</v>
      </c>
    </row>
    <row r="103" spans="1:70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586">
        <v>35747513.289999999</v>
      </c>
      <c r="AX103" s="408">
        <v>37451533.75</v>
      </c>
      <c r="AY103" s="408">
        <v>42550200.890000001</v>
      </c>
      <c r="AZ103" s="408">
        <v>30738960.32</v>
      </c>
      <c r="BA103" s="408">
        <v>25144573.100000001</v>
      </c>
      <c r="BB103" s="408">
        <v>13179685.82</v>
      </c>
      <c r="BC103" s="408">
        <v>10223715.439999999</v>
      </c>
      <c r="BD103" s="408">
        <v>7531141.5899999999</v>
      </c>
      <c r="BE103" s="408">
        <v>5491745.9299999997</v>
      </c>
      <c r="BF103" s="408"/>
      <c r="BG103" s="408"/>
      <c r="BH103" s="408"/>
      <c r="BI103" s="261">
        <f t="shared" si="46"/>
        <v>-2937218.609999992</v>
      </c>
      <c r="BJ103" s="66">
        <f t="shared" si="46"/>
        <v>-3310425.7299999967</v>
      </c>
      <c r="BK103" s="66">
        <f t="shared" si="46"/>
        <v>-318986.56000000052</v>
      </c>
      <c r="BL103" s="66">
        <f t="shared" si="46"/>
        <v>2740156.4499999993</v>
      </c>
      <c r="BM103" s="66">
        <f t="shared" si="46"/>
        <v>410315.24999999907</v>
      </c>
      <c r="BN103" s="66">
        <f t="shared" si="46"/>
        <v>-180332.43999999948</v>
      </c>
      <c r="BO103" s="66">
        <f t="shared" si="46"/>
        <v>609842.33000000101</v>
      </c>
      <c r="BP103" s="66">
        <f t="shared" si="46"/>
        <v>391077.40999999922</v>
      </c>
      <c r="BQ103" s="66">
        <f t="shared" si="46"/>
        <v>310011.89999999944</v>
      </c>
      <c r="BR103" s="106">
        <f t="shared" si="46"/>
        <v>-2963895.700000003</v>
      </c>
    </row>
    <row r="104" spans="1:70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46"/>
        <v>0</v>
      </c>
      <c r="BJ104" s="66">
        <f t="shared" si="46"/>
        <v>0</v>
      </c>
      <c r="BK104" s="66">
        <f t="shared" si="46"/>
        <v>0</v>
      </c>
      <c r="BL104" s="66">
        <f t="shared" si="46"/>
        <v>0</v>
      </c>
      <c r="BM104" s="66">
        <f t="shared" si="46"/>
        <v>0</v>
      </c>
      <c r="BN104" s="66">
        <f t="shared" si="46"/>
        <v>0</v>
      </c>
      <c r="BO104" s="66">
        <f t="shared" si="46"/>
        <v>0</v>
      </c>
      <c r="BP104" s="66">
        <f t="shared" si="46"/>
        <v>0</v>
      </c>
      <c r="BQ104" s="66">
        <f t="shared" si="46"/>
        <v>0</v>
      </c>
      <c r="BR104" s="106">
        <f t="shared" si="46"/>
        <v>0</v>
      </c>
    </row>
    <row r="105" spans="1:70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46"/>
        <v>0</v>
      </c>
      <c r="BJ105" s="66">
        <f t="shared" si="46"/>
        <v>0</v>
      </c>
      <c r="BK105" s="66">
        <f t="shared" si="46"/>
        <v>0</v>
      </c>
      <c r="BL105" s="66">
        <f t="shared" si="46"/>
        <v>0</v>
      </c>
      <c r="BM105" s="66">
        <f t="shared" si="46"/>
        <v>0</v>
      </c>
      <c r="BN105" s="66">
        <f t="shared" si="46"/>
        <v>0</v>
      </c>
      <c r="BO105" s="66">
        <f t="shared" si="46"/>
        <v>0</v>
      </c>
      <c r="BP105" s="66">
        <f t="shared" si="46"/>
        <v>0</v>
      </c>
      <c r="BQ105" s="66">
        <f t="shared" si="46"/>
        <v>0</v>
      </c>
      <c r="BR105" s="106">
        <f t="shared" si="46"/>
        <v>0</v>
      </c>
    </row>
    <row r="106" spans="1:70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7">SUM(U101:U105)</f>
        <v>13389369</v>
      </c>
      <c r="V106" s="71">
        <f t="shared" si="47"/>
        <v>14287455</v>
      </c>
      <c r="W106" s="71">
        <f t="shared" si="47"/>
        <v>16227846</v>
      </c>
      <c r="X106" s="106">
        <f t="shared" si="47"/>
        <v>37225835</v>
      </c>
      <c r="Y106" s="298">
        <f t="shared" si="47"/>
        <v>62755447</v>
      </c>
      <c r="Z106" s="78">
        <f t="shared" si="47"/>
        <v>74034074</v>
      </c>
      <c r="AA106" s="78">
        <f t="shared" si="47"/>
        <v>94408791</v>
      </c>
      <c r="AB106" s="78">
        <f t="shared" si="47"/>
        <v>70793022</v>
      </c>
      <c r="AC106" s="78">
        <f t="shared" si="47"/>
        <v>52491341</v>
      </c>
      <c r="AD106" s="78">
        <f t="shared" si="47"/>
        <v>35501519</v>
      </c>
      <c r="AE106" s="78">
        <f t="shared" si="47"/>
        <v>22491995.670000002</v>
      </c>
      <c r="AF106" s="78">
        <f t="shared" si="47"/>
        <v>19448730.949999999</v>
      </c>
      <c r="AG106" s="78">
        <f t="shared" si="47"/>
        <v>17473493.580000002</v>
      </c>
      <c r="AH106" s="78">
        <f t="shared" si="47"/>
        <v>18510384.670000002</v>
      </c>
      <c r="AI106" s="78">
        <f t="shared" si="47"/>
        <v>27289497.260000002</v>
      </c>
      <c r="AJ106" s="488">
        <f t="shared" si="47"/>
        <v>50610418.359999999</v>
      </c>
      <c r="AK106" s="78">
        <f t="shared" si="47"/>
        <v>68226153.899999991</v>
      </c>
      <c r="AL106" s="78">
        <f t="shared" si="47"/>
        <v>83636531.680000007</v>
      </c>
      <c r="AM106" s="78">
        <f t="shared" si="47"/>
        <v>103542052.78</v>
      </c>
      <c r="AN106" s="78">
        <f t="shared" si="47"/>
        <v>78455127.579999998</v>
      </c>
      <c r="AO106" s="78">
        <f t="shared" si="47"/>
        <v>57750550.190000005</v>
      </c>
      <c r="AP106" s="78">
        <f t="shared" si="47"/>
        <v>41698541.229999997</v>
      </c>
      <c r="AQ106" s="78">
        <f t="shared" si="47"/>
        <v>28617168</v>
      </c>
      <c r="AR106" s="78">
        <f t="shared" si="47"/>
        <v>25298570.949999999</v>
      </c>
      <c r="AS106" s="78">
        <f t="shared" si="47"/>
        <v>20109407.34</v>
      </c>
      <c r="AT106" s="78">
        <f t="shared" si="47"/>
        <v>23825353.84</v>
      </c>
      <c r="AU106" s="78">
        <f t="shared" si="47"/>
        <v>31608847.109999999</v>
      </c>
      <c r="AV106" s="78">
        <f t="shared" si="47"/>
        <v>57401199.859999999</v>
      </c>
      <c r="AW106" s="587">
        <v>93916169.829999998</v>
      </c>
      <c r="AX106" s="411">
        <v>95110611.400000006</v>
      </c>
      <c r="AY106" s="411">
        <v>105570183.44</v>
      </c>
      <c r="AZ106" s="411">
        <v>78573107.159999996</v>
      </c>
      <c r="BA106" s="411">
        <v>68718238.460000008</v>
      </c>
      <c r="BB106" s="411">
        <v>38450247.100000001</v>
      </c>
      <c r="BC106" s="411">
        <v>26896016.439999998</v>
      </c>
      <c r="BD106" s="411">
        <v>21505747.82</v>
      </c>
      <c r="BE106" s="411">
        <v>16597243.4</v>
      </c>
      <c r="BF106" s="411"/>
      <c r="BG106" s="411"/>
      <c r="BH106" s="411"/>
      <c r="BI106" s="298">
        <f t="shared" si="46"/>
        <v>-4102842.0400000066</v>
      </c>
      <c r="BJ106" s="60">
        <f t="shared" si="46"/>
        <v>-7632563.9999999851</v>
      </c>
      <c r="BK106" s="59">
        <f t="shared" si="46"/>
        <v>961751.82999999076</v>
      </c>
      <c r="BL106" s="59">
        <f t="shared" si="46"/>
        <v>6003118.2699999996</v>
      </c>
      <c r="BM106" s="59">
        <f t="shared" si="46"/>
        <v>-1410335.7799999975</v>
      </c>
      <c r="BN106" s="59">
        <f t="shared" si="46"/>
        <v>-960311.8200000003</v>
      </c>
      <c r="BO106" s="59">
        <f t="shared" si="46"/>
        <v>417921.57000000402</v>
      </c>
      <c r="BP106" s="59">
        <f t="shared" si="46"/>
        <v>-593323.83000000194</v>
      </c>
      <c r="BQ106" s="59">
        <f t="shared" si="46"/>
        <v>-1247446.4800000042</v>
      </c>
      <c r="BR106" s="107">
        <f t="shared" si="46"/>
        <v>-7359134.7400000095</v>
      </c>
    </row>
    <row r="107" spans="1:70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591">
        <v>222280</v>
      </c>
      <c r="AX108" s="524">
        <v>209218</v>
      </c>
      <c r="AY108" s="524">
        <v>230023</v>
      </c>
      <c r="AZ108" s="524">
        <v>212897</v>
      </c>
      <c r="BA108" s="524">
        <v>235265</v>
      </c>
      <c r="BB108" s="524">
        <v>228154</v>
      </c>
      <c r="BC108" s="524">
        <v>212310</v>
      </c>
      <c r="BD108" s="524">
        <v>212525</v>
      </c>
      <c r="BE108" s="524">
        <v>200411</v>
      </c>
      <c r="BF108" s="524"/>
      <c r="BG108" s="524"/>
      <c r="BH108" s="524"/>
      <c r="BI108" s="300">
        <f t="shared" ref="BI108:BR113" si="48">O108-C108</f>
        <v>-310</v>
      </c>
      <c r="BJ108" s="86">
        <f t="shared" si="48"/>
        <v>-563</v>
      </c>
      <c r="BK108" s="86">
        <f t="shared" si="48"/>
        <v>-4149</v>
      </c>
      <c r="BL108" s="86">
        <f t="shared" si="48"/>
        <v>16396</v>
      </c>
      <c r="BM108" s="86">
        <f t="shared" si="48"/>
        <v>550</v>
      </c>
      <c r="BN108" s="86">
        <f t="shared" si="48"/>
        <v>1705</v>
      </c>
      <c r="BO108" s="86">
        <f t="shared" si="48"/>
        <v>8682</v>
      </c>
      <c r="BP108" s="86">
        <f t="shared" si="48"/>
        <v>-2247</v>
      </c>
      <c r="BQ108" s="86">
        <f t="shared" si="48"/>
        <v>-7215</v>
      </c>
      <c r="BR108" s="332">
        <f t="shared" si="48"/>
        <v>-1183</v>
      </c>
    </row>
    <row r="109" spans="1:70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48"/>
        <v>0</v>
      </c>
      <c r="BJ109" s="86">
        <f t="shared" si="48"/>
        <v>0</v>
      </c>
      <c r="BK109" s="86">
        <f t="shared" si="48"/>
        <v>0</v>
      </c>
      <c r="BL109" s="86">
        <f t="shared" si="48"/>
        <v>0</v>
      </c>
      <c r="BM109" s="86">
        <f t="shared" si="48"/>
        <v>0</v>
      </c>
      <c r="BN109" s="86">
        <f t="shared" si="48"/>
        <v>0</v>
      </c>
      <c r="BO109" s="86">
        <f t="shared" si="48"/>
        <v>0</v>
      </c>
      <c r="BP109" s="86">
        <f t="shared" si="48"/>
        <v>0</v>
      </c>
      <c r="BQ109" s="86">
        <f t="shared" si="48"/>
        <v>0</v>
      </c>
      <c r="BR109" s="332">
        <f t="shared" si="48"/>
        <v>0</v>
      </c>
    </row>
    <row r="110" spans="1:70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591">
        <v>26159</v>
      </c>
      <c r="AX110" s="524">
        <v>25647</v>
      </c>
      <c r="AY110" s="524">
        <v>26513</v>
      </c>
      <c r="AZ110" s="524">
        <v>25869</v>
      </c>
      <c r="BA110" s="524">
        <v>25891</v>
      </c>
      <c r="BB110" s="524">
        <v>25660</v>
      </c>
      <c r="BC110" s="524">
        <v>24500</v>
      </c>
      <c r="BD110" s="524">
        <v>25015</v>
      </c>
      <c r="BE110" s="524">
        <v>24302</v>
      </c>
      <c r="BF110" s="524"/>
      <c r="BG110" s="524"/>
      <c r="BH110" s="524"/>
      <c r="BI110" s="300">
        <f t="shared" si="48"/>
        <v>-757</v>
      </c>
      <c r="BJ110" s="86">
        <f t="shared" si="48"/>
        <v>-1127</v>
      </c>
      <c r="BK110" s="86">
        <f t="shared" si="48"/>
        <v>-1377</v>
      </c>
      <c r="BL110" s="86">
        <f t="shared" si="48"/>
        <v>-689</v>
      </c>
      <c r="BM110" s="86">
        <f t="shared" si="48"/>
        <v>-1760</v>
      </c>
      <c r="BN110" s="86">
        <f t="shared" si="48"/>
        <v>-2080</v>
      </c>
      <c r="BO110" s="86">
        <f t="shared" si="48"/>
        <v>-980</v>
      </c>
      <c r="BP110" s="86">
        <f t="shared" si="48"/>
        <v>-1469</v>
      </c>
      <c r="BQ110" s="86">
        <f t="shared" si="48"/>
        <v>-852</v>
      </c>
      <c r="BR110" s="332">
        <f t="shared" si="48"/>
        <v>-780</v>
      </c>
    </row>
    <row r="111" spans="1:70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48"/>
        <v>0</v>
      </c>
      <c r="BJ111" s="86">
        <f t="shared" si="48"/>
        <v>0</v>
      </c>
      <c r="BK111" s="86">
        <f t="shared" si="48"/>
        <v>0</v>
      </c>
      <c r="BL111" s="86">
        <f t="shared" si="48"/>
        <v>0</v>
      </c>
      <c r="BM111" s="86">
        <f t="shared" si="48"/>
        <v>0</v>
      </c>
      <c r="BN111" s="86">
        <f t="shared" si="48"/>
        <v>0</v>
      </c>
      <c r="BO111" s="86">
        <f t="shared" si="48"/>
        <v>0</v>
      </c>
      <c r="BP111" s="86">
        <f t="shared" si="48"/>
        <v>0</v>
      </c>
      <c r="BQ111" s="86">
        <f t="shared" si="48"/>
        <v>0</v>
      </c>
      <c r="BR111" s="332">
        <f t="shared" si="48"/>
        <v>0</v>
      </c>
    </row>
    <row r="112" spans="1:70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48"/>
        <v>0</v>
      </c>
      <c r="BJ112" s="86">
        <f t="shared" si="48"/>
        <v>0</v>
      </c>
      <c r="BK112" s="86">
        <f t="shared" si="48"/>
        <v>0</v>
      </c>
      <c r="BL112" s="86">
        <f t="shared" si="48"/>
        <v>0</v>
      </c>
      <c r="BM112" s="86">
        <f t="shared" si="48"/>
        <v>0</v>
      </c>
      <c r="BN112" s="86">
        <f t="shared" si="48"/>
        <v>0</v>
      </c>
      <c r="BO112" s="86">
        <f t="shared" si="48"/>
        <v>0</v>
      </c>
      <c r="BP112" s="86">
        <f t="shared" si="48"/>
        <v>0</v>
      </c>
      <c r="BQ112" s="86">
        <f t="shared" si="48"/>
        <v>0</v>
      </c>
      <c r="BR112" s="332">
        <f t="shared" si="48"/>
        <v>0</v>
      </c>
    </row>
    <row r="113" spans="1:70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49">SUM(U108:U110)</f>
        <v>225812</v>
      </c>
      <c r="V113" s="316">
        <f t="shared" si="49"/>
        <v>228599</v>
      </c>
      <c r="W113" s="316">
        <f t="shared" si="49"/>
        <v>210745</v>
      </c>
      <c r="X113" s="492">
        <f t="shared" si="49"/>
        <v>233537</v>
      </c>
      <c r="Y113" s="481">
        <f t="shared" si="49"/>
        <v>238366</v>
      </c>
      <c r="Z113" s="295">
        <f t="shared" si="49"/>
        <v>233289</v>
      </c>
      <c r="AA113" s="295">
        <f t="shared" si="49"/>
        <v>255039</v>
      </c>
      <c r="AB113" s="295">
        <f t="shared" si="49"/>
        <v>244980</v>
      </c>
      <c r="AC113" s="316">
        <f t="shared" si="49"/>
        <v>233196</v>
      </c>
      <c r="AD113" s="316">
        <f t="shared" si="49"/>
        <v>243022</v>
      </c>
      <c r="AE113" s="316">
        <f t="shared" si="49"/>
        <v>240029</v>
      </c>
      <c r="AF113" s="316">
        <f t="shared" si="49"/>
        <v>236345</v>
      </c>
      <c r="AG113" s="316">
        <f t="shared" si="49"/>
        <v>232415</v>
      </c>
      <c r="AH113" s="316">
        <f t="shared" si="49"/>
        <v>232568</v>
      </c>
      <c r="AI113" s="316">
        <f t="shared" si="49"/>
        <v>240707</v>
      </c>
      <c r="AJ113" s="492">
        <f t="shared" si="49"/>
        <v>242760</v>
      </c>
      <c r="AK113" s="481">
        <f t="shared" si="49"/>
        <v>242814</v>
      </c>
      <c r="AL113" s="295">
        <f t="shared" si="49"/>
        <v>230143</v>
      </c>
      <c r="AM113" s="295">
        <f t="shared" si="49"/>
        <v>252716</v>
      </c>
      <c r="AN113" s="295">
        <f t="shared" si="49"/>
        <v>245766</v>
      </c>
      <c r="AO113" s="295">
        <f t="shared" si="49"/>
        <v>246450</v>
      </c>
      <c r="AP113" s="295">
        <f t="shared" si="49"/>
        <v>246428</v>
      </c>
      <c r="AQ113" s="295">
        <f t="shared" si="49"/>
        <v>233960</v>
      </c>
      <c r="AR113" s="295">
        <f t="shared" si="49"/>
        <v>243655</v>
      </c>
      <c r="AS113" s="295">
        <f t="shared" si="49"/>
        <v>234024</v>
      </c>
      <c r="AT113" s="295">
        <f t="shared" si="49"/>
        <v>236706</v>
      </c>
      <c r="AU113" s="295">
        <f t="shared" si="49"/>
        <v>227241</v>
      </c>
      <c r="AV113" s="295">
        <f t="shared" si="49"/>
        <v>238583</v>
      </c>
      <c r="AW113" s="585">
        <v>248439</v>
      </c>
      <c r="AX113" s="400">
        <v>234865</v>
      </c>
      <c r="AY113" s="400">
        <v>256536</v>
      </c>
      <c r="AZ113" s="400">
        <v>238766</v>
      </c>
      <c r="BA113" s="400">
        <v>261156</v>
      </c>
      <c r="BB113" s="400">
        <v>253814</v>
      </c>
      <c r="BC113" s="400">
        <v>236810</v>
      </c>
      <c r="BD113" s="400">
        <v>237540</v>
      </c>
      <c r="BE113" s="400">
        <v>224713</v>
      </c>
      <c r="BF113" s="400"/>
      <c r="BG113" s="400"/>
      <c r="BH113" s="400"/>
      <c r="BI113" s="301">
        <f t="shared" si="48"/>
        <v>-1067</v>
      </c>
      <c r="BJ113" s="49">
        <f t="shared" si="48"/>
        <v>-1690</v>
      </c>
      <c r="BK113" s="49">
        <f t="shared" si="48"/>
        <v>-5526</v>
      </c>
      <c r="BL113" s="49">
        <f t="shared" si="48"/>
        <v>15707</v>
      </c>
      <c r="BM113" s="49">
        <f t="shared" si="48"/>
        <v>-1210</v>
      </c>
      <c r="BN113" s="49">
        <f t="shared" si="48"/>
        <v>-375</v>
      </c>
      <c r="BO113" s="49">
        <f t="shared" si="48"/>
        <v>7702</v>
      </c>
      <c r="BP113" s="49">
        <f t="shared" si="48"/>
        <v>-3716</v>
      </c>
      <c r="BQ113" s="49">
        <f t="shared" si="48"/>
        <v>-8067</v>
      </c>
      <c r="BR113" s="104">
        <f t="shared" si="48"/>
        <v>-1963</v>
      </c>
    </row>
    <row r="114" spans="1:70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0">Q94-Q101</f>
        <v>-9246534.2699999996</v>
      </c>
      <c r="R115" s="66">
        <f t="shared" si="50"/>
        <v>-12362757.51</v>
      </c>
      <c r="S115" s="66">
        <f t="shared" si="50"/>
        <v>-7227461.9199999999</v>
      </c>
      <c r="T115" s="66">
        <f t="shared" si="50"/>
        <v>-4505622.0299999993</v>
      </c>
      <c r="U115" s="71">
        <f t="shared" si="50"/>
        <v>-3287989.2800000003</v>
      </c>
      <c r="V115" s="71">
        <f t="shared" si="50"/>
        <v>-2675865.71</v>
      </c>
      <c r="W115" s="71">
        <f t="shared" ref="W115:AE115" si="51">W94-W101</f>
        <v>5234054.5499999989</v>
      </c>
      <c r="X115" s="106">
        <f t="shared" si="51"/>
        <v>13523545.469999999</v>
      </c>
      <c r="Y115" s="448">
        <f t="shared" si="51"/>
        <v>10972104.07</v>
      </c>
      <c r="Z115" s="71">
        <f t="shared" si="51"/>
        <v>11576950.519999996</v>
      </c>
      <c r="AA115" s="71">
        <f t="shared" si="51"/>
        <v>-11606321</v>
      </c>
      <c r="AB115" s="71">
        <f t="shared" si="51"/>
        <v>-13068299.5</v>
      </c>
      <c r="AC115" s="71">
        <f t="shared" si="51"/>
        <v>-10520991.789999999</v>
      </c>
      <c r="AD115" s="71">
        <f t="shared" si="51"/>
        <v>-11932173.52</v>
      </c>
      <c r="AE115" s="71">
        <f t="shared" si="51"/>
        <v>-8860764.0500000007</v>
      </c>
      <c r="AF115" s="71">
        <f t="shared" ref="AF115:AG115" si="52">AF94-AF101</f>
        <v>-7181800.6800000006</v>
      </c>
      <c r="AG115" s="71">
        <f t="shared" si="52"/>
        <v>-5701242.6100000013</v>
      </c>
      <c r="AH115" s="71">
        <f t="shared" ref="AH115:AI115" si="53">AH94-AH101</f>
        <v>-4463279.1999999993</v>
      </c>
      <c r="AI115" s="71">
        <f t="shared" si="53"/>
        <v>1065245.3699999973</v>
      </c>
      <c r="AJ115" s="106">
        <f t="shared" ref="AJ115:AK115" si="54">AJ94-AJ101</f>
        <v>10312073.700000003</v>
      </c>
      <c r="AK115" s="71">
        <f t="shared" si="54"/>
        <v>8272137.5599999949</v>
      </c>
      <c r="AL115" s="71">
        <f t="shared" ref="AL115:AM115" si="55">AL94-AL101</f>
        <v>15286261.550000004</v>
      </c>
      <c r="AM115" s="71">
        <f t="shared" si="55"/>
        <v>-11446011.809999995</v>
      </c>
      <c r="AN115" s="71">
        <f t="shared" ref="AN115:AO115" si="56">AN94-AN101</f>
        <v>-11596460.600000001</v>
      </c>
      <c r="AO115" s="71">
        <f t="shared" si="56"/>
        <v>-13108003.310000002</v>
      </c>
      <c r="AP115" s="71">
        <f t="shared" ref="AP115:AQ115" si="57">AP94-AP101</f>
        <v>-15530673.709999999</v>
      </c>
      <c r="AQ115" s="71">
        <f t="shared" si="57"/>
        <v>-10659157.75</v>
      </c>
      <c r="AR115" s="71">
        <f t="shared" ref="AR115:AS115" si="58">AR94-AR101</f>
        <v>-9452606.8399999999</v>
      </c>
      <c r="AS115" s="71">
        <f t="shared" si="58"/>
        <v>-5363667.2699999996</v>
      </c>
      <c r="AT115" s="71">
        <f t="shared" ref="AT115:AU115" si="59">AT94-AT101</f>
        <v>-2575543.9399999995</v>
      </c>
      <c r="AU115" s="71">
        <f t="shared" si="59"/>
        <v>2528201.7100000009</v>
      </c>
      <c r="AV115" s="71">
        <f t="shared" ref="AV115:AW115" si="60">AV94-AV101</f>
        <v>17285568.119999997</v>
      </c>
      <c r="AW115" s="586">
        <f t="shared" si="60"/>
        <v>12415285.479999982</v>
      </c>
      <c r="AX115" s="408">
        <f t="shared" ref="AX115:AY115" si="61">AX94-AX101</f>
        <v>2527849.9100000039</v>
      </c>
      <c r="AY115" s="408">
        <f t="shared" si="61"/>
        <v>-8622376.8000000045</v>
      </c>
      <c r="AZ115" s="408">
        <f t="shared" ref="AZ115:BA115" si="62">AZ94-AZ101</f>
        <v>-11224082.260000005</v>
      </c>
      <c r="BA115" s="408">
        <f t="shared" si="62"/>
        <v>-24567381.609999996</v>
      </c>
      <c r="BB115" s="408">
        <f t="shared" ref="BB115:BC115" si="63">BB94-BB101</f>
        <v>-15274280.460000001</v>
      </c>
      <c r="BC115" s="408">
        <f t="shared" si="63"/>
        <v>-9095812.7300000004</v>
      </c>
      <c r="BD115" s="408">
        <f t="shared" ref="BD115:BE115" si="64">BD94-BD101</f>
        <v>-7186386.1800000006</v>
      </c>
      <c r="BE115" s="408">
        <f t="shared" si="64"/>
        <v>-4250853.950000002</v>
      </c>
      <c r="BF115" s="408"/>
      <c r="BG115" s="408"/>
      <c r="BH115" s="408"/>
      <c r="BI115" s="261">
        <f t="shared" ref="BI115:BR120" si="65">O115-C115</f>
        <v>-4162623.3500000015</v>
      </c>
      <c r="BJ115" s="66">
        <f t="shared" si="65"/>
        <v>7420010.1399999848</v>
      </c>
      <c r="BK115" s="66">
        <f t="shared" si="65"/>
        <v>4771373.9300000072</v>
      </c>
      <c r="BL115" s="66">
        <f t="shared" si="65"/>
        <v>-3083174.67</v>
      </c>
      <c r="BM115" s="66">
        <f t="shared" si="65"/>
        <v>1879181.7299999967</v>
      </c>
      <c r="BN115" s="66">
        <f t="shared" si="65"/>
        <v>1132977.5800000038</v>
      </c>
      <c r="BO115" s="66">
        <f t="shared" si="65"/>
        <v>560060.8899999978</v>
      </c>
      <c r="BP115" s="66">
        <f t="shared" si="65"/>
        <v>947529.96000000183</v>
      </c>
      <c r="BQ115" s="66">
        <f t="shared" si="65"/>
        <v>-1430469.1399999987</v>
      </c>
      <c r="BR115" s="106">
        <f t="shared" si="65"/>
        <v>1640813.3199999966</v>
      </c>
    </row>
    <row r="116" spans="1:70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6">Q95-Q102</f>
        <v>2005101.99</v>
      </c>
      <c r="R116" s="66">
        <f t="shared" si="66"/>
        <v>817863.76</v>
      </c>
      <c r="S116" s="66">
        <f t="shared" ref="S116:V120" si="67">S95-S102</f>
        <v>543878.47</v>
      </c>
      <c r="T116" s="66">
        <f t="shared" si="67"/>
        <v>507358.35</v>
      </c>
      <c r="U116" s="71">
        <f t="shared" si="67"/>
        <v>514881.67000000004</v>
      </c>
      <c r="V116" s="399">
        <f t="shared" si="67"/>
        <v>679127.25</v>
      </c>
      <c r="W116" s="399">
        <f t="shared" ref="W116:AE116" si="68">W95-W102</f>
        <v>1371103.8399999999</v>
      </c>
      <c r="X116" s="493">
        <f t="shared" si="68"/>
        <v>3395548.8400000003</v>
      </c>
      <c r="Y116" s="448">
        <f t="shared" si="68"/>
        <v>4727667.8499999996</v>
      </c>
      <c r="Z116" s="71">
        <f t="shared" si="68"/>
        <v>5240194.99</v>
      </c>
      <c r="AA116" s="71">
        <f t="shared" si="68"/>
        <v>4537764</v>
      </c>
      <c r="AB116" s="71">
        <f t="shared" si="68"/>
        <v>3043243.33</v>
      </c>
      <c r="AC116" s="71">
        <f t="shared" si="68"/>
        <v>1941427.59</v>
      </c>
      <c r="AD116" s="71">
        <f t="shared" si="68"/>
        <v>931645.93</v>
      </c>
      <c r="AE116" s="71">
        <f t="shared" si="68"/>
        <v>718775.22</v>
      </c>
      <c r="AF116" s="71">
        <f t="shared" ref="AF116:AG116" si="69">AF95-AF102</f>
        <v>679604.6399999999</v>
      </c>
      <c r="AG116" s="71">
        <f t="shared" si="69"/>
        <v>708139.05</v>
      </c>
      <c r="AH116" s="71">
        <f t="shared" ref="AH116:AI116" si="70">AH95-AH102</f>
        <v>781986.11</v>
      </c>
      <c r="AI116" s="71">
        <f t="shared" si="70"/>
        <v>1974854.92</v>
      </c>
      <c r="AJ116" s="106">
        <f t="shared" ref="AJ116:AK116" si="71">AJ95-AJ102</f>
        <v>4116047.06</v>
      </c>
      <c r="AK116" s="71">
        <f t="shared" si="71"/>
        <v>5114213.7799999993</v>
      </c>
      <c r="AL116" s="71">
        <f t="shared" ref="AL116:AM116" si="72">AL95-AL102</f>
        <v>6424128.7499999991</v>
      </c>
      <c r="AM116" s="71">
        <f t="shared" si="72"/>
        <v>5119973.8199999994</v>
      </c>
      <c r="AN116" s="71">
        <f t="shared" ref="AN116:AO116" si="73">AN95-AN102</f>
        <v>3567068.93</v>
      </c>
      <c r="AO116" s="71">
        <f t="shared" si="73"/>
        <v>2411275.08</v>
      </c>
      <c r="AP116" s="71">
        <f t="shared" ref="AP116:AQ116" si="74">AP95-AP102</f>
        <v>1204605.23</v>
      </c>
      <c r="AQ116" s="71">
        <f t="shared" si="74"/>
        <v>986058.71000000008</v>
      </c>
      <c r="AR116" s="71">
        <f t="shared" ref="AR116:AS116" si="75">AR95-AR102</f>
        <v>847346.44000000006</v>
      </c>
      <c r="AS116" s="71">
        <f t="shared" si="75"/>
        <v>892569.52</v>
      </c>
      <c r="AT116" s="71">
        <f t="shared" ref="AT116:AU116" si="76">AT95-AT102</f>
        <v>1438248.8</v>
      </c>
      <c r="AU116" s="71">
        <f t="shared" si="76"/>
        <v>2199150.7799999998</v>
      </c>
      <c r="AV116" s="71">
        <f t="shared" ref="AV116:AW116" si="77">AV95-AV102</f>
        <v>5232676.6000000006</v>
      </c>
      <c r="AW116" s="586">
        <f t="shared" si="77"/>
        <v>7074915.4999999991</v>
      </c>
      <c r="AX116" s="408">
        <f t="shared" ref="AX116:AY116" si="78">AX95-AX102</f>
        <v>6182450.5200000005</v>
      </c>
      <c r="AY116" s="408">
        <f t="shared" si="78"/>
        <v>5551378.7799999993</v>
      </c>
      <c r="AZ116" s="408">
        <f t="shared" ref="AZ116:BA116" si="79">AZ95-AZ102</f>
        <v>4012067.9499999997</v>
      </c>
      <c r="BA116" s="408">
        <f t="shared" si="79"/>
        <v>2168895.36</v>
      </c>
      <c r="BB116" s="408">
        <f t="shared" ref="BB116:BC116" si="80">BB95-BB102</f>
        <v>1151391.99</v>
      </c>
      <c r="BC116" s="408">
        <f t="shared" si="80"/>
        <v>871730.59000000008</v>
      </c>
      <c r="BD116" s="408">
        <f t="shared" ref="BD116:BE116" si="81">BD95-BD102</f>
        <v>771761.05999999994</v>
      </c>
      <c r="BE116" s="408">
        <f t="shared" si="81"/>
        <v>767390.93</v>
      </c>
      <c r="BF116" s="408"/>
      <c r="BG116" s="408"/>
      <c r="BH116" s="408"/>
      <c r="BI116" s="261">
        <f t="shared" si="65"/>
        <v>-579389.7200000002</v>
      </c>
      <c r="BJ116" s="66">
        <f t="shared" si="65"/>
        <v>236633.80999999959</v>
      </c>
      <c r="BK116" s="66">
        <f t="shared" si="65"/>
        <v>598145.57000000007</v>
      </c>
      <c r="BL116" s="66">
        <f t="shared" si="65"/>
        <v>20958.969999999972</v>
      </c>
      <c r="BM116" s="66">
        <f t="shared" si="65"/>
        <v>-8536.1199999999953</v>
      </c>
      <c r="BN116" s="66">
        <f t="shared" si="65"/>
        <v>49555.389999999956</v>
      </c>
      <c r="BO116" s="66">
        <f t="shared" si="65"/>
        <v>33219.260000000068</v>
      </c>
      <c r="BP116" s="66">
        <f t="shared" si="65"/>
        <v>44130.399999999907</v>
      </c>
      <c r="BQ116" s="66">
        <f t="shared" si="65"/>
        <v>-225870.78000000026</v>
      </c>
      <c r="BR116" s="106">
        <f t="shared" si="65"/>
        <v>-73845.25</v>
      </c>
    </row>
    <row r="117" spans="1:70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6"/>
        <v>-12746267.15</v>
      </c>
      <c r="R117" s="66">
        <f t="shared" si="66"/>
        <v>-10038307.130000001</v>
      </c>
      <c r="S117" s="66">
        <f t="shared" si="67"/>
        <v>-5318321.05</v>
      </c>
      <c r="T117" s="66">
        <f t="shared" si="67"/>
        <v>-3445902.29</v>
      </c>
      <c r="U117" s="71">
        <f t="shared" si="67"/>
        <v>-3599578.98</v>
      </c>
      <c r="V117" s="71">
        <f t="shared" si="67"/>
        <v>-3407918.7800000003</v>
      </c>
      <c r="W117" s="71">
        <f t="shared" ref="W117:AE117" si="82">W96-W103</f>
        <v>-2324896.2200000002</v>
      </c>
      <c r="X117" s="106">
        <f t="shared" si="82"/>
        <v>-4723970.7300000004</v>
      </c>
      <c r="Y117" s="448">
        <f t="shared" si="82"/>
        <v>-10585804.680000002</v>
      </c>
      <c r="Z117" s="71">
        <f t="shared" si="82"/>
        <v>-15673653.970000001</v>
      </c>
      <c r="AA117" s="71">
        <f t="shared" si="82"/>
        <v>-25283780</v>
      </c>
      <c r="AB117" s="71">
        <f t="shared" si="82"/>
        <v>-20489734.300000001</v>
      </c>
      <c r="AC117" s="71">
        <f t="shared" si="82"/>
        <v>-19606576.600000001</v>
      </c>
      <c r="AD117" s="71">
        <f t="shared" si="82"/>
        <v>-12549767.789999999</v>
      </c>
      <c r="AE117" s="71">
        <f t="shared" si="82"/>
        <v>-5382303.0999999996</v>
      </c>
      <c r="AF117" s="71">
        <f t="shared" ref="AF117:AG117" si="83">AF96-AF103</f>
        <v>-4510593.1900000004</v>
      </c>
      <c r="AG117" s="71">
        <f t="shared" si="83"/>
        <v>-3593265.35</v>
      </c>
      <c r="AH117" s="71">
        <f t="shared" ref="AH117:AI117" si="84">AH96-AH103</f>
        <v>-4470866.4600000009</v>
      </c>
      <c r="AI117" s="71">
        <f t="shared" si="84"/>
        <v>-2595436.42</v>
      </c>
      <c r="AJ117" s="106">
        <f t="shared" ref="AJ117:AK117" si="85">AJ96-AJ103</f>
        <v>-8593927.8900000025</v>
      </c>
      <c r="AK117" s="71">
        <f t="shared" si="85"/>
        <v>-8680020.5800000001</v>
      </c>
      <c r="AL117" s="71">
        <f t="shared" ref="AL117:AM117" si="86">AL96-AL103</f>
        <v>-16679857.49</v>
      </c>
      <c r="AM117" s="71">
        <f t="shared" si="86"/>
        <v>-29383088.520000003</v>
      </c>
      <c r="AN117" s="71">
        <f t="shared" ref="AN117:AO117" si="87">AN96-AN103</f>
        <v>-24573999.509999998</v>
      </c>
      <c r="AO117" s="71">
        <f t="shared" si="87"/>
        <v>-17741492.800000001</v>
      </c>
      <c r="AP117" s="71">
        <f t="shared" ref="AP117:AQ117" si="88">AP96-AP103</f>
        <v>-13693537.569999998</v>
      </c>
      <c r="AQ117" s="71">
        <f t="shared" si="88"/>
        <v>-5933653.0700000003</v>
      </c>
      <c r="AR117" s="71">
        <f t="shared" ref="AR117:AS117" si="89">AR96-AR103</f>
        <v>-6469743.4900000002</v>
      </c>
      <c r="AS117" s="71">
        <f t="shared" si="89"/>
        <v>-4476282.13</v>
      </c>
      <c r="AT117" s="71">
        <f t="shared" ref="AT117:AU117" si="90">AT96-AT103</f>
        <v>-4521309.18</v>
      </c>
      <c r="AU117" s="71">
        <f t="shared" si="90"/>
        <v>-6015586.830000001</v>
      </c>
      <c r="AV117" s="71">
        <f t="shared" ref="AV117:AW117" si="91">AV96-AV103</f>
        <v>-11082051.259999998</v>
      </c>
      <c r="AW117" s="586">
        <f t="shared" si="91"/>
        <v>-20782919.049999997</v>
      </c>
      <c r="AX117" s="408">
        <f t="shared" ref="AX117:AY117" si="92">AX96-AX103</f>
        <v>-24717092.359999999</v>
      </c>
      <c r="AY117" s="408">
        <f t="shared" si="92"/>
        <v>-31194305.530000001</v>
      </c>
      <c r="AZ117" s="408">
        <f t="shared" ref="AZ117:BA117" si="93">AZ96-AZ103</f>
        <v>-23134376.009999998</v>
      </c>
      <c r="BA117" s="408">
        <f t="shared" si="93"/>
        <v>-21440185.200000003</v>
      </c>
      <c r="BB117" s="408">
        <f t="shared" ref="BB117:BC117" si="94">BB96-BB103</f>
        <v>-11286304.310000001</v>
      </c>
      <c r="BC117" s="408">
        <f t="shared" si="94"/>
        <v>-8740088.4100000001</v>
      </c>
      <c r="BD117" s="408">
        <f t="shared" ref="BD117:BE117" si="95">BD96-BD103</f>
        <v>-6136751.0099999998</v>
      </c>
      <c r="BE117" s="408">
        <f t="shared" si="95"/>
        <v>-4095996.62</v>
      </c>
      <c r="BF117" s="408"/>
      <c r="BG117" s="408"/>
      <c r="BH117" s="408"/>
      <c r="BI117" s="261">
        <f t="shared" si="65"/>
        <v>1495112.8299999926</v>
      </c>
      <c r="BJ117" s="66">
        <f t="shared" si="65"/>
        <v>3393369.1299999971</v>
      </c>
      <c r="BK117" s="66">
        <f t="shared" si="65"/>
        <v>1011026.1300000008</v>
      </c>
      <c r="BL117" s="66">
        <f t="shared" si="65"/>
        <v>-2965973.92</v>
      </c>
      <c r="BM117" s="66">
        <f t="shared" si="65"/>
        <v>-583289.67999999877</v>
      </c>
      <c r="BN117" s="66">
        <f t="shared" si="65"/>
        <v>154128.79999999981</v>
      </c>
      <c r="BO117" s="66">
        <f t="shared" si="65"/>
        <v>-641517.80000000121</v>
      </c>
      <c r="BP117" s="66">
        <f t="shared" si="65"/>
        <v>-497203.69999999925</v>
      </c>
      <c r="BQ117" s="66">
        <f t="shared" si="65"/>
        <v>-1189998.4599999995</v>
      </c>
      <c r="BR117" s="106">
        <f t="shared" si="65"/>
        <v>1584188.200000003</v>
      </c>
    </row>
    <row r="118" spans="1:70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6"/>
        <v>3816220.45</v>
      </c>
      <c r="R118" s="66">
        <f t="shared" si="66"/>
        <v>1530804.79</v>
      </c>
      <c r="S118" s="66">
        <f t="shared" si="67"/>
        <v>1127531.74</v>
      </c>
      <c r="T118" s="66">
        <f t="shared" si="67"/>
        <v>1043290.0800000001</v>
      </c>
      <c r="U118" s="71">
        <f t="shared" si="67"/>
        <v>1092680.25</v>
      </c>
      <c r="V118" s="71">
        <f t="shared" si="67"/>
        <v>1488845.0899999999</v>
      </c>
      <c r="W118" s="71">
        <f t="shared" ref="W118:AE118" si="96">W97-W104</f>
        <v>3881885.98</v>
      </c>
      <c r="X118" s="106">
        <f t="shared" si="96"/>
        <v>8840450.1099999994</v>
      </c>
      <c r="Y118" s="448">
        <f t="shared" si="96"/>
        <v>11871695.379999999</v>
      </c>
      <c r="Z118" s="71">
        <f t="shared" si="96"/>
        <v>12948824.319999998</v>
      </c>
      <c r="AA118" s="71">
        <f t="shared" si="96"/>
        <v>11263367</v>
      </c>
      <c r="AB118" s="71">
        <f t="shared" si="96"/>
        <v>6797667.0200000014</v>
      </c>
      <c r="AC118" s="71">
        <f t="shared" si="96"/>
        <v>4208333.6900000004</v>
      </c>
      <c r="AD118" s="71">
        <f t="shared" si="96"/>
        <v>1806339.9699999997</v>
      </c>
      <c r="AE118" s="71">
        <f t="shared" si="96"/>
        <v>1560608.85</v>
      </c>
      <c r="AF118" s="71">
        <f t="shared" ref="AF118:AG118" si="97">AF97-AF104</f>
        <v>1509772.91</v>
      </c>
      <c r="AG118" s="71">
        <f t="shared" si="97"/>
        <v>1600529.31</v>
      </c>
      <c r="AH118" s="71">
        <f t="shared" ref="AH118:AI118" si="98">AH97-AH104</f>
        <v>2118356.86</v>
      </c>
      <c r="AI118" s="71">
        <f t="shared" si="98"/>
        <v>5646312.1100000003</v>
      </c>
      <c r="AJ118" s="106">
        <f t="shared" ref="AJ118:AK118" si="99">AJ97-AJ104</f>
        <v>10546772.840000002</v>
      </c>
      <c r="AK118" s="71">
        <f t="shared" si="99"/>
        <v>13537454.25</v>
      </c>
      <c r="AL118" s="71">
        <f t="shared" ref="AL118:AM118" si="100">AL97-AL104</f>
        <v>15535680.74</v>
      </c>
      <c r="AM118" s="71">
        <f t="shared" si="100"/>
        <v>12375145.639999999</v>
      </c>
      <c r="AN118" s="71">
        <f t="shared" ref="AN118:AO118" si="101">AN97-AN104</f>
        <v>9063204.3300000001</v>
      </c>
      <c r="AO118" s="71">
        <f t="shared" si="101"/>
        <v>5612890.2500000009</v>
      </c>
      <c r="AP118" s="71">
        <f t="shared" ref="AP118:AQ118" si="102">AP97-AP104</f>
        <v>1716729.21</v>
      </c>
      <c r="AQ118" s="71">
        <f t="shared" si="102"/>
        <v>1426630.57</v>
      </c>
      <c r="AR118" s="71">
        <f t="shared" ref="AR118:AS118" si="103">AR97-AR104</f>
        <v>4505476.42</v>
      </c>
      <c r="AS118" s="71">
        <f t="shared" si="103"/>
        <v>2730017.88</v>
      </c>
      <c r="AT118" s="71">
        <f t="shared" ref="AT118:AU118" si="104">AT97-AT104</f>
        <v>4250176.92</v>
      </c>
      <c r="AU118" s="71">
        <f t="shared" si="104"/>
        <v>7736052.79</v>
      </c>
      <c r="AV118" s="71">
        <f t="shared" ref="AV118:AW118" si="105">AV97-AV104</f>
        <v>14087928.630000001</v>
      </c>
      <c r="AW118" s="586">
        <f t="shared" si="105"/>
        <v>18095348.379999995</v>
      </c>
      <c r="AX118" s="408">
        <f t="shared" ref="AX118:AY118" si="106">AX97-AX104</f>
        <v>15534529.279999999</v>
      </c>
      <c r="AY118" s="408">
        <f t="shared" si="106"/>
        <v>14355753.279999999</v>
      </c>
      <c r="AZ118" s="408">
        <f t="shared" ref="AZ118:BA118" si="107">AZ97-AZ104</f>
        <v>10082371.799999999</v>
      </c>
      <c r="BA118" s="408">
        <f t="shared" si="107"/>
        <v>5114894.2</v>
      </c>
      <c r="BB118" s="408">
        <f t="shared" ref="BB118:BC118" si="108">BB97-BB104</f>
        <v>2784170.39</v>
      </c>
      <c r="BC118" s="408">
        <f t="shared" si="108"/>
        <v>2146399.62</v>
      </c>
      <c r="BD118" s="408">
        <f t="shared" ref="BD118:BE118" si="109">BD97-BD104</f>
        <v>1863103.48</v>
      </c>
      <c r="BE118" s="408">
        <f t="shared" si="109"/>
        <v>2244157.1999999997</v>
      </c>
      <c r="BF118" s="408"/>
      <c r="BG118" s="408"/>
      <c r="BH118" s="408"/>
      <c r="BI118" s="261">
        <f t="shared" si="65"/>
        <v>-1124371.6500000004</v>
      </c>
      <c r="BJ118" s="66">
        <f t="shared" si="65"/>
        <v>320523.77999999933</v>
      </c>
      <c r="BK118" s="66">
        <f t="shared" si="65"/>
        <v>347069.33000000007</v>
      </c>
      <c r="BL118" s="66">
        <f t="shared" si="65"/>
        <v>-457118.25</v>
      </c>
      <c r="BM118" s="66">
        <f t="shared" si="65"/>
        <v>-91623.34999999986</v>
      </c>
      <c r="BN118" s="66">
        <f t="shared" si="65"/>
        <v>-19366.290000000037</v>
      </c>
      <c r="BO118" s="66">
        <f t="shared" si="65"/>
        <v>-8521.339999999851</v>
      </c>
      <c r="BP118" s="66">
        <f t="shared" si="65"/>
        <v>15850.35999999987</v>
      </c>
      <c r="BQ118" s="66">
        <f t="shared" si="65"/>
        <v>-979199.43000000017</v>
      </c>
      <c r="BR118" s="106">
        <f t="shared" si="65"/>
        <v>-679757.0700000003</v>
      </c>
    </row>
    <row r="119" spans="1:70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6"/>
        <v>5294733.4700000007</v>
      </c>
      <c r="R119" s="66">
        <f t="shared" si="66"/>
        <v>1384909.6700000002</v>
      </c>
      <c r="S119" s="66">
        <f t="shared" si="67"/>
        <v>1663024.5699999998</v>
      </c>
      <c r="T119" s="66">
        <f t="shared" si="67"/>
        <v>2275428.62</v>
      </c>
      <c r="U119" s="71">
        <f t="shared" si="67"/>
        <v>2220529.1500000004</v>
      </c>
      <c r="V119" s="71">
        <f t="shared" si="67"/>
        <v>2205324.42</v>
      </c>
      <c r="W119" s="71">
        <f t="shared" ref="W119:AE119" si="110">W98-W105</f>
        <v>2956862.6399999997</v>
      </c>
      <c r="X119" s="106">
        <f t="shared" si="110"/>
        <v>6545726.6600000001</v>
      </c>
      <c r="Y119" s="448">
        <f t="shared" si="110"/>
        <v>6720870.46</v>
      </c>
      <c r="Z119" s="71">
        <f t="shared" si="110"/>
        <v>13071587.629999999</v>
      </c>
      <c r="AA119" s="71">
        <f t="shared" si="110"/>
        <v>4622843</v>
      </c>
      <c r="AB119" s="71">
        <f t="shared" si="110"/>
        <v>6978983.1400000006</v>
      </c>
      <c r="AC119" s="71">
        <f t="shared" si="110"/>
        <v>5279710.08</v>
      </c>
      <c r="AD119" s="71">
        <f t="shared" si="110"/>
        <v>2942169.38</v>
      </c>
      <c r="AE119" s="71">
        <f t="shared" si="110"/>
        <v>2673860.4100000006</v>
      </c>
      <c r="AF119" s="71">
        <f t="shared" ref="AF119:AG119" si="111">AF98-AF105</f>
        <v>2845293.5199999996</v>
      </c>
      <c r="AG119" s="71">
        <f t="shared" si="111"/>
        <v>3131927.08</v>
      </c>
      <c r="AH119" s="71">
        <f t="shared" ref="AH119:AI119" si="112">AH98-AH105</f>
        <v>3133550.95</v>
      </c>
      <c r="AI119" s="71">
        <f t="shared" si="112"/>
        <v>4467216.8900000006</v>
      </c>
      <c r="AJ119" s="106">
        <f t="shared" ref="AJ119:AK119" si="113">AJ98-AJ105</f>
        <v>7939244.7299999995</v>
      </c>
      <c r="AK119" s="71">
        <f t="shared" si="113"/>
        <v>9503921.3300000001</v>
      </c>
      <c r="AL119" s="71">
        <f t="shared" ref="AL119:AM119" si="114">AL98-AL105</f>
        <v>11607684.029999999</v>
      </c>
      <c r="AM119" s="71">
        <f t="shared" si="114"/>
        <v>9226159.5999999996</v>
      </c>
      <c r="AN119" s="71">
        <f t="shared" ref="AN119:AO119" si="115">AN98-AN105</f>
        <v>7995670.4400000004</v>
      </c>
      <c r="AO119" s="71">
        <f t="shared" si="115"/>
        <v>6408000.25</v>
      </c>
      <c r="AP119" s="71">
        <f t="shared" ref="AP119:AQ119" si="116">AP98-AP105</f>
        <v>6534965.79</v>
      </c>
      <c r="AQ119" s="71">
        <f t="shared" si="116"/>
        <v>4431064.79</v>
      </c>
      <c r="AR119" s="71">
        <f t="shared" ref="AR119:AS119" si="117">AR98-AR105</f>
        <v>2330197.61</v>
      </c>
      <c r="AS119" s="71">
        <f t="shared" si="117"/>
        <v>4470467.5299999993</v>
      </c>
      <c r="AT119" s="71">
        <f t="shared" ref="AT119:AU119" si="118">AT98-AT105</f>
        <v>5634119.3099999996</v>
      </c>
      <c r="AU119" s="71">
        <f t="shared" si="118"/>
        <v>44232360.479999997</v>
      </c>
      <c r="AV119" s="71">
        <f t="shared" ref="AV119:AW119" si="119">AV98-AV105</f>
        <v>10846331.819999998</v>
      </c>
      <c r="AW119" s="586">
        <f t="shared" si="119"/>
        <v>13497461.810000001</v>
      </c>
      <c r="AX119" s="408">
        <f t="shared" ref="AX119:AY119" si="120">AX98-AX105</f>
        <v>12834449.799999999</v>
      </c>
      <c r="AY119" s="408">
        <f t="shared" si="120"/>
        <v>10379822.910000002</v>
      </c>
      <c r="AZ119" s="408">
        <f t="shared" ref="AZ119:BA119" si="121">AZ98-AZ105</f>
        <v>9971985.2299999986</v>
      </c>
      <c r="BA119" s="408">
        <f t="shared" si="121"/>
        <v>7029313.2299999995</v>
      </c>
      <c r="BB119" s="408">
        <f t="shared" ref="BB119:BC119" si="122">BB98-BB105</f>
        <v>4316484.67</v>
      </c>
      <c r="BC119" s="408">
        <f t="shared" si="122"/>
        <v>2404101.3200000003</v>
      </c>
      <c r="BD119" s="408">
        <f t="shared" ref="BD119:BE119" si="123">BD98-BD105</f>
        <v>3181413.29</v>
      </c>
      <c r="BE119" s="408">
        <f t="shared" si="123"/>
        <v>2653717.2899999996</v>
      </c>
      <c r="BF119" s="408"/>
      <c r="BG119" s="408"/>
      <c r="BH119" s="408"/>
      <c r="BI119" s="261">
        <f t="shared" si="65"/>
        <v>-25291.060000000522</v>
      </c>
      <c r="BJ119" s="66">
        <f t="shared" si="65"/>
        <v>835215.63000000175</v>
      </c>
      <c r="BK119" s="66">
        <f t="shared" si="65"/>
        <v>493862.37000000104</v>
      </c>
      <c r="BL119" s="66">
        <f t="shared" si="65"/>
        <v>-1108424.43</v>
      </c>
      <c r="BM119" s="66">
        <f t="shared" si="65"/>
        <v>316761.40999999968</v>
      </c>
      <c r="BN119" s="66">
        <f t="shared" si="65"/>
        <v>220053.63000000035</v>
      </c>
      <c r="BO119" s="66">
        <f t="shared" si="65"/>
        <v>501583.91000000038</v>
      </c>
      <c r="BP119" s="66">
        <f t="shared" si="65"/>
        <v>312314.80999999982</v>
      </c>
      <c r="BQ119" s="66">
        <f t="shared" si="65"/>
        <v>-2793338.6300000008</v>
      </c>
      <c r="BR119" s="106">
        <f t="shared" si="65"/>
        <v>2114915.2400000002</v>
      </c>
    </row>
    <row r="120" spans="1:70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6"/>
        <v>-10876745.509999998</v>
      </c>
      <c r="R120" s="61">
        <f t="shared" si="66"/>
        <v>-18667486.420000002</v>
      </c>
      <c r="S120" s="61">
        <f t="shared" si="67"/>
        <v>-9211348.1899999995</v>
      </c>
      <c r="T120" s="61">
        <f t="shared" si="67"/>
        <v>-4125447.2699999996</v>
      </c>
      <c r="U120" s="102">
        <f t="shared" si="67"/>
        <v>-3059477.1899999995</v>
      </c>
      <c r="V120" s="102">
        <f t="shared" si="67"/>
        <v>-1710487.7300000004</v>
      </c>
      <c r="W120" s="102">
        <f t="shared" ref="W120:AE120" si="124">W99-W106</f>
        <v>11119010.790000003</v>
      </c>
      <c r="X120" s="105">
        <f t="shared" si="124"/>
        <v>27581300.349999994</v>
      </c>
      <c r="Y120" s="483">
        <f t="shared" si="124"/>
        <v>23706533.079999983</v>
      </c>
      <c r="Z120" s="102">
        <f t="shared" si="124"/>
        <v>27163903.48999998</v>
      </c>
      <c r="AA120" s="102">
        <f t="shared" si="124"/>
        <v>-16466127</v>
      </c>
      <c r="AB120" s="102">
        <f t="shared" si="124"/>
        <v>-16738140.309999995</v>
      </c>
      <c r="AC120" s="102">
        <f t="shared" si="124"/>
        <v>-18698097.030000001</v>
      </c>
      <c r="AD120" s="102">
        <f t="shared" si="124"/>
        <v>-18801786.030000001</v>
      </c>
      <c r="AE120" s="102">
        <f t="shared" si="124"/>
        <v>-9289822.6700000018</v>
      </c>
      <c r="AF120" s="102">
        <f t="shared" ref="AF120:AG120" si="125">AF99-AF106</f>
        <v>-6657722.8000000007</v>
      </c>
      <c r="AG120" s="102">
        <f t="shared" si="125"/>
        <v>-3853912.5200000014</v>
      </c>
      <c r="AH120" s="102">
        <f t="shared" ref="AH120:AI120" si="126">AH99-AH106</f>
        <v>-2900251.7400000021</v>
      </c>
      <c r="AI120" s="102">
        <f t="shared" si="126"/>
        <v>10558192.869999994</v>
      </c>
      <c r="AJ120" s="105">
        <f t="shared" ref="AJ120:AK120" si="127">AJ99-AJ106</f>
        <v>24320210.440000013</v>
      </c>
      <c r="AK120" s="102">
        <f t="shared" si="127"/>
        <v>27747706.340000004</v>
      </c>
      <c r="AL120" s="102">
        <f t="shared" ref="AL120:AM120" si="128">AL99-AL106</f>
        <v>32173897.579999998</v>
      </c>
      <c r="AM120" s="102">
        <f t="shared" si="128"/>
        <v>-14107821.269999996</v>
      </c>
      <c r="AN120" s="102">
        <f t="shared" ref="AN120:AO120" si="129">AN99-AN106</f>
        <v>-15544516.410000004</v>
      </c>
      <c r="AO120" s="102">
        <f t="shared" si="129"/>
        <v>-16417330.530000001</v>
      </c>
      <c r="AP120" s="102">
        <f t="shared" ref="AP120:AQ120" si="130">AP99-AP106</f>
        <v>-19767911.049999997</v>
      </c>
      <c r="AQ120" s="102">
        <f t="shared" si="130"/>
        <v>-9749056.75</v>
      </c>
      <c r="AR120" s="102">
        <f t="shared" ref="AR120:AS120" si="131">AR99-AR106</f>
        <v>-8239329.8599999994</v>
      </c>
      <c r="AS120" s="102">
        <f t="shared" si="131"/>
        <v>-1746894.4700000025</v>
      </c>
      <c r="AT120" s="102">
        <f t="shared" ref="AT120:AU120" si="132">AT99-AT106</f>
        <v>4225691.9100000039</v>
      </c>
      <c r="AU120" s="102">
        <f t="shared" si="132"/>
        <v>50680178.929999992</v>
      </c>
      <c r="AV120" s="102">
        <f t="shared" ref="AV120:AW120" si="133">AV99-AV106</f>
        <v>36370453.909999982</v>
      </c>
      <c r="AW120" s="631">
        <f t="shared" si="133"/>
        <v>30300092.119999975</v>
      </c>
      <c r="AX120" s="404">
        <f t="shared" ref="AX120:AY120" si="134">AX99-AX106</f>
        <v>12362187.149999991</v>
      </c>
      <c r="AY120" s="404">
        <f t="shared" si="134"/>
        <v>-9529727.3600000143</v>
      </c>
      <c r="AZ120" s="404">
        <f t="shared" ref="AZ120:BA120" si="135">AZ99-AZ106</f>
        <v>-10292033.289999992</v>
      </c>
      <c r="BA120" s="404">
        <f t="shared" si="135"/>
        <v>-31694464.020000011</v>
      </c>
      <c r="BB120" s="404">
        <f t="shared" ref="BB120:BC120" si="136">BB99-BB106</f>
        <v>-18308537.719999999</v>
      </c>
      <c r="BC120" s="404">
        <f t="shared" si="136"/>
        <v>-12413669.609999999</v>
      </c>
      <c r="BD120" s="404">
        <f t="shared" ref="BD120:BE120" si="137">BD99-BD106</f>
        <v>-7506859.3599999994</v>
      </c>
      <c r="BE120" s="404">
        <f t="shared" si="137"/>
        <v>-2681585.1500000041</v>
      </c>
      <c r="BF120" s="404"/>
      <c r="BG120" s="404"/>
      <c r="BH120" s="404"/>
      <c r="BI120" s="262">
        <f t="shared" si="65"/>
        <v>-4396562.9500000104</v>
      </c>
      <c r="BJ120" s="61">
        <f t="shared" si="65"/>
        <v>12205752.489999983</v>
      </c>
      <c r="BK120" s="61">
        <f t="shared" si="65"/>
        <v>7221477.3300000131</v>
      </c>
      <c r="BL120" s="61">
        <f t="shared" si="65"/>
        <v>-7593732.2999999989</v>
      </c>
      <c r="BM120" s="61">
        <f t="shared" si="65"/>
        <v>1512493.9899999984</v>
      </c>
      <c r="BN120" s="61">
        <f t="shared" si="65"/>
        <v>1537349.1100000031</v>
      </c>
      <c r="BO120" s="61">
        <f t="shared" si="65"/>
        <v>444824.91999999713</v>
      </c>
      <c r="BP120" s="61">
        <f t="shared" si="65"/>
        <v>822621.83000000101</v>
      </c>
      <c r="BQ120" s="61">
        <f t="shared" si="65"/>
        <v>-6618876.4399999939</v>
      </c>
      <c r="BR120" s="105">
        <f t="shared" si="65"/>
        <v>4586314.4399999976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>
        <v>0</v>
      </c>
      <c r="BC122" s="319">
        <v>0</v>
      </c>
      <c r="BD122" s="319">
        <v>0</v>
      </c>
      <c r="BE122" s="319">
        <v>0</v>
      </c>
      <c r="BF122" s="319"/>
      <c r="BG122" s="319"/>
      <c r="BH122" s="319"/>
      <c r="BI122" s="115">
        <f>O122-C122</f>
        <v>0</v>
      </c>
      <c r="BJ122" s="48">
        <f>P122-D122</f>
        <v>0</v>
      </c>
      <c r="BK122" s="48">
        <f>Q122-E122</f>
        <v>0</v>
      </c>
      <c r="BL122" s="48">
        <f>R122-F122</f>
        <v>0</v>
      </c>
      <c r="BM122" s="48">
        <f>S122-G122</f>
        <v>0</v>
      </c>
      <c r="BN122" s="48">
        <f t="shared" ref="BN122:BN127" si="138">T122-H122</f>
        <v>0</v>
      </c>
      <c r="BO122" s="48">
        <f t="shared" ref="BO122:BO127" si="139">U122-I122</f>
        <v>0</v>
      </c>
      <c r="BP122" s="48">
        <f t="shared" ref="BP122:BR127" si="140">V122-J122</f>
        <v>0</v>
      </c>
      <c r="BQ122" s="48">
        <f t="shared" si="140"/>
        <v>0</v>
      </c>
      <c r="BR122" s="116">
        <f t="shared" si="140"/>
        <v>0</v>
      </c>
    </row>
    <row r="123" spans="1:70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531">
        <v>4326</v>
      </c>
      <c r="AX123" s="319">
        <v>5521</v>
      </c>
      <c r="AY123" s="319">
        <v>5321</v>
      </c>
      <c r="AZ123" s="319">
        <v>2878</v>
      </c>
      <c r="BA123" s="319">
        <v>3472</v>
      </c>
      <c r="BB123" s="319">
        <v>3562</v>
      </c>
      <c r="BC123" s="319">
        <v>3378</v>
      </c>
      <c r="BD123" s="319">
        <v>3117</v>
      </c>
      <c r="BE123" s="319">
        <v>2834</v>
      </c>
      <c r="BF123" s="319"/>
      <c r="BG123" s="319"/>
      <c r="BH123" s="319"/>
      <c r="BI123" s="115">
        <f>O123-C123</f>
        <v>-144</v>
      </c>
      <c r="BJ123" s="48">
        <f t="shared" ref="BJ123:BM127" si="141">P123-D123</f>
        <v>-179</v>
      </c>
      <c r="BK123" s="48">
        <f t="shared" si="141"/>
        <v>-341</v>
      </c>
      <c r="BL123" s="48">
        <f t="shared" si="141"/>
        <v>-770</v>
      </c>
      <c r="BM123" s="48">
        <f t="shared" si="141"/>
        <v>-896</v>
      </c>
      <c r="BN123" s="48">
        <f t="shared" si="138"/>
        <v>-771</v>
      </c>
      <c r="BO123" s="48">
        <f t="shared" si="139"/>
        <v>-732</v>
      </c>
      <c r="BP123" s="48">
        <f t="shared" si="140"/>
        <v>-722</v>
      </c>
      <c r="BQ123" s="48">
        <f t="shared" si="140"/>
        <v>-726</v>
      </c>
      <c r="BR123" s="116">
        <f t="shared" si="140"/>
        <v>-601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>
        <v>0</v>
      </c>
      <c r="BC124" s="319">
        <v>0</v>
      </c>
      <c r="BD124" s="319">
        <v>0</v>
      </c>
      <c r="BE124" s="319">
        <v>0</v>
      </c>
      <c r="BF124" s="319"/>
      <c r="BG124" s="319"/>
      <c r="BH124" s="319"/>
      <c r="BI124" s="115">
        <f>O124-C124</f>
        <v>0</v>
      </c>
      <c r="BJ124" s="48">
        <f t="shared" si="141"/>
        <v>0</v>
      </c>
      <c r="BK124" s="48">
        <f t="shared" si="141"/>
        <v>0</v>
      </c>
      <c r="BL124" s="48">
        <f t="shared" si="141"/>
        <v>0</v>
      </c>
      <c r="BM124" s="48">
        <f t="shared" si="141"/>
        <v>0</v>
      </c>
      <c r="BN124" s="48">
        <f t="shared" si="138"/>
        <v>0</v>
      </c>
      <c r="BO124" s="48">
        <f t="shared" si="139"/>
        <v>0</v>
      </c>
      <c r="BP124" s="48">
        <f t="shared" si="140"/>
        <v>0</v>
      </c>
      <c r="BQ124" s="48">
        <f t="shared" si="140"/>
        <v>0</v>
      </c>
      <c r="BR124" s="116">
        <f t="shared" si="140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>
        <v>0</v>
      </c>
      <c r="BC125" s="319">
        <v>0</v>
      </c>
      <c r="BD125" s="319">
        <v>0</v>
      </c>
      <c r="BE125" s="319">
        <v>0</v>
      </c>
      <c r="BF125" s="319"/>
      <c r="BG125" s="319"/>
      <c r="BH125" s="319"/>
      <c r="BI125" s="115">
        <f>O125-C125</f>
        <v>0</v>
      </c>
      <c r="BJ125" s="48">
        <f t="shared" si="141"/>
        <v>0</v>
      </c>
      <c r="BK125" s="48">
        <f t="shared" si="141"/>
        <v>0</v>
      </c>
      <c r="BL125" s="48">
        <f t="shared" si="141"/>
        <v>0</v>
      </c>
      <c r="BM125" s="48">
        <f t="shared" si="141"/>
        <v>0</v>
      </c>
      <c r="BN125" s="48">
        <f t="shared" si="138"/>
        <v>0</v>
      </c>
      <c r="BO125" s="48">
        <f t="shared" si="139"/>
        <v>0</v>
      </c>
      <c r="BP125" s="48">
        <f t="shared" si="140"/>
        <v>0</v>
      </c>
      <c r="BQ125" s="48">
        <f t="shared" si="140"/>
        <v>0</v>
      </c>
      <c r="BR125" s="116">
        <f t="shared" si="140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>
        <v>0</v>
      </c>
      <c r="BC126" s="319">
        <v>0</v>
      </c>
      <c r="BD126" s="319">
        <v>0</v>
      </c>
      <c r="BE126" s="319">
        <v>0</v>
      </c>
      <c r="BF126" s="319"/>
      <c r="BG126" s="319"/>
      <c r="BH126" s="319"/>
      <c r="BI126" s="115">
        <f>O126-C126</f>
        <v>0</v>
      </c>
      <c r="BJ126" s="48">
        <f t="shared" si="141"/>
        <v>0</v>
      </c>
      <c r="BK126" s="48">
        <f t="shared" si="141"/>
        <v>0</v>
      </c>
      <c r="BL126" s="48">
        <f t="shared" si="141"/>
        <v>0</v>
      </c>
      <c r="BM126" s="48">
        <f t="shared" si="141"/>
        <v>0</v>
      </c>
      <c r="BN126" s="48">
        <f t="shared" si="138"/>
        <v>0</v>
      </c>
      <c r="BO126" s="48">
        <f t="shared" si="139"/>
        <v>0</v>
      </c>
      <c r="BP126" s="48">
        <f t="shared" si="140"/>
        <v>0</v>
      </c>
      <c r="BQ126" s="48">
        <f t="shared" si="140"/>
        <v>0</v>
      </c>
      <c r="BR126" s="116">
        <f t="shared" si="140"/>
        <v>0</v>
      </c>
    </row>
    <row r="127" spans="1:70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42">SUM(Q122:Q126)</f>
        <v>854</v>
      </c>
      <c r="R127" s="241">
        <f t="shared" si="142"/>
        <v>928</v>
      </c>
      <c r="S127" s="241">
        <f t="shared" si="142"/>
        <v>951</v>
      </c>
      <c r="T127" s="241">
        <f t="shared" si="142"/>
        <v>1048</v>
      </c>
      <c r="U127" s="319">
        <f t="shared" si="142"/>
        <v>1071</v>
      </c>
      <c r="V127" s="319">
        <f t="shared" si="142"/>
        <v>1065</v>
      </c>
      <c r="W127" s="319">
        <f t="shared" si="142"/>
        <v>1065</v>
      </c>
      <c r="X127" s="319">
        <f t="shared" si="142"/>
        <v>946</v>
      </c>
      <c r="Y127" s="529">
        <f t="shared" si="142"/>
        <v>831</v>
      </c>
      <c r="Z127" s="319">
        <f t="shared" si="142"/>
        <v>855</v>
      </c>
      <c r="AA127" s="319">
        <f t="shared" si="142"/>
        <v>972</v>
      </c>
      <c r="AB127" s="319">
        <f t="shared" si="142"/>
        <v>1437</v>
      </c>
      <c r="AC127" s="319">
        <f t="shared" si="142"/>
        <v>2042</v>
      </c>
      <c r="AD127" s="319">
        <f t="shared" si="142"/>
        <v>2681</v>
      </c>
      <c r="AE127" s="319">
        <f t="shared" si="142"/>
        <v>2636</v>
      </c>
      <c r="AF127" s="319">
        <f t="shared" si="142"/>
        <v>2903</v>
      </c>
      <c r="AG127" s="319">
        <f t="shared" si="142"/>
        <v>3157</v>
      </c>
      <c r="AH127" s="319">
        <f t="shared" si="142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531">
        <v>4326</v>
      </c>
      <c r="AX127" s="319">
        <v>5521</v>
      </c>
      <c r="AY127" s="319">
        <v>5321</v>
      </c>
      <c r="AZ127" s="319">
        <v>2878</v>
      </c>
      <c r="BA127" s="319">
        <v>3472</v>
      </c>
      <c r="BB127" s="319">
        <v>3562</v>
      </c>
      <c r="BC127" s="319">
        <v>3378</v>
      </c>
      <c r="BD127" s="319">
        <v>3117</v>
      </c>
      <c r="BE127" s="319">
        <v>2834</v>
      </c>
      <c r="BF127" s="319"/>
      <c r="BG127" s="319"/>
      <c r="BH127" s="319"/>
      <c r="BI127" s="115">
        <f>O127-C127</f>
        <v>-144</v>
      </c>
      <c r="BJ127" s="48">
        <f t="shared" si="141"/>
        <v>-179</v>
      </c>
      <c r="BK127" s="48">
        <f t="shared" si="141"/>
        <v>-341</v>
      </c>
      <c r="BL127" s="48">
        <f t="shared" si="141"/>
        <v>-770</v>
      </c>
      <c r="BM127" s="48">
        <f t="shared" si="141"/>
        <v>-896</v>
      </c>
      <c r="BN127" s="48">
        <f t="shared" si="138"/>
        <v>-771</v>
      </c>
      <c r="BO127" s="48">
        <f t="shared" si="139"/>
        <v>-732</v>
      </c>
      <c r="BP127" s="48">
        <f t="shared" si="140"/>
        <v>-722</v>
      </c>
      <c r="BQ127" s="48">
        <f t="shared" si="140"/>
        <v>-726</v>
      </c>
      <c r="BR127" s="116">
        <f t="shared" si="140"/>
        <v>-601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593">
        <v>0</v>
      </c>
      <c r="AX129" s="355">
        <v>0</v>
      </c>
      <c r="AY129" s="355">
        <v>0</v>
      </c>
      <c r="AZ129" s="355">
        <v>0</v>
      </c>
      <c r="BA129" s="355">
        <v>154</v>
      </c>
      <c r="BB129" s="355">
        <v>152</v>
      </c>
      <c r="BC129" s="355">
        <v>273</v>
      </c>
      <c r="BD129" s="355">
        <v>386</v>
      </c>
      <c r="BE129" s="355">
        <v>273</v>
      </c>
      <c r="BF129" s="355"/>
      <c r="BG129" s="355"/>
      <c r="BH129" s="355"/>
      <c r="BI129" s="115">
        <f>O129-C129</f>
        <v>-214</v>
      </c>
      <c r="BJ129" s="48">
        <f>P129-D129</f>
        <v>-393</v>
      </c>
      <c r="BK129" s="48">
        <f>Q129-E129</f>
        <v>-298</v>
      </c>
      <c r="BL129" s="48">
        <f>R129-F129</f>
        <v>-145</v>
      </c>
      <c r="BM129" s="48">
        <f>S129-G129</f>
        <v>-219</v>
      </c>
      <c r="BN129" s="48">
        <f t="shared" ref="BN129:BN134" si="143">T129-H129</f>
        <v>-241</v>
      </c>
      <c r="BO129" s="48">
        <f t="shared" ref="BO129:BO134" si="144">U129-I129</f>
        <v>-299</v>
      </c>
      <c r="BP129" s="48">
        <f t="shared" ref="BP129:BR134" si="145">V129-J129</f>
        <v>-238</v>
      </c>
      <c r="BQ129" s="48">
        <f t="shared" si="145"/>
        <v>-32</v>
      </c>
      <c r="BR129" s="116">
        <f t="shared" si="145"/>
        <v>0</v>
      </c>
    </row>
    <row r="130" spans="1:70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0</v>
      </c>
      <c r="BE130" s="355">
        <v>0</v>
      </c>
      <c r="BF130" s="355"/>
      <c r="BG130" s="355"/>
      <c r="BH130" s="355"/>
      <c r="BI130" s="115">
        <f>O130-C130</f>
        <v>-1</v>
      </c>
      <c r="BJ130" s="48">
        <f t="shared" ref="BJ130:BM134" si="146">P130-D130</f>
        <v>-81</v>
      </c>
      <c r="BK130" s="48">
        <f t="shared" si="146"/>
        <v>-39</v>
      </c>
      <c r="BL130" s="48">
        <f t="shared" si="146"/>
        <v>-263</v>
      </c>
      <c r="BM130" s="48">
        <f t="shared" si="146"/>
        <v>-187</v>
      </c>
      <c r="BN130" s="48">
        <f t="shared" si="143"/>
        <v>-237</v>
      </c>
      <c r="BO130" s="48">
        <f t="shared" si="144"/>
        <v>-235</v>
      </c>
      <c r="BP130" s="48">
        <f t="shared" si="145"/>
        <v>-259</v>
      </c>
      <c r="BQ130" s="48">
        <f t="shared" si="145"/>
        <v>-86</v>
      </c>
      <c r="BR130" s="116">
        <f t="shared" si="145"/>
        <v>0</v>
      </c>
    </row>
    <row r="131" spans="1:70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593">
        <v>32</v>
      </c>
      <c r="AX131" s="355">
        <v>35</v>
      </c>
      <c r="AY131" s="355">
        <v>31</v>
      </c>
      <c r="AZ131" s="355">
        <v>70</v>
      </c>
      <c r="BA131" s="355">
        <v>13</v>
      </c>
      <c r="BB131" s="355">
        <v>18</v>
      </c>
      <c r="BC131" s="355">
        <v>54</v>
      </c>
      <c r="BD131" s="355">
        <v>21</v>
      </c>
      <c r="BE131" s="355">
        <v>20</v>
      </c>
      <c r="BF131" s="355"/>
      <c r="BG131" s="355"/>
      <c r="BH131" s="355"/>
      <c r="BI131" s="115">
        <f>O131-C131</f>
        <v>-47</v>
      </c>
      <c r="BJ131" s="48">
        <f t="shared" si="146"/>
        <v>-136</v>
      </c>
      <c r="BK131" s="48">
        <f t="shared" si="146"/>
        <v>-100</v>
      </c>
      <c r="BL131" s="48">
        <f t="shared" si="146"/>
        <v>-88</v>
      </c>
      <c r="BM131" s="48">
        <f t="shared" si="146"/>
        <v>-38</v>
      </c>
      <c r="BN131" s="48">
        <f t="shared" si="143"/>
        <v>-43</v>
      </c>
      <c r="BO131" s="48">
        <f t="shared" si="144"/>
        <v>-26</v>
      </c>
      <c r="BP131" s="48">
        <f t="shared" si="145"/>
        <v>-20</v>
      </c>
      <c r="BQ131" s="48">
        <f t="shared" si="145"/>
        <v>-17</v>
      </c>
      <c r="BR131" s="116">
        <f t="shared" si="145"/>
        <v>38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>O132-C132</f>
        <v>0</v>
      </c>
      <c r="BJ132" s="48">
        <f t="shared" si="146"/>
        <v>0</v>
      </c>
      <c r="BK132" s="48">
        <f t="shared" si="146"/>
        <v>0</v>
      </c>
      <c r="BL132" s="48">
        <f t="shared" si="146"/>
        <v>0</v>
      </c>
      <c r="BM132" s="48">
        <f t="shared" si="146"/>
        <v>0</v>
      </c>
      <c r="BN132" s="48">
        <f t="shared" si="143"/>
        <v>0</v>
      </c>
      <c r="BO132" s="48">
        <f t="shared" si="144"/>
        <v>0</v>
      </c>
      <c r="BP132" s="48">
        <f t="shared" si="145"/>
        <v>0</v>
      </c>
      <c r="BQ132" s="48">
        <f t="shared" si="145"/>
        <v>0</v>
      </c>
      <c r="BR132" s="116">
        <f t="shared" si="145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>O133-C133</f>
        <v>0</v>
      </c>
      <c r="BJ133" s="48">
        <f t="shared" si="146"/>
        <v>0</v>
      </c>
      <c r="BK133" s="48">
        <f t="shared" si="146"/>
        <v>0</v>
      </c>
      <c r="BL133" s="48">
        <f t="shared" si="146"/>
        <v>0</v>
      </c>
      <c r="BM133" s="48">
        <f t="shared" si="146"/>
        <v>0</v>
      </c>
      <c r="BN133" s="48">
        <f t="shared" si="143"/>
        <v>0</v>
      </c>
      <c r="BO133" s="48">
        <f t="shared" si="144"/>
        <v>0</v>
      </c>
      <c r="BP133" s="48">
        <f t="shared" si="145"/>
        <v>0</v>
      </c>
      <c r="BQ133" s="48">
        <f t="shared" si="145"/>
        <v>0</v>
      </c>
      <c r="BR133" s="116">
        <f t="shared" si="145"/>
        <v>0</v>
      </c>
    </row>
    <row r="134" spans="1:70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47">SUM(Y129:Y131)</f>
        <v>50</v>
      </c>
      <c r="Z134" s="319">
        <f t="shared" si="147"/>
        <v>40</v>
      </c>
      <c r="AA134" s="319">
        <f t="shared" si="147"/>
        <v>75</v>
      </c>
      <c r="AB134" s="319">
        <f t="shared" si="147"/>
        <v>93</v>
      </c>
      <c r="AC134" s="319">
        <f t="shared" si="147"/>
        <v>71</v>
      </c>
      <c r="AD134" s="319">
        <f t="shared" si="147"/>
        <v>80</v>
      </c>
      <c r="AE134" s="319">
        <f t="shared" si="147"/>
        <v>320</v>
      </c>
      <c r="AF134" s="319">
        <f t="shared" si="147"/>
        <v>353</v>
      </c>
      <c r="AG134" s="319">
        <f t="shared" si="147"/>
        <v>287</v>
      </c>
      <c r="AH134" s="319">
        <f t="shared" si="147"/>
        <v>138</v>
      </c>
      <c r="AI134" s="319">
        <f t="shared" si="147"/>
        <v>49</v>
      </c>
      <c r="AJ134" s="116">
        <f t="shared" si="147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531">
        <v>32</v>
      </c>
      <c r="AX134" s="319">
        <v>35</v>
      </c>
      <c r="AY134" s="319">
        <v>31</v>
      </c>
      <c r="AZ134" s="319">
        <v>70</v>
      </c>
      <c r="BA134" s="319">
        <v>167</v>
      </c>
      <c r="BB134" s="319">
        <v>170</v>
      </c>
      <c r="BC134" s="319">
        <v>327</v>
      </c>
      <c r="BD134" s="319">
        <v>407</v>
      </c>
      <c r="BE134" s="319">
        <v>293</v>
      </c>
      <c r="BF134" s="319"/>
      <c r="BG134" s="319"/>
      <c r="BH134" s="319"/>
      <c r="BI134" s="115">
        <f>O134-C134</f>
        <v>-262</v>
      </c>
      <c r="BJ134" s="48">
        <f t="shared" si="146"/>
        <v>-610</v>
      </c>
      <c r="BK134" s="48">
        <f t="shared" si="146"/>
        <v>-437</v>
      </c>
      <c r="BL134" s="48">
        <f t="shared" si="146"/>
        <v>-496</v>
      </c>
      <c r="BM134" s="48">
        <f t="shared" si="146"/>
        <v>-444</v>
      </c>
      <c r="BN134" s="48">
        <f t="shared" si="143"/>
        <v>-521</v>
      </c>
      <c r="BO134" s="48">
        <f t="shared" si="144"/>
        <v>-560</v>
      </c>
      <c r="BP134" s="48">
        <f t="shared" si="145"/>
        <v>-517</v>
      </c>
      <c r="BQ134" s="48">
        <f t="shared" si="145"/>
        <v>-135</v>
      </c>
      <c r="BR134" s="116">
        <f t="shared" si="145"/>
        <v>38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531">
        <v>2361</v>
      </c>
      <c r="AX136" s="319">
        <v>2381</v>
      </c>
      <c r="AY136" s="319">
        <v>2611</v>
      </c>
      <c r="AZ136" s="319">
        <v>4645</v>
      </c>
      <c r="BA136" s="319">
        <v>7398</v>
      </c>
      <c r="BB136" s="319">
        <v>7549</v>
      </c>
      <c r="BC136" s="319">
        <v>7180</v>
      </c>
      <c r="BD136" s="319">
        <v>6428</v>
      </c>
      <c r="BE136" s="319">
        <v>5511</v>
      </c>
      <c r="BF136" s="319"/>
      <c r="BG136" s="319"/>
      <c r="BH136" s="319"/>
      <c r="BI136" s="115">
        <f>O136-C136</f>
        <v>-95</v>
      </c>
      <c r="BJ136" s="48">
        <f>P136-D136</f>
        <v>-419</v>
      </c>
      <c r="BK136" s="48">
        <f>Q136-E136</f>
        <v>-1412</v>
      </c>
      <c r="BL136" s="48">
        <f>R136-F136</f>
        <v>-1381</v>
      </c>
      <c r="BM136" s="48">
        <f>S136-G136</f>
        <v>-1727</v>
      </c>
      <c r="BN136" s="48">
        <f t="shared" ref="BN136:BN141" si="148">T136-H136</f>
        <v>-1429</v>
      </c>
      <c r="BO136" s="48">
        <f t="shared" ref="BO136:BO141" si="149">U136-I136</f>
        <v>-889</v>
      </c>
      <c r="BP136" s="48">
        <f t="shared" ref="BP136:BR141" si="150">V136-J136</f>
        <v>-617</v>
      </c>
      <c r="BQ136" s="48">
        <f t="shared" si="150"/>
        <v>-313</v>
      </c>
      <c r="BR136" s="116">
        <f t="shared" si="150"/>
        <v>-151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>O137-C137</f>
        <v>0</v>
      </c>
      <c r="BJ137" s="48">
        <f t="shared" ref="BJ137:BM141" si="151">P137-D137</f>
        <v>0</v>
      </c>
      <c r="BK137" s="48">
        <f t="shared" si="151"/>
        <v>0</v>
      </c>
      <c r="BL137" s="48">
        <f t="shared" si="151"/>
        <v>0</v>
      </c>
      <c r="BM137" s="48">
        <f t="shared" si="151"/>
        <v>0</v>
      </c>
      <c r="BN137" s="48">
        <f t="shared" si="148"/>
        <v>0</v>
      </c>
      <c r="BO137" s="48">
        <f t="shared" si="149"/>
        <v>0</v>
      </c>
      <c r="BP137" s="48">
        <f t="shared" si="150"/>
        <v>0</v>
      </c>
      <c r="BQ137" s="48">
        <f t="shared" si="150"/>
        <v>0</v>
      </c>
      <c r="BR137" s="116">
        <f t="shared" si="150"/>
        <v>0</v>
      </c>
    </row>
    <row r="138" spans="1:70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531">
        <v>55</v>
      </c>
      <c r="AX138" s="319">
        <v>56</v>
      </c>
      <c r="AY138" s="319">
        <v>76</v>
      </c>
      <c r="AZ138" s="319">
        <v>81</v>
      </c>
      <c r="BA138" s="319">
        <v>65</v>
      </c>
      <c r="BB138" s="319">
        <v>77</v>
      </c>
      <c r="BC138" s="319">
        <v>62</v>
      </c>
      <c r="BD138" s="319">
        <v>43</v>
      </c>
      <c r="BE138" s="319">
        <v>34</v>
      </c>
      <c r="BF138" s="319"/>
      <c r="BG138" s="319"/>
      <c r="BH138" s="319"/>
      <c r="BI138" s="115">
        <f>O138-C138</f>
        <v>-2</v>
      </c>
      <c r="BJ138" s="48">
        <f t="shared" si="151"/>
        <v>9</v>
      </c>
      <c r="BK138" s="48">
        <f t="shared" si="151"/>
        <v>14</v>
      </c>
      <c r="BL138" s="48">
        <f t="shared" si="151"/>
        <v>16</v>
      </c>
      <c r="BM138" s="48">
        <f t="shared" si="151"/>
        <v>22</v>
      </c>
      <c r="BN138" s="48">
        <f t="shared" si="148"/>
        <v>71</v>
      </c>
      <c r="BO138" s="48">
        <f t="shared" si="149"/>
        <v>135</v>
      </c>
      <c r="BP138" s="48">
        <f t="shared" si="150"/>
        <v>234</v>
      </c>
      <c r="BQ138" s="48">
        <f t="shared" si="150"/>
        <v>243</v>
      </c>
      <c r="BR138" s="116">
        <f t="shared" si="150"/>
        <v>251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>O139-C139</f>
        <v>0</v>
      </c>
      <c r="BJ139" s="48">
        <f t="shared" si="151"/>
        <v>0</v>
      </c>
      <c r="BK139" s="48">
        <f t="shared" si="151"/>
        <v>0</v>
      </c>
      <c r="BL139" s="48">
        <f t="shared" si="151"/>
        <v>0</v>
      </c>
      <c r="BM139" s="48">
        <f t="shared" si="151"/>
        <v>0</v>
      </c>
      <c r="BN139" s="48">
        <f t="shared" si="148"/>
        <v>0</v>
      </c>
      <c r="BO139" s="48">
        <f t="shared" si="149"/>
        <v>0</v>
      </c>
      <c r="BP139" s="48">
        <f t="shared" si="150"/>
        <v>0</v>
      </c>
      <c r="BQ139" s="48">
        <f t="shared" si="150"/>
        <v>0</v>
      </c>
      <c r="BR139" s="116">
        <f t="shared" si="150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>O140-C140</f>
        <v>0</v>
      </c>
      <c r="BJ140" s="338">
        <f t="shared" si="151"/>
        <v>0</v>
      </c>
      <c r="BK140" s="338">
        <f t="shared" si="151"/>
        <v>0</v>
      </c>
      <c r="BL140" s="338">
        <f t="shared" si="151"/>
        <v>0</v>
      </c>
      <c r="BM140" s="338">
        <f t="shared" si="151"/>
        <v>0</v>
      </c>
      <c r="BN140" s="338">
        <f t="shared" si="148"/>
        <v>0</v>
      </c>
      <c r="BO140" s="338">
        <f t="shared" si="149"/>
        <v>0</v>
      </c>
      <c r="BP140" s="338">
        <f t="shared" si="150"/>
        <v>0</v>
      </c>
      <c r="BQ140" s="338">
        <f t="shared" si="150"/>
        <v>0</v>
      </c>
      <c r="BR140" s="339">
        <f t="shared" si="150"/>
        <v>0</v>
      </c>
    </row>
    <row r="141" spans="1:70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52">SUM(U136:U139)</f>
        <v>1345</v>
      </c>
      <c r="V141" s="376">
        <f t="shared" si="152"/>
        <v>1415</v>
      </c>
      <c r="W141" s="376">
        <f t="shared" si="152"/>
        <v>1705</v>
      </c>
      <c r="X141" s="376">
        <f t="shared" si="152"/>
        <v>1448</v>
      </c>
      <c r="Y141" s="376">
        <f t="shared" si="152"/>
        <v>1363</v>
      </c>
      <c r="Z141" s="376">
        <f t="shared" si="152"/>
        <v>1421</v>
      </c>
      <c r="AA141" s="376">
        <f t="shared" si="152"/>
        <v>1629</v>
      </c>
      <c r="AB141" s="376">
        <f t="shared" si="152"/>
        <v>2358</v>
      </c>
      <c r="AC141" s="376">
        <f t="shared" si="152"/>
        <v>3638</v>
      </c>
      <c r="AD141" s="376">
        <f t="shared" si="152"/>
        <v>4667</v>
      </c>
      <c r="AE141" s="376">
        <f t="shared" si="152"/>
        <v>4888</v>
      </c>
      <c r="AF141" s="528">
        <f t="shared" si="152"/>
        <v>5321</v>
      </c>
      <c r="AG141" s="528">
        <f t="shared" si="152"/>
        <v>6250</v>
      </c>
      <c r="AH141" s="528">
        <f t="shared" si="152"/>
        <v>5793</v>
      </c>
      <c r="AI141" s="528">
        <f t="shared" si="152"/>
        <v>4915</v>
      </c>
      <c r="AJ141" s="342">
        <f t="shared" si="152"/>
        <v>3496</v>
      </c>
      <c r="AK141" s="268">
        <f t="shared" si="152"/>
        <v>2960</v>
      </c>
      <c r="AL141" s="528">
        <f t="shared" si="152"/>
        <v>3086</v>
      </c>
      <c r="AM141" s="528">
        <f t="shared" si="152"/>
        <v>3578</v>
      </c>
      <c r="AN141" s="528">
        <f t="shared" si="152"/>
        <v>3507</v>
      </c>
      <c r="AO141" s="528">
        <f t="shared" si="152"/>
        <v>3157</v>
      </c>
      <c r="AP141" s="528">
        <f t="shared" si="152"/>
        <v>3695</v>
      </c>
      <c r="AQ141" s="528">
        <f t="shared" si="152"/>
        <v>6101</v>
      </c>
      <c r="AR141" s="528">
        <f t="shared" si="152"/>
        <v>7186</v>
      </c>
      <c r="AS141" s="528">
        <f t="shared" si="152"/>
        <v>6194</v>
      </c>
      <c r="AT141" s="528">
        <f t="shared" si="152"/>
        <v>5620</v>
      </c>
      <c r="AU141" s="528">
        <f t="shared" si="152"/>
        <v>4703</v>
      </c>
      <c r="AV141" s="528">
        <f t="shared" si="152"/>
        <v>3040</v>
      </c>
      <c r="AW141" s="340">
        <v>2416</v>
      </c>
      <c r="AX141" s="340">
        <v>2437</v>
      </c>
      <c r="AY141" s="340">
        <v>2687</v>
      </c>
      <c r="AZ141" s="340">
        <v>4726</v>
      </c>
      <c r="BA141" s="340">
        <v>7463</v>
      </c>
      <c r="BB141" s="340">
        <v>7626</v>
      </c>
      <c r="BC141" s="340">
        <v>7242</v>
      </c>
      <c r="BD141" s="340">
        <v>6471</v>
      </c>
      <c r="BE141" s="340">
        <v>5545</v>
      </c>
      <c r="BF141" s="340"/>
      <c r="BG141" s="340"/>
      <c r="BH141" s="340"/>
      <c r="BI141" s="340">
        <f>O141-C141</f>
        <v>-97</v>
      </c>
      <c r="BJ141" s="341">
        <f t="shared" si="151"/>
        <v>-410</v>
      </c>
      <c r="BK141" s="341">
        <f t="shared" si="151"/>
        <v>-1398</v>
      </c>
      <c r="BL141" s="341">
        <f t="shared" si="151"/>
        <v>-1365</v>
      </c>
      <c r="BM141" s="341">
        <f t="shared" si="151"/>
        <v>-1705</v>
      </c>
      <c r="BN141" s="341">
        <f t="shared" si="148"/>
        <v>-1358</v>
      </c>
      <c r="BO141" s="341">
        <f t="shared" si="149"/>
        <v>-754</v>
      </c>
      <c r="BP141" s="341">
        <f t="shared" si="150"/>
        <v>-383</v>
      </c>
      <c r="BQ141" s="341">
        <f t="shared" si="150"/>
        <v>-70</v>
      </c>
      <c r="BR141" s="341">
        <f t="shared" si="150"/>
        <v>100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593">
        <v>0</v>
      </c>
      <c r="AX143" s="355">
        <v>1</v>
      </c>
      <c r="AY143" s="355">
        <v>0</v>
      </c>
      <c r="AZ143" s="355">
        <v>0</v>
      </c>
      <c r="BA143" s="355">
        <v>46</v>
      </c>
      <c r="BB143" s="355">
        <v>53</v>
      </c>
      <c r="BC143" s="355">
        <v>71</v>
      </c>
      <c r="BD143" s="355">
        <v>117</v>
      </c>
      <c r="BE143" s="355">
        <v>83</v>
      </c>
      <c r="BF143" s="355"/>
      <c r="BG143" s="355"/>
      <c r="BH143" s="355"/>
      <c r="BI143" s="115">
        <f t="shared" ref="BI143:BR148" si="153">O143-C143</f>
        <v>0</v>
      </c>
      <c r="BJ143" s="48">
        <f t="shared" si="153"/>
        <v>0</v>
      </c>
      <c r="BK143" s="48">
        <f t="shared" si="153"/>
        <v>0</v>
      </c>
      <c r="BL143" s="48">
        <f t="shared" si="153"/>
        <v>0</v>
      </c>
      <c r="BM143" s="48">
        <f t="shared" si="153"/>
        <v>0</v>
      </c>
      <c r="BN143" s="48">
        <f t="shared" si="153"/>
        <v>0</v>
      </c>
      <c r="BO143" s="48">
        <f t="shared" si="153"/>
        <v>0</v>
      </c>
      <c r="BP143" s="48">
        <f t="shared" si="153"/>
        <v>0</v>
      </c>
      <c r="BQ143" s="48">
        <f t="shared" si="153"/>
        <v>0</v>
      </c>
      <c r="BR143" s="116">
        <f t="shared" si="153"/>
        <v>0</v>
      </c>
    </row>
    <row r="144" spans="1:70" x14ac:dyDescent="0.25">
      <c r="A144" s="4"/>
      <c r="B144" s="132" t="s">
        <v>42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593">
        <v>1</v>
      </c>
      <c r="AX144" s="355">
        <v>0</v>
      </c>
      <c r="AY144" s="355">
        <v>0</v>
      </c>
      <c r="AZ144" s="355">
        <v>0</v>
      </c>
      <c r="BA144" s="355">
        <v>13</v>
      </c>
      <c r="BB144" s="355">
        <v>26</v>
      </c>
      <c r="BC144" s="355">
        <v>25</v>
      </c>
      <c r="BD144" s="355">
        <v>77</v>
      </c>
      <c r="BE144" s="355">
        <v>42</v>
      </c>
      <c r="BF144" s="355"/>
      <c r="BG144" s="355"/>
      <c r="BH144" s="355"/>
      <c r="BI144" s="115">
        <f t="shared" si="153"/>
        <v>0</v>
      </c>
      <c r="BJ144" s="48">
        <f t="shared" si="153"/>
        <v>0</v>
      </c>
      <c r="BK144" s="48">
        <f t="shared" si="153"/>
        <v>0</v>
      </c>
      <c r="BL144" s="48">
        <f t="shared" si="153"/>
        <v>0</v>
      </c>
      <c r="BM144" s="48">
        <f t="shared" si="153"/>
        <v>0</v>
      </c>
      <c r="BN144" s="48">
        <f t="shared" si="153"/>
        <v>0</v>
      </c>
      <c r="BO144" s="48">
        <f t="shared" si="153"/>
        <v>0</v>
      </c>
      <c r="BP144" s="48">
        <f t="shared" si="153"/>
        <v>0</v>
      </c>
      <c r="BQ144" s="48">
        <f t="shared" si="153"/>
        <v>0</v>
      </c>
      <c r="BR144" s="116">
        <f t="shared" si="153"/>
        <v>0</v>
      </c>
    </row>
    <row r="145" spans="1:70" x14ac:dyDescent="0.25">
      <c r="A145" s="4"/>
      <c r="B145" s="132" t="s">
        <v>43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593">
        <v>19</v>
      </c>
      <c r="AX145" s="355">
        <v>18</v>
      </c>
      <c r="AY145" s="355">
        <v>17</v>
      </c>
      <c r="AZ145" s="355">
        <v>15</v>
      </c>
      <c r="BA145" s="355">
        <v>4</v>
      </c>
      <c r="BB145" s="355">
        <v>2</v>
      </c>
      <c r="BC145" s="355">
        <v>6</v>
      </c>
      <c r="BD145" s="355">
        <v>4</v>
      </c>
      <c r="BE145" s="355">
        <v>6</v>
      </c>
      <c r="BF145" s="355"/>
      <c r="BG145" s="355"/>
      <c r="BH145" s="355"/>
      <c r="BI145" s="115">
        <f t="shared" si="153"/>
        <v>0</v>
      </c>
      <c r="BJ145" s="48">
        <f t="shared" si="153"/>
        <v>0</v>
      </c>
      <c r="BK145" s="48">
        <f t="shared" si="153"/>
        <v>0</v>
      </c>
      <c r="BL145" s="48">
        <f t="shared" si="153"/>
        <v>0</v>
      </c>
      <c r="BM145" s="48">
        <f t="shared" si="153"/>
        <v>0</v>
      </c>
      <c r="BN145" s="48">
        <f t="shared" si="153"/>
        <v>0</v>
      </c>
      <c r="BO145" s="48">
        <f t="shared" si="153"/>
        <v>0</v>
      </c>
      <c r="BP145" s="48">
        <f t="shared" si="153"/>
        <v>0</v>
      </c>
      <c r="BQ145" s="48">
        <f t="shared" si="153"/>
        <v>0</v>
      </c>
      <c r="BR145" s="116">
        <f t="shared" si="153"/>
        <v>0</v>
      </c>
    </row>
    <row r="146" spans="1:70" x14ac:dyDescent="0.25">
      <c r="A146" s="4"/>
      <c r="B146" s="132" t="s">
        <v>69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593">
        <v>1</v>
      </c>
      <c r="AX146" s="355">
        <v>1</v>
      </c>
      <c r="AY146" s="355">
        <v>0</v>
      </c>
      <c r="AZ146" s="355">
        <v>1</v>
      </c>
      <c r="BA146" s="355">
        <v>0</v>
      </c>
      <c r="BB146" s="355">
        <v>0</v>
      </c>
      <c r="BC146" s="355">
        <v>2</v>
      </c>
      <c r="BD146" s="355">
        <v>1</v>
      </c>
      <c r="BE146" s="355">
        <v>0</v>
      </c>
      <c r="BF146" s="355"/>
      <c r="BG146" s="355"/>
      <c r="BH146" s="355"/>
      <c r="BI146" s="115">
        <f t="shared" si="153"/>
        <v>0</v>
      </c>
      <c r="BJ146" s="48">
        <f t="shared" si="153"/>
        <v>0</v>
      </c>
      <c r="BK146" s="48">
        <f t="shared" si="153"/>
        <v>0</v>
      </c>
      <c r="BL146" s="48">
        <f t="shared" si="153"/>
        <v>0</v>
      </c>
      <c r="BM146" s="48">
        <f t="shared" si="153"/>
        <v>0</v>
      </c>
      <c r="BN146" s="48">
        <f t="shared" si="153"/>
        <v>0</v>
      </c>
      <c r="BO146" s="48">
        <f t="shared" si="153"/>
        <v>0</v>
      </c>
      <c r="BP146" s="48">
        <f t="shared" si="153"/>
        <v>0</v>
      </c>
      <c r="BQ146" s="48">
        <f t="shared" si="153"/>
        <v>0</v>
      </c>
      <c r="BR146" s="116">
        <f t="shared" si="153"/>
        <v>0</v>
      </c>
    </row>
    <row r="147" spans="1:70" ht="15.75" thickBot="1" x14ac:dyDescent="0.3">
      <c r="A147" s="4"/>
      <c r="B147" s="132"/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53"/>
        <v>0</v>
      </c>
      <c r="BJ147" s="338">
        <f t="shared" si="153"/>
        <v>0</v>
      </c>
      <c r="BK147" s="338">
        <f t="shared" si="153"/>
        <v>0</v>
      </c>
      <c r="BL147" s="338">
        <f t="shared" si="153"/>
        <v>0</v>
      </c>
      <c r="BM147" s="338">
        <f t="shared" si="153"/>
        <v>0</v>
      </c>
      <c r="BN147" s="338">
        <f t="shared" si="153"/>
        <v>0</v>
      </c>
      <c r="BO147" s="338">
        <f t="shared" si="153"/>
        <v>0</v>
      </c>
      <c r="BP147" s="338">
        <f t="shared" si="153"/>
        <v>0</v>
      </c>
      <c r="BQ147" s="338">
        <f t="shared" si="153"/>
        <v>0</v>
      </c>
      <c r="BR147" s="339">
        <f t="shared" si="153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268">
        <v>21</v>
      </c>
      <c r="AX148" s="528">
        <v>20</v>
      </c>
      <c r="AY148" s="528">
        <v>17</v>
      </c>
      <c r="AZ148" s="528">
        <v>16</v>
      </c>
      <c r="BA148" s="528">
        <v>63</v>
      </c>
      <c r="BB148" s="528">
        <v>81</v>
      </c>
      <c r="BC148" s="528">
        <v>104</v>
      </c>
      <c r="BD148" s="528">
        <v>199</v>
      </c>
      <c r="BE148" s="528">
        <v>131</v>
      </c>
      <c r="BF148" s="528"/>
      <c r="BG148" s="528"/>
      <c r="BH148" s="342"/>
      <c r="BI148" s="119">
        <f t="shared" si="153"/>
        <v>0</v>
      </c>
      <c r="BJ148" s="121">
        <f t="shared" si="153"/>
        <v>0</v>
      </c>
      <c r="BK148" s="121">
        <f t="shared" si="153"/>
        <v>0</v>
      </c>
      <c r="BL148" s="121">
        <f t="shared" si="153"/>
        <v>0</v>
      </c>
      <c r="BM148" s="121">
        <f t="shared" si="153"/>
        <v>0</v>
      </c>
      <c r="BN148" s="121">
        <f t="shared" si="153"/>
        <v>0</v>
      </c>
      <c r="BO148" s="121">
        <f t="shared" si="153"/>
        <v>0</v>
      </c>
      <c r="BP148" s="121">
        <f t="shared" si="153"/>
        <v>0</v>
      </c>
      <c r="BQ148" s="121">
        <f t="shared" si="153"/>
        <v>0</v>
      </c>
      <c r="BR148" s="122">
        <f t="shared" si="153"/>
        <v>0</v>
      </c>
    </row>
    <row r="149" spans="1:70" ht="15.75" thickTop="1" x14ac:dyDescent="0.25">
      <c r="A149" s="4"/>
      <c r="W149" s="413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</row>
    <row r="150" spans="1:70" x14ac:dyDescent="0.25">
      <c r="B150" s="1" t="s">
        <v>27</v>
      </c>
      <c r="W150" s="414"/>
    </row>
    <row r="151" spans="1:70" x14ac:dyDescent="0.25">
      <c r="B151" s="31" t="s">
        <v>28</v>
      </c>
    </row>
    <row r="154" spans="1:70" x14ac:dyDescent="0.25">
      <c r="B154" s="32" t="s">
        <v>26</v>
      </c>
    </row>
    <row r="155" spans="1:70" x14ac:dyDescent="0.25">
      <c r="B155" s="2" t="s">
        <v>29</v>
      </c>
    </row>
    <row r="156" spans="1:70" x14ac:dyDescent="0.25">
      <c r="B156" s="2" t="s">
        <v>30</v>
      </c>
    </row>
    <row r="157" spans="1:70" x14ac:dyDescent="0.25">
      <c r="B157" s="2" t="s">
        <v>31</v>
      </c>
    </row>
    <row r="158" spans="1:70" x14ac:dyDescent="0.25">
      <c r="B158" s="2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2023-10-13T11:54:34Z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